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drawings/drawing14.xml" ContentType="application/vnd.openxmlformats-officedocument.drawing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6" rupBuild="4507"/>
  <workbookPr codeName="ThisWorkbook"/>
  <bookViews>
    <workbookView xWindow="65431" yWindow="65431" windowWidth="19425" windowHeight="10305" tabRatio="793" firstSheet="9" activeTab="14"/>
  </bookViews>
  <sheets>
    <sheet name="Inf." sheetId="1" r:id="rId1"/>
    <sheet name="Rec." sheetId="2" r:id="rId2"/>
    <sheet name="Q1.SL" sheetId="3" r:id="rId3"/>
    <sheet name="Q1.R" sheetId="4" r:id="rId4"/>
    <sheet name="Q2.SL" sheetId="5" r:id="rId5"/>
    <sheet name="Q2.R" sheetId="6" r:id="rId6"/>
    <sheet name="Q3.SL" sheetId="24" r:id="rId7"/>
    <sheet name="Q3.R" sheetId="25" r:id="rId8"/>
    <sheet name="Q4.SL" sheetId="26" r:id="rId9"/>
    <sheet name="Q4.R" sheetId="27" r:id="rId10"/>
    <sheet name="QR" sheetId="8" r:id="rId11"/>
    <sheet name="SF.SL" sheetId="9" state="hidden" r:id="rId12"/>
    <sheet name="SF.R" sheetId="12" state="hidden" r:id="rId13"/>
    <sheet name="F.SL" sheetId="14" r:id="rId14"/>
    <sheet name="F.R " sheetId="16" r:id="rId15"/>
    <sheet name="General" sheetId="17" r:id="rId16"/>
    <sheet name="Hárok1" sheetId="28" r:id="rId17"/>
  </sheets>
  <definedNames>
    <definedName name="_xlnm.Print_Area" localSheetId="14">'F.R '!$A$1:$I$16</definedName>
    <definedName name="_xlnm.Print_Area" localSheetId="13">'F.SL'!$A$1:$G$17</definedName>
    <definedName name="_xlnm.Print_Area" localSheetId="15">'General'!$A$1:$O$14</definedName>
    <definedName name="_xlnm.Print_Area" localSheetId="3">'Q1.R'!$A$1:$I$26</definedName>
    <definedName name="_xlnm.Print_Area" localSheetId="2">'Q1.SL'!$A$1:$G$26</definedName>
    <definedName name="_xlnm.Print_Area" localSheetId="5">'Q2.R'!$A$1:$I$15</definedName>
    <definedName name="_xlnm.Print_Area" localSheetId="4">'Q2.SL'!$A$1:$H$26</definedName>
    <definedName name="_xlnm.Print_Area" localSheetId="7">'Q3.R'!$A$1:$I$26</definedName>
    <definedName name="_xlnm.Print_Area" localSheetId="6">'Q3.SL'!$A$1:$H$26</definedName>
    <definedName name="_xlnm.Print_Area" localSheetId="9">'Q4.R'!$A$1:$I$16</definedName>
    <definedName name="_xlnm.Print_Area" localSheetId="8">'Q4.SL'!$A$1:$H$16</definedName>
    <definedName name="_xlnm.Print_Area" localSheetId="10">'QR'!$A$1:$M$27</definedName>
    <definedName name="_xlnm.Print_Area" localSheetId="12">'SF.R'!$A$1:$I$9</definedName>
    <definedName name="_xlnm.Print_Area" localSheetId="11">'SF.SL'!$A$1:$G$9</definedName>
    <definedName name="_xlnm.Print_Titles" localSheetId="2">'Q1.SL'!$1:$8</definedName>
    <definedName name="_xlnm.Print_Titles" localSheetId="3">'Q1.R'!$1:$8</definedName>
    <definedName name="_xlnm.Print_Titles" localSheetId="4">'Q2.SL'!$1:$8</definedName>
    <definedName name="_xlnm.Print_Titles" localSheetId="5">'Q2.R'!$1:$8</definedName>
    <definedName name="_xlnm.Print_Titles" localSheetId="6">'Q3.SL'!$1:$8</definedName>
    <definedName name="_xlnm.Print_Titles" localSheetId="7">'Q3.R'!$1:$8</definedName>
    <definedName name="_xlnm.Print_Titles" localSheetId="8">'Q4.SL'!$1:$8</definedName>
    <definedName name="_xlnm.Print_Titles" localSheetId="9">'Q4.R'!$1:$8</definedName>
    <definedName name="_xlnm.Print_Titles" localSheetId="10">'QR'!$1:$9</definedName>
    <definedName name="_xlnm.Print_Titles" localSheetId="11">'SF.SL'!$1:$8</definedName>
    <definedName name="_xlnm.Print_Titles" localSheetId="14">'F.R '!$1:$8</definedName>
    <definedName name="_xlnm.Print_Titles" localSheetId="15">'General'!$1:$9</definedName>
  </definedNames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<sst xmlns="http://schemas.openxmlformats.org/spreadsheetml/2006/main" count="390" uniqueCount="145">
  <si>
    <t>Gender</t>
  </si>
  <si>
    <t>Category Judge</t>
  </si>
  <si>
    <t>Place</t>
  </si>
  <si>
    <t>Date</t>
  </si>
  <si>
    <t>Age Group</t>
  </si>
  <si>
    <t>Timing</t>
  </si>
  <si>
    <t>Qualification</t>
  </si>
  <si>
    <t>Semifinal</t>
  </si>
  <si>
    <t>Final</t>
  </si>
  <si>
    <t>Starting Time</t>
  </si>
  <si>
    <t xml:space="preserve">Isolation Close </t>
  </si>
  <si>
    <t>Isolation Open</t>
  </si>
  <si>
    <t>Quota</t>
  </si>
  <si>
    <t>Jury President</t>
  </si>
  <si>
    <t>Order</t>
  </si>
  <si>
    <t>Last Name</t>
  </si>
  <si>
    <t>First Name</t>
  </si>
  <si>
    <t xml:space="preserve">Bib No. </t>
  </si>
  <si>
    <t>Place:</t>
  </si>
  <si>
    <t>Date:</t>
  </si>
  <si>
    <t>Rnd</t>
  </si>
  <si>
    <t>Start OrderA</t>
  </si>
  <si>
    <t>Bib No.</t>
  </si>
  <si>
    <t>Point</t>
  </si>
  <si>
    <t>Time</t>
  </si>
  <si>
    <t>Rank</t>
  </si>
  <si>
    <t>Rank +Rand</t>
  </si>
  <si>
    <t>Starting Time:</t>
  </si>
  <si>
    <t>Result</t>
  </si>
  <si>
    <t>Time:</t>
  </si>
  <si>
    <t>Description</t>
  </si>
  <si>
    <t>Qualification(1)</t>
  </si>
  <si>
    <t>Qualification(2)</t>
  </si>
  <si>
    <t>Rank.Avg</t>
  </si>
  <si>
    <t>R1</t>
  </si>
  <si>
    <t>R2</t>
  </si>
  <si>
    <t>TP</t>
  </si>
  <si>
    <t>rankQua</t>
  </si>
  <si>
    <t>Qua+SF</t>
  </si>
  <si>
    <t>Bib No</t>
  </si>
  <si>
    <t>Previous Rank</t>
  </si>
  <si>
    <t>Attempt</t>
  </si>
  <si>
    <t>rankSF</t>
  </si>
  <si>
    <t>SF+F</t>
  </si>
  <si>
    <t>SemiFinal</t>
  </si>
  <si>
    <t>Team</t>
  </si>
  <si>
    <t>Isolation Open:</t>
  </si>
  <si>
    <t>Isolation Close:</t>
  </si>
  <si>
    <t>Srt Order</t>
  </si>
  <si>
    <t>R+Rand</t>
  </si>
  <si>
    <t>Smaller Quota For Final</t>
  </si>
  <si>
    <t>NO</t>
  </si>
  <si>
    <t>Q1.</t>
  </si>
  <si>
    <t>Q2.</t>
  </si>
  <si>
    <t>Route Judge</t>
  </si>
  <si>
    <t>Qualification 1</t>
  </si>
  <si>
    <t>Qualification 2</t>
  </si>
  <si>
    <t>Competition Title</t>
  </si>
  <si>
    <t>Rank.avg</t>
  </si>
  <si>
    <t>rank Qual</t>
  </si>
  <si>
    <t>m=</t>
  </si>
  <si>
    <t>q1=</t>
  </si>
  <si>
    <t>q2=</t>
  </si>
  <si>
    <t>number of Q rank &lt;19 =</t>
  </si>
  <si>
    <t>Number of Athlete</t>
  </si>
  <si>
    <t>Number of Team</t>
  </si>
  <si>
    <t>R3</t>
  </si>
  <si>
    <t>R4</t>
  </si>
  <si>
    <t>Qualification(3)</t>
  </si>
  <si>
    <t>Qualification(4)</t>
  </si>
  <si>
    <t>Q3.</t>
  </si>
  <si>
    <t>Q4.</t>
  </si>
  <si>
    <t>semifinal quota</t>
  </si>
  <si>
    <t>Qualification 3</t>
  </si>
  <si>
    <t>Denisa</t>
  </si>
  <si>
    <t>Flash</t>
  </si>
  <si>
    <t>Kosek</t>
  </si>
  <si>
    <t>Olga</t>
  </si>
  <si>
    <t>CH</t>
  </si>
  <si>
    <t>SVK</t>
  </si>
  <si>
    <t>Šoltesová</t>
  </si>
  <si>
    <t>Maria</t>
  </si>
  <si>
    <t>Fucalova</t>
  </si>
  <si>
    <t>Gabcikova</t>
  </si>
  <si>
    <t>Rebeka</t>
  </si>
  <si>
    <t>POL</t>
  </si>
  <si>
    <t>Louzecka</t>
  </si>
  <si>
    <t>Aneta</t>
  </si>
  <si>
    <t>CZE</t>
  </si>
  <si>
    <t>Lukačková</t>
  </si>
  <si>
    <t>Katarína</t>
  </si>
  <si>
    <t>Sulcova</t>
  </si>
  <si>
    <t>Poradie:</t>
  </si>
  <si>
    <t>Meno:</t>
  </si>
  <si>
    <t>Číslo:</t>
  </si>
  <si>
    <t>Finále:</t>
  </si>
  <si>
    <t>Minarik</t>
  </si>
  <si>
    <t>Martin</t>
  </si>
  <si>
    <t>Korenko</t>
  </si>
  <si>
    <t>Ján</t>
  </si>
  <si>
    <t>Masny</t>
  </si>
  <si>
    <t>Vladimir</t>
  </si>
  <si>
    <t>Frastia</t>
  </si>
  <si>
    <t>Emil</t>
  </si>
  <si>
    <t>Černy</t>
  </si>
  <si>
    <t>Marek</t>
  </si>
  <si>
    <t>Suchý</t>
  </si>
  <si>
    <t>Anton</t>
  </si>
  <si>
    <t>Kuric</t>
  </si>
  <si>
    <t>Peter</t>
  </si>
  <si>
    <t>Svingal</t>
  </si>
  <si>
    <t>Juraj</t>
  </si>
  <si>
    <t xml:space="preserve">Zilina La Skala  Slovakia </t>
  </si>
  <si>
    <t>Paťka Rafajdusová</t>
  </si>
  <si>
    <t>2.Kolo SP a MSR  v Drytoolingu</t>
  </si>
  <si>
    <t>Man</t>
  </si>
  <si>
    <t>Lienerth</t>
  </si>
  <si>
    <t>Bizub</t>
  </si>
  <si>
    <t>Fraštia</t>
  </si>
  <si>
    <t>Mrovčák</t>
  </si>
  <si>
    <t>Černý</t>
  </si>
  <si>
    <t>Šustr</t>
  </si>
  <si>
    <t>Pawlovski</t>
  </si>
  <si>
    <t>Stryhala</t>
  </si>
  <si>
    <t>Stec</t>
  </si>
  <si>
    <t>Hamerský</t>
  </si>
  <si>
    <t>Sivák</t>
  </si>
  <si>
    <t>Nečej</t>
  </si>
  <si>
    <t>Marfiak</t>
  </si>
  <si>
    <t>Mikel</t>
  </si>
  <si>
    <t>Radovský</t>
  </si>
  <si>
    <t>Radek</t>
  </si>
  <si>
    <t>Matyáš</t>
  </si>
  <si>
    <t>Ondrej</t>
  </si>
  <si>
    <t>František</t>
  </si>
  <si>
    <t>Miroslav</t>
  </si>
  <si>
    <t>Pavel</t>
  </si>
  <si>
    <t>Miroslaw</t>
  </si>
  <si>
    <t>Premyslav</t>
  </si>
  <si>
    <t>Oliver</t>
  </si>
  <si>
    <t>Pavol</t>
  </si>
  <si>
    <t>Dávid</t>
  </si>
  <si>
    <t>Jan</t>
  </si>
  <si>
    <t>TOP</t>
  </si>
  <si>
    <t>Over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</si>
</sst>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[$-409]d\-mmm\-yyyy;@"/>
    <numFmt numFmtId="166" formatCode="0.00000"/>
    <numFmt numFmtId="167" formatCode="h:mm;@"/>
    <numFmt numFmtId="168" formatCode="[$-F400]h:mm:ss\ AM/PM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b/>
      <sz val="11"/>
      <color theme="1"/>
      <name val="Calibri Light"/>
      <family val="1"/>
      <scheme val="major"/>
    </font>
    <font>
      <sz val="11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sz val="12"/>
      <color theme="1"/>
      <name val="Calibri Light"/>
      <family val="1"/>
      <scheme val="major"/>
    </font>
    <font>
      <b/>
      <sz val="12"/>
      <color theme="1"/>
      <name val="Calibri Light"/>
      <family val="1"/>
      <scheme val="major"/>
    </font>
    <font>
      <b/>
      <sz val="14"/>
      <color theme="1"/>
      <name val="Calibri Light"/>
      <family val="1"/>
      <scheme val="major"/>
    </font>
    <font>
      <sz val="11"/>
      <color theme="0"/>
      <name val="Calibri Light"/>
      <family val="1"/>
      <scheme val="major"/>
    </font>
    <font>
      <sz val="10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/>
    <xf numFmtId="0" fontId="3" fillId="0" borderId="0" xfId="2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4" fillId="2" borderId="5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164" fontId="0" fillId="0" borderId="0" xfId="0" applyNumberFormat="1"/>
    <xf numFmtId="164" fontId="0" fillId="0" borderId="0" xfId="0" applyNumberFormat="1" applyAlignment="1">
      <alignment horizontal="left"/>
    </xf>
    <xf numFmtId="0" fontId="5" fillId="0" borderId="6" xfId="0" applyFont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0" borderId="0" xfId="0" applyFont="1"/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4" fontId="4" fillId="0" borderId="5" xfId="0" applyNumberFormat="1" applyFont="1" applyBorder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164" fontId="7" fillId="0" borderId="0" xfId="0" applyNumberFormat="1" applyFont="1" applyAlignment="1">
      <alignment horizontal="center" vertical="center"/>
    </xf>
    <xf numFmtId="0" fontId="9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14" fontId="5" fillId="0" borderId="10" xfId="0" applyNumberFormat="1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2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0" xfId="0" applyProtection="1">
      <protection locked="0"/>
    </xf>
    <xf numFmtId="0" fontId="9" fillId="0" borderId="0" xfId="0" applyFont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164" fontId="0" fillId="0" borderId="0" xfId="0" applyNumberFormat="1" applyProtection="1">
      <protection locked="0"/>
    </xf>
    <xf numFmtId="0" fontId="7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2" fontId="7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7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6" fontId="0" fillId="0" borderId="0" xfId="0" applyNumberFormat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14" fontId="5" fillId="0" borderId="16" xfId="0" applyNumberFormat="1" applyFont="1" applyBorder="1" applyAlignment="1">
      <alignment horizontal="center" vertical="center"/>
    </xf>
    <xf numFmtId="14" fontId="5" fillId="0" borderId="17" xfId="0" applyNumberFormat="1" applyFont="1" applyBorder="1" applyAlignment="1">
      <alignment horizontal="center" vertical="center"/>
    </xf>
    <xf numFmtId="167" fontId="7" fillId="0" borderId="0" xfId="0" applyNumberFormat="1" applyFont="1" applyAlignment="1" applyProtection="1">
      <alignment vertical="center"/>
      <protection locked="0"/>
    </xf>
    <xf numFmtId="0" fontId="4" fillId="0" borderId="18" xfId="0" applyFont="1" applyBorder="1" applyAlignment="1">
      <alignment horizontal="left" vertical="center"/>
    </xf>
    <xf numFmtId="0" fontId="5" fillId="0" borderId="19" xfId="0" applyFont="1" applyBorder="1" applyAlignment="1">
      <alignment horizontal="center" vertical="center"/>
    </xf>
    <xf numFmtId="0" fontId="7" fillId="0" borderId="0" xfId="0" applyFont="1" applyAlignment="1" applyProtection="1">
      <alignment horizontal="left" vertical="center"/>
      <protection locked="0"/>
    </xf>
    <xf numFmtId="167" fontId="7" fillId="0" borderId="0" xfId="0" applyNumberFormat="1" applyFont="1" applyAlignment="1" applyProtection="1">
      <alignment horizontal="left" vertical="center"/>
      <protection locked="0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vertical="center"/>
    </xf>
    <xf numFmtId="165" fontId="7" fillId="0" borderId="0" xfId="0" applyNumberFormat="1" applyFont="1" applyAlignment="1">
      <alignment horizontal="left" vertical="center"/>
    </xf>
    <xf numFmtId="2" fontId="7" fillId="3" borderId="0" xfId="0" applyNumberFormat="1" applyFont="1" applyFill="1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5" fillId="0" borderId="2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167" fontId="5" fillId="0" borderId="21" xfId="0" applyNumberFormat="1" applyFont="1" applyBorder="1" applyAlignment="1">
      <alignment horizontal="center" vertical="center"/>
    </xf>
    <xf numFmtId="167" fontId="5" fillId="0" borderId="22" xfId="0" applyNumberFormat="1" applyFont="1" applyBorder="1" applyAlignment="1">
      <alignment horizontal="center" vertical="center"/>
    </xf>
    <xf numFmtId="167" fontId="5" fillId="0" borderId="23" xfId="0" applyNumberFormat="1" applyFont="1" applyBorder="1" applyAlignment="1">
      <alignment horizontal="center" vertical="center"/>
    </xf>
    <xf numFmtId="167" fontId="5" fillId="0" borderId="8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/>
    </xf>
    <xf numFmtId="167" fontId="7" fillId="0" borderId="0" xfId="0" applyNumberFormat="1" applyFont="1" applyAlignment="1">
      <alignment vertical="center"/>
    </xf>
    <xf numFmtId="165" fontId="7" fillId="0" borderId="0" xfId="0" applyNumberFormat="1" applyFont="1" applyAlignment="1" applyProtection="1">
      <alignment vertical="center"/>
      <protection locked="0"/>
    </xf>
    <xf numFmtId="167" fontId="0" fillId="0" borderId="0" xfId="0" applyNumberFormat="1"/>
    <xf numFmtId="0" fontId="4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67" fontId="5" fillId="0" borderId="0" xfId="0" applyNumberFormat="1" applyFont="1" applyAlignment="1">
      <alignment horizontal="center" vertical="center"/>
    </xf>
    <xf numFmtId="0" fontId="11" fillId="0" borderId="0" xfId="0" applyFont="1"/>
    <xf numFmtId="0" fontId="1" fillId="0" borderId="0" xfId="0" applyFont="1"/>
    <xf numFmtId="167" fontId="7" fillId="0" borderId="0" xfId="0" applyNumberFormat="1" applyFont="1" applyAlignment="1">
      <alignment horizontal="center" vertical="center"/>
    </xf>
    <xf numFmtId="167" fontId="7" fillId="0" borderId="0" xfId="0" applyNumberFormat="1" applyFont="1" applyAlignment="1" applyProtection="1">
      <alignment horizontal="center" vertical="center"/>
      <protection locked="0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center"/>
      <protection locked="0"/>
    </xf>
    <xf numFmtId="167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165" fontId="7" fillId="0" borderId="0" xfId="0" applyNumberFormat="1" applyFont="1" applyAlignment="1" applyProtection="1">
      <alignment horizontal="left" vertical="center"/>
      <protection locked="0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7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7" fillId="0" borderId="0" xfId="0" applyNumberFormat="1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168" fontId="7" fillId="0" borderId="0" xfId="0" applyNumberFormat="1" applyFont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168" fontId="7" fillId="0" borderId="0" xfId="0" applyNumberFormat="1" applyFont="1" applyAlignment="1" applyProtection="1">
      <alignment horizontal="center" vertical="center"/>
      <protection locked="0"/>
    </xf>
    <xf numFmtId="165" fontId="7" fillId="0" borderId="0" xfId="0" applyNumberFormat="1" applyFont="1" applyAlignment="1" applyProtection="1">
      <alignment horizontal="center" vertical="center"/>
      <protection locked="0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é prepojenie" xfId="20"/>
  </cellStyles>
  <dxfs count="69"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none"/>
      </fill>
      <border/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 patternType="none"/>
      </fill>
      <border/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fill>
        <patternFill>
          <bgColor theme="0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ont>
        <color theme="0"/>
      </font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>
          <bgColor rgb="FFFF4343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border>
        <left style="thin"/>
        <right style="thin"/>
        <top style="thin"/>
        <bottom style="thin"/>
        <vertical/>
        <horizontal/>
      </border>
    </dxf>
    <dxf>
      <fill>
        <patternFill>
          <bgColor rgb="FFFF4343"/>
        </patternFill>
      </fill>
      <border/>
    </dxf>
    <dxf>
      <font>
        <color theme="1"/>
      </font>
      <border/>
    </dxf>
    <dxf>
      <font>
        <color rgb="FF9C0006"/>
      </font>
      <fill>
        <patternFill>
          <bgColor rgb="FFFFC7CE"/>
        </patternFill>
      </fill>
      <border/>
    </dxf>
    <dxf>
      <border>
        <left style="thin"/>
        <right style="thin"/>
        <top style="thin"/>
        <bottom style="thin"/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600075</xdr:colOff>
      <xdr:row>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657225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2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657225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247650</xdr:colOff>
      <xdr:row>0</xdr:row>
      <xdr:rowOff>104775</xdr:rowOff>
    </xdr:from>
    <xdr:to>
      <xdr:col>1</xdr:col>
      <xdr:colOff>1085850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104775"/>
          <a:ext cx="1247775" cy="14763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6</xdr:row>
      <xdr:rowOff>123825</xdr:rowOff>
    </xdr:to>
    <xdr:pic>
      <xdr:nvPicPr>
        <xdr:cNvPr id="9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572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6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6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572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572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0</xdr:colOff>
      <xdr:row>1</xdr:row>
      <xdr:rowOff>9525</xdr:rowOff>
    </xdr:from>
    <xdr:to>
      <xdr:col>3</xdr:col>
      <xdr:colOff>600075</xdr:colOff>
      <xdr:row>6</xdr:row>
      <xdr:rowOff>123825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38125"/>
          <a:ext cx="1066800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</xdr:rowOff>
    </xdr:from>
    <xdr:to>
      <xdr:col>1</xdr:col>
      <xdr:colOff>676275</xdr:colOff>
      <xdr:row>6</xdr:row>
      <xdr:rowOff>123825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38125"/>
          <a:ext cx="1057275" cy="12573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104775</xdr:rowOff>
    </xdr:from>
    <xdr:to>
      <xdr:col>1</xdr:col>
      <xdr:colOff>1047750</xdr:colOff>
      <xdr:row>6</xdr:row>
      <xdr:rowOff>209550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04775"/>
          <a:ext cx="1238250" cy="14763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9"/>
  <sheetViews>
    <sheetView workbookViewId="0" topLeftCell="B1">
      <selection activeCell="G5" sqref="G5"/>
    </sheetView>
  </sheetViews>
  <sheetFormatPr defaultColWidth="9.140625" defaultRowHeight="15"/>
  <cols>
    <col min="1" max="1" width="1.1484375" style="0" customWidth="1"/>
    <col min="2" max="2" width="24.7109375" style="0" bestFit="1" customWidth="1"/>
    <col min="3" max="3" width="31.00390625" style="0" customWidth="1"/>
    <col min="4" max="4" width="1.1484375" style="0" customWidth="1"/>
    <col min="5" max="5" width="16.8515625" style="0" bestFit="1" customWidth="1"/>
    <col min="6" max="6" width="12.57421875" style="0" bestFit="1" customWidth="1"/>
    <col min="7" max="7" width="13.7109375" style="0" bestFit="1" customWidth="1"/>
    <col min="8" max="8" width="14.00390625" style="0" bestFit="1" customWidth="1"/>
    <col min="9" max="9" width="12.28125" style="0" bestFit="1" customWidth="1"/>
    <col min="10" max="10" width="9.28125" style="0" customWidth="1"/>
    <col min="11" max="12" width="9.00390625" style="0" hidden="1" customWidth="1"/>
    <col min="14" max="15" width="9.140625" style="0" hidden="1" customWidth="1"/>
  </cols>
  <sheetData>
    <row r="1" ht="8.25" customHeight="1" thickBot="1"/>
    <row r="2" spans="2:15" ht="20.25" customHeight="1" thickBot="1">
      <c r="B2" s="4" t="s">
        <v>57</v>
      </c>
      <c r="C2" s="27" t="s">
        <v>114</v>
      </c>
      <c r="D2" s="2"/>
      <c r="E2" s="93" t="s">
        <v>5</v>
      </c>
      <c r="F2" s="94"/>
      <c r="G2" s="94"/>
      <c r="H2" s="94"/>
      <c r="I2" s="95"/>
      <c r="K2" s="8" t="s">
        <v>63</v>
      </c>
      <c r="L2">
        <f ca="1">COUNTIF(QR!A:A,"&lt;19")</f>
        <v>0</v>
      </c>
      <c r="N2" t="s">
        <v>72</v>
      </c>
      <c r="O2">
        <f ca="1">IF(L2&gt;18,IF(L4&lt;L5,IF(18-L4&lt;16,18+L5,18-L4),18+L5),L2)</f>
        <v>0</v>
      </c>
    </row>
    <row r="3" spans="2:17" ht="20.25" customHeight="1" thickBot="1">
      <c r="B3" s="5" t="s">
        <v>13</v>
      </c>
      <c r="C3" s="28" t="s">
        <v>113</v>
      </c>
      <c r="D3" s="2"/>
      <c r="E3" s="55"/>
      <c r="F3" s="56" t="s">
        <v>3</v>
      </c>
      <c r="G3" s="54" t="s">
        <v>11</v>
      </c>
      <c r="H3" s="54" t="s">
        <v>10</v>
      </c>
      <c r="I3" s="13" t="s">
        <v>9</v>
      </c>
      <c r="K3" s="72" t="s">
        <v>60</v>
      </c>
      <c r="L3">
        <f ca="1">COUNTIF(QR!A:A,SMALL(QR!A:A,18))</f>
        <v>0</v>
      </c>
      <c r="Q3" s="3"/>
    </row>
    <row r="4" spans="2:13" ht="20.25" customHeight="1">
      <c r="B4" s="5" t="s">
        <v>1</v>
      </c>
      <c r="C4" s="28" t="s">
        <v>113</v>
      </c>
      <c r="D4" s="2"/>
      <c r="E4" s="57" t="s">
        <v>6</v>
      </c>
      <c r="F4" s="59">
        <f>C6</f>
        <v>45269</v>
      </c>
      <c r="G4" s="74"/>
      <c r="H4" s="74"/>
      <c r="I4" s="75"/>
      <c r="K4" s="8" t="s">
        <v>61</v>
      </c>
      <c r="L4">
        <f ca="1">L3-(L2-18)</f>
        <v>18</v>
      </c>
      <c r="M4" s="1"/>
    </row>
    <row r="5" spans="2:12" ht="20.25" customHeight="1" thickBot="1">
      <c r="B5" s="5" t="s">
        <v>2</v>
      </c>
      <c r="C5" s="28" t="s">
        <v>112</v>
      </c>
      <c r="D5" s="2"/>
      <c r="E5" s="58" t="s">
        <v>8</v>
      </c>
      <c r="F5" s="60" t="str">
        <f>C5</f>
        <v xml:space="preserve">Zilina La Skala  Slovakia </v>
      </c>
      <c r="G5" s="76">
        <v>0.6666666666666666</v>
      </c>
      <c r="H5" s="76">
        <v>0.6875</v>
      </c>
      <c r="I5" s="77">
        <v>0.7083333333333334</v>
      </c>
      <c r="K5" s="8" t="s">
        <v>62</v>
      </c>
      <c r="L5">
        <f ca="1">L2-18</f>
        <v>-18</v>
      </c>
    </row>
    <row r="6" spans="2:12" ht="20.25" customHeight="1">
      <c r="B6" s="5" t="s">
        <v>3</v>
      </c>
      <c r="C6" s="29">
        <v>45269</v>
      </c>
      <c r="D6" s="2"/>
      <c r="E6" s="84"/>
      <c r="F6" s="85"/>
      <c r="G6" s="86"/>
      <c r="H6" s="86"/>
      <c r="I6" s="86"/>
      <c r="L6">
        <f ca="1">IF(L2&gt;18,IF(L4&lt;L5,IF(18-L4&lt;16,18+L5,18-L4),18+L5),L2)</f>
        <v>0</v>
      </c>
    </row>
    <row r="7" spans="2:9" ht="20.25" customHeight="1">
      <c r="B7" s="5" t="s">
        <v>0</v>
      </c>
      <c r="C7" s="28" t="s">
        <v>115</v>
      </c>
      <c r="D7" s="2"/>
      <c r="E7" s="3"/>
      <c r="F7" s="3"/>
      <c r="G7" s="3"/>
      <c r="H7" s="3"/>
      <c r="I7" s="24"/>
    </row>
    <row r="8" spans="2:8" ht="20.25" customHeight="1" thickBot="1">
      <c r="B8" s="6" t="s">
        <v>4</v>
      </c>
      <c r="C8" s="30"/>
      <c r="D8" s="2"/>
      <c r="G8" s="3"/>
      <c r="H8" s="3"/>
    </row>
    <row r="9" spans="4:7" ht="20.25" customHeight="1" thickBot="1">
      <c r="D9" s="2"/>
      <c r="E9" s="91" t="s">
        <v>12</v>
      </c>
      <c r="F9" s="92"/>
      <c r="G9" s="3"/>
    </row>
    <row r="10" spans="2:12" ht="20.25" customHeight="1" thickBot="1">
      <c r="B10" s="62" t="s">
        <v>6</v>
      </c>
      <c r="C10" s="63" t="s">
        <v>75</v>
      </c>
      <c r="D10" s="2"/>
      <c r="E10" s="104" t="s">
        <v>8</v>
      </c>
      <c r="F10" s="102">
        <v>8</v>
      </c>
      <c r="G10" s="98" t="s">
        <v>64</v>
      </c>
      <c r="H10" s="99"/>
      <c r="I10" s="25">
        <f>MAX('Rec.'!C:C)</f>
        <v>17</v>
      </c>
      <c r="L10">
        <f ca="1">COUNTIF('SF.R'!A:A,"&lt;9")</f>
        <v>0</v>
      </c>
    </row>
    <row r="11" spans="2:12" ht="20.25" customHeight="1" thickBot="1">
      <c r="B11" s="7" t="s">
        <v>50</v>
      </c>
      <c r="C11" s="13" t="s">
        <v>51</v>
      </c>
      <c r="D11" s="2"/>
      <c r="E11" s="105"/>
      <c r="F11" s="103"/>
      <c r="G11" s="96" t="s">
        <v>65</v>
      </c>
      <c r="H11" s="97"/>
      <c r="I11" s="26">
        <f>SUM('Rec.'!V2:V301)</f>
        <v>3</v>
      </c>
      <c r="L11">
        <f ca="1">COUNTIF('SF.R'!A:A,SMALL('SF.R'!A:A,8))</f>
        <v>0</v>
      </c>
    </row>
    <row r="12" spans="4:12" ht="20.25" customHeight="1" thickBot="1">
      <c r="D12" s="2"/>
      <c r="G12" s="3"/>
      <c r="H12" s="3"/>
      <c r="L12">
        <f ca="1">L11-(L10-8)</f>
        <v>8</v>
      </c>
    </row>
    <row r="13" spans="2:12" ht="20.25" customHeight="1" thickBot="1">
      <c r="B13" s="100" t="s">
        <v>54</v>
      </c>
      <c r="C13" s="101"/>
      <c r="D13" s="2"/>
      <c r="G13" s="3"/>
      <c r="H13" s="3"/>
      <c r="L13">
        <f ca="1">L10-8</f>
        <v>-8</v>
      </c>
    </row>
    <row r="14" spans="2:12" ht="20.25" customHeight="1">
      <c r="B14" s="4" t="s">
        <v>55</v>
      </c>
      <c r="C14" s="71"/>
      <c r="D14" s="2"/>
      <c r="G14" s="3"/>
      <c r="H14" s="3"/>
      <c r="L14">
        <f ca="1">IF(L10&gt;8,IF(L12&lt;L13,IF(8-L12&lt;6,8+L13,8-L12),IF(L13&lt;L12,8+L13,IF(C11="NO",8+L13,IF(8-L12&lt;6,8+L13,8-L12)))),L10)</f>
        <v>0</v>
      </c>
    </row>
    <row r="15" spans="2:8" ht="20.25" customHeight="1">
      <c r="B15" s="5" t="s">
        <v>56</v>
      </c>
      <c r="C15" s="28"/>
      <c r="D15" s="2"/>
      <c r="G15" s="3"/>
      <c r="H15" s="3"/>
    </row>
    <row r="16" spans="2:8" ht="20.25" customHeight="1">
      <c r="B16" s="5" t="s">
        <v>73</v>
      </c>
      <c r="C16" s="28"/>
      <c r="D16" s="2"/>
      <c r="G16" s="3"/>
      <c r="H16" s="3"/>
    </row>
    <row r="17" spans="2:8" ht="20.25" customHeight="1">
      <c r="B17" s="5"/>
      <c r="C17" s="28"/>
      <c r="D17" s="2"/>
      <c r="G17" s="3"/>
      <c r="H17" s="3"/>
    </row>
    <row r="18" spans="2:8" ht="20.25" customHeight="1" hidden="1">
      <c r="B18" s="5" t="s">
        <v>7</v>
      </c>
      <c r="C18" s="28"/>
      <c r="D18" s="2"/>
      <c r="G18" s="3"/>
      <c r="H18" s="3"/>
    </row>
    <row r="19" spans="2:8" ht="20.25" customHeight="1" thickBot="1">
      <c r="B19" s="6" t="s">
        <v>8</v>
      </c>
      <c r="C19" s="30"/>
      <c r="D19" s="2"/>
      <c r="G19" s="3"/>
      <c r="H19" s="3"/>
    </row>
  </sheetData>
  <mergeCells count="7">
    <mergeCell ref="E9:F9"/>
    <mergeCell ref="E2:I2"/>
    <mergeCell ref="G11:H11"/>
    <mergeCell ref="G10:H10"/>
    <mergeCell ref="B13:C13"/>
    <mergeCell ref="F10:F11"/>
    <mergeCell ref="E10:E11"/>
  </mergeCells>
  <dataValidations count="2">
    <dataValidation type="list" allowBlank="1" showInputMessage="1" showErrorMessage="1" sqref="C10">
      <formula1>"Flash,Onsight"</formula1>
    </dataValidation>
    <dataValidation type="list" allowBlank="1" showInputMessage="1" showErrorMessage="1" sqref="C11">
      <formula1>"NO,YES"</formula1>
    </dataValidation>
  </dataValidations>
  <printOptions/>
  <pageMargins left="0.7" right="0.7" top="0.75" bottom="0.75" header="0.3" footer="0.3"/>
  <pageSetup horizontalDpi="200" verticalDpi="200" orientation="portrait" paperSize="9" scale="67" copies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309"/>
  <sheetViews>
    <sheetView workbookViewId="0" topLeftCell="A1">
      <pane ySplit="8" topLeftCell="A9" activePane="bottomLeft" state="frozen"/>
      <selection pane="bottomLeft" activeCell="H24" sqref="H24"/>
    </sheetView>
  </sheetViews>
  <sheetFormatPr defaultColWidth="9.14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6.5742187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421875" style="0" bestFit="1" customWidth="1"/>
    <col min="9" max="9" width="12.7109375" style="33" customWidth="1"/>
    <col min="10" max="10" width="9.00390625" style="0" hidden="1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Qualification(4) "&amp;'Inf.'!C7&amp;" "&amp;'Inf.'!C8&amp;" Lead"</f>
        <v>Resultlist Qualification(4) Man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110"/>
      <c r="H3" s="110"/>
      <c r="L3" s="36"/>
    </row>
    <row r="4" spans="2:12" s="33" customFormat="1" ht="18" customHeight="1"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112">
        <f>'Inf.'!F4</f>
        <v>45269</v>
      </c>
      <c r="D5" s="112"/>
      <c r="E5" s="38"/>
      <c r="F5" s="37" t="s">
        <v>29</v>
      </c>
      <c r="G5" s="109"/>
      <c r="H5" s="109"/>
      <c r="I5" s="39"/>
      <c r="L5" s="36"/>
    </row>
    <row r="6" spans="2:12" s="33" customFormat="1" ht="18" customHeight="1">
      <c r="B6" s="37"/>
      <c r="C6" s="40"/>
      <c r="D6" s="45"/>
      <c r="E6" s="38"/>
      <c r="F6" s="38"/>
      <c r="G6" s="38"/>
      <c r="H6" s="38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23</v>
      </c>
      <c r="G8" s="16" t="s">
        <v>24</v>
      </c>
      <c r="H8" s="16" t="s">
        <v>41</v>
      </c>
      <c r="I8" s="16" t="s">
        <v>30</v>
      </c>
      <c r="J8" s="15" t="s">
        <v>58</v>
      </c>
      <c r="K8" s="15"/>
      <c r="L8" s="11"/>
    </row>
    <row r="9" spans="1:10" ht="21.95" customHeight="1">
      <c r="A9" s="20">
        <f>VLOOKUP(E9,'Q4.SL'!G:O,8,FALSE)</f>
        <v>1</v>
      </c>
      <c r="B9" s="21" t="str">
        <f>_xlfn.IFERROR(VLOOKUP(E9,'Rec.'!B:H,4,FALSE),"")</f>
        <v>Sivák</v>
      </c>
      <c r="C9" s="21" t="str">
        <f>_xlfn.IFERROR(VLOOKUP(E9,'Rec.'!B:H,5,FALSE),"")</f>
        <v>Pavol</v>
      </c>
      <c r="D9" s="20" t="str">
        <f>_xlfn.IFERROR(VLOOKUP(E9,'Rec.'!B:H,6,FALSE),"")</f>
        <v>SVK</v>
      </c>
      <c r="E9" s="20">
        <f>_xlfn.IFERROR(VLOOKUP(ROW()-8,'Q4.SL'!B:Q,6,FALSE),"")</f>
        <v>45</v>
      </c>
      <c r="F9" s="20">
        <f>VLOOKUP(E9,'Q4.SL'!G:O,6,FALSE)</f>
        <v>0</v>
      </c>
      <c r="G9" s="31">
        <f>IF(ROW()-8&gt;'Inf.'!$I$10,"",VLOOKUP(E9,'Q4.SL'!G:O,4,FALSE))</f>
        <v>0</v>
      </c>
      <c r="H9" s="20">
        <f>IF(ROW()-8&gt;'Inf.'!$I$10,"",VLOOKUP(E9,'Q4.SL'!G:O,5,FALSE))</f>
        <v>0</v>
      </c>
      <c r="I9" s="46"/>
      <c r="J9" t="str">
        <f aca="true" t="shared" si="0" ref="J9:J72">_xlfn.IFERROR(_xlfn.RANK.AVG(A9,A:A,1),"")</f>
        <v/>
      </c>
    </row>
    <row r="10" spans="1:10" ht="21.95" customHeight="1">
      <c r="A10" s="20">
        <f>VLOOKUP(E10,'Q4.SL'!G:O,8,FALSE)</f>
        <v>1</v>
      </c>
      <c r="B10" s="21" t="str">
        <f>_xlfn.IFERROR(VLOOKUP(E10,'Rec.'!B:H,4,FALSE),"")</f>
        <v>Nečej</v>
      </c>
      <c r="C10" s="21" t="str">
        <f>_xlfn.IFERROR(VLOOKUP(E10,'Rec.'!B:H,5,FALSE),"")</f>
        <v>Martin</v>
      </c>
      <c r="D10" s="20" t="str">
        <f>_xlfn.IFERROR(VLOOKUP(E10,'Rec.'!B:H,6,FALSE),"")</f>
        <v>SVK</v>
      </c>
      <c r="E10" s="20">
        <f>_xlfn.IFERROR(VLOOKUP(ROW()-8,'Q4.SL'!B:Q,6,FALSE),"")</f>
        <v>69</v>
      </c>
      <c r="F10" s="20">
        <f>VLOOKUP(E10,'Q4.SL'!G:O,6,FALSE)</f>
        <v>0</v>
      </c>
      <c r="G10" s="31">
        <f>IF(ROW()-8&gt;'Inf.'!$I$10,"",VLOOKUP(E10,'Q4.SL'!G:O,4,FALSE))</f>
        <v>0</v>
      </c>
      <c r="H10" s="20">
        <f>IF(ROW()-8&gt;'Inf.'!$I$10,"",VLOOKUP(E10,'Q4.SL'!G:O,5,FALSE))</f>
        <v>0</v>
      </c>
      <c r="I10" s="46"/>
      <c r="J10" t="str">
        <f ca="1" t="shared" si="0"/>
        <v/>
      </c>
    </row>
    <row r="11" spans="1:10" ht="21.95" customHeight="1">
      <c r="A11" s="20">
        <f>VLOOKUP(E11,'Q4.SL'!G:O,8,FALSE)</f>
        <v>1</v>
      </c>
      <c r="B11" s="21" t="str">
        <f>_xlfn.IFERROR(VLOOKUP(E11,'Rec.'!B:H,4,FALSE),"")</f>
        <v>Stryhala</v>
      </c>
      <c r="C11" s="21" t="str">
        <f>_xlfn.IFERROR(VLOOKUP(E11,'Rec.'!B:H,5,FALSE),"")</f>
        <v>Miroslaw</v>
      </c>
      <c r="D11" s="20" t="str">
        <f>_xlfn.IFERROR(VLOOKUP(E11,'Rec.'!B:H,6,FALSE),"")</f>
        <v>POL</v>
      </c>
      <c r="E11" s="20">
        <f>_xlfn.IFERROR(VLOOKUP(ROW()-8,'Q4.SL'!B:Q,6,FALSE),"")</f>
        <v>52</v>
      </c>
      <c r="F11" s="20">
        <f>VLOOKUP(E11,'Q4.SL'!G:O,6,FALSE)</f>
        <v>0</v>
      </c>
      <c r="G11" s="31">
        <f>IF(ROW()-8&gt;'Inf.'!$I$10,"",VLOOKUP(E11,'Q4.SL'!G:O,4,FALSE))</f>
        <v>0</v>
      </c>
      <c r="H11" s="20">
        <f>IF(ROW()-8&gt;'Inf.'!$I$10,"",VLOOKUP(E11,'Q4.SL'!G:O,5,FALSE))</f>
        <v>0</v>
      </c>
      <c r="I11" s="46"/>
      <c r="J11" t="str">
        <f ca="1" t="shared" si="0"/>
        <v/>
      </c>
    </row>
    <row r="12" spans="1:10" ht="21.95" customHeight="1">
      <c r="A12" s="20">
        <f>VLOOKUP(E12,'Q4.SL'!G:O,8,FALSE)</f>
        <v>1</v>
      </c>
      <c r="B12" s="21" t="str">
        <f>_xlfn.IFERROR(VLOOKUP(E12,'Rec.'!B:H,4,FALSE),"")</f>
        <v>Fraštia</v>
      </c>
      <c r="C12" s="21" t="str">
        <f>_xlfn.IFERROR(VLOOKUP(E12,'Rec.'!B:H,5,FALSE),"")</f>
        <v>Emil</v>
      </c>
      <c r="D12" s="20" t="str">
        <f>_xlfn.IFERROR(VLOOKUP(E12,'Rec.'!B:H,6,FALSE),"")</f>
        <v>SVK</v>
      </c>
      <c r="E12" s="20">
        <f>_xlfn.IFERROR(VLOOKUP(ROW()-8,'Q4.SL'!B:Q,6,FALSE),"")</f>
        <v>56</v>
      </c>
      <c r="F12" s="20">
        <f>VLOOKUP(E12,'Q4.SL'!G:O,6,FALSE)</f>
        <v>0</v>
      </c>
      <c r="G12" s="31">
        <f>IF(ROW()-8&gt;'Inf.'!$I$10,"",VLOOKUP(E12,'Q4.SL'!G:O,4,FALSE))</f>
        <v>0</v>
      </c>
      <c r="H12" s="20">
        <f>IF(ROW()-8&gt;'Inf.'!$I$10,"",VLOOKUP(E12,'Q4.SL'!G:O,5,FALSE))</f>
        <v>0</v>
      </c>
      <c r="I12" s="46"/>
      <c r="J12" t="str">
        <f ca="1" t="shared" si="0"/>
        <v/>
      </c>
    </row>
    <row r="13" spans="1:10" ht="21.95" customHeight="1">
      <c r="A13" s="20">
        <f>VLOOKUP(E13,'Q4.SL'!G:O,8,FALSE)</f>
        <v>1</v>
      </c>
      <c r="B13" s="21" t="str">
        <f>_xlfn.IFERROR(VLOOKUP(E13,'Rec.'!B:H,4,FALSE),"")</f>
        <v>Marfiak</v>
      </c>
      <c r="C13" s="21" t="str">
        <f>_xlfn.IFERROR(VLOOKUP(E13,'Rec.'!B:H,5,FALSE),"")</f>
        <v>Dávid</v>
      </c>
      <c r="D13" s="20" t="str">
        <f>_xlfn.IFERROR(VLOOKUP(E13,'Rec.'!B:H,6,FALSE),"")</f>
        <v>SVK</v>
      </c>
      <c r="E13" s="20">
        <f>_xlfn.IFERROR(VLOOKUP(ROW()-8,'Q4.SL'!B:Q,6,FALSE),"")</f>
        <v>46</v>
      </c>
      <c r="F13" s="20">
        <f>VLOOKUP(E13,'Q4.SL'!G:O,6,FALSE)</f>
        <v>0</v>
      </c>
      <c r="G13" s="31">
        <f>IF(ROW()-8&gt;'Inf.'!$I$10,"",VLOOKUP(E13,'Q4.SL'!G:O,4,FALSE))</f>
        <v>0</v>
      </c>
      <c r="H13" s="20">
        <f>IF(ROW()-8&gt;'Inf.'!$I$10,"",VLOOKUP(E13,'Q4.SL'!G:O,5,FALSE))</f>
        <v>0</v>
      </c>
      <c r="I13" s="46"/>
      <c r="J13" t="str">
        <f ca="1" t="shared" si="0"/>
        <v/>
      </c>
    </row>
    <row r="14" spans="1:10" ht="21.95" customHeight="1">
      <c r="A14" s="20">
        <f>VLOOKUP(E14,'Q4.SL'!G:O,8,FALSE)</f>
        <v>1</v>
      </c>
      <c r="B14" s="21" t="str">
        <f>_xlfn.IFERROR(VLOOKUP(E14,'Rec.'!B:H,4,FALSE),"")</f>
        <v>Lienerth</v>
      </c>
      <c r="C14" s="21" t="str">
        <f>_xlfn.IFERROR(VLOOKUP(E14,'Rec.'!B:H,5,FALSE),"")</f>
        <v>Radek</v>
      </c>
      <c r="D14" s="20" t="str">
        <f>_xlfn.IFERROR(VLOOKUP(E14,'Rec.'!B:H,6,FALSE),"")</f>
        <v>CZE</v>
      </c>
      <c r="E14" s="20">
        <f>_xlfn.IFERROR(VLOOKUP(ROW()-8,'Q4.SL'!B:Q,6,FALSE),"")</f>
        <v>28</v>
      </c>
      <c r="F14" s="20">
        <f>VLOOKUP(E14,'Q4.SL'!G:O,6,FALSE)</f>
        <v>0</v>
      </c>
      <c r="G14" s="31">
        <f>IF(ROW()-8&gt;'Inf.'!$I$10,"",VLOOKUP(E14,'Q4.SL'!G:O,4,FALSE))</f>
        <v>0</v>
      </c>
      <c r="H14" s="20">
        <f>IF(ROW()-8&gt;'Inf.'!$I$10,"",VLOOKUP(E14,'Q4.SL'!G:O,5,FALSE))</f>
        <v>0</v>
      </c>
      <c r="I14" s="46"/>
      <c r="J14" t="str">
        <f ca="1" t="shared" si="0"/>
        <v/>
      </c>
    </row>
    <row r="15" spans="1:10" ht="21.95" customHeight="1">
      <c r="A15" s="20">
        <f>VLOOKUP(E15,'Q4.SL'!G:O,8,FALSE)</f>
        <v>1</v>
      </c>
      <c r="B15" s="21" t="str">
        <f>_xlfn.IFERROR(VLOOKUP(E15,'Rec.'!B:H,4,FALSE),"")</f>
        <v>Stec</v>
      </c>
      <c r="C15" s="21" t="str">
        <f>_xlfn.IFERROR(VLOOKUP(E15,'Rec.'!B:H,5,FALSE),"")</f>
        <v>Premyslav</v>
      </c>
      <c r="D15" s="20" t="str">
        <f>_xlfn.IFERROR(VLOOKUP(E15,'Rec.'!B:H,6,FALSE),"")</f>
        <v>POL</v>
      </c>
      <c r="E15" s="20">
        <f>_xlfn.IFERROR(VLOOKUP(ROW()-8,'Q4.SL'!B:Q,6,FALSE),"")</f>
        <v>29</v>
      </c>
      <c r="F15" s="20">
        <f>VLOOKUP(E15,'Q4.SL'!G:O,6,FALSE)</f>
        <v>0</v>
      </c>
      <c r="G15" s="31">
        <f>IF(ROW()-8&gt;'Inf.'!$I$10,"",VLOOKUP(E15,'Q4.SL'!G:O,4,FALSE))</f>
        <v>0</v>
      </c>
      <c r="H15" s="20">
        <f>IF(ROW()-8&gt;'Inf.'!$I$10,"",VLOOKUP(E15,'Q4.SL'!G:O,5,FALSE))</f>
        <v>0</v>
      </c>
      <c r="I15" s="46"/>
      <c r="J15" t="str">
        <f ca="1" t="shared" si="0"/>
        <v/>
      </c>
    </row>
    <row r="16" spans="1:10" ht="21.95" customHeight="1">
      <c r="A16" s="20">
        <f>VLOOKUP(E16,'Q4.SL'!G:O,8,FALSE)</f>
        <v>1</v>
      </c>
      <c r="B16" s="21" t="str">
        <f>_xlfn.IFERROR(VLOOKUP(E16,'Rec.'!B:H,4,FALSE),"")</f>
        <v>Pawlovski</v>
      </c>
      <c r="C16" s="21" t="str">
        <f>_xlfn.IFERROR(VLOOKUP(E16,'Rec.'!B:H,5,FALSE),"")</f>
        <v>Pavel</v>
      </c>
      <c r="D16" s="20" t="str">
        <f>_xlfn.IFERROR(VLOOKUP(E16,'Rec.'!B:H,6,FALSE),"")</f>
        <v>POL</v>
      </c>
      <c r="E16" s="20">
        <f>_xlfn.IFERROR(VLOOKUP(ROW()-8,'Q4.SL'!B:Q,6,FALSE),"")</f>
        <v>34</v>
      </c>
      <c r="F16" s="20">
        <f>VLOOKUP(E16,'Q4.SL'!G:O,6,FALSE)</f>
        <v>0</v>
      </c>
      <c r="G16" s="31">
        <f>IF(ROW()-8&gt;'Inf.'!$I$10,"",VLOOKUP(E16,'Q4.SL'!G:O,4,FALSE))</f>
        <v>0</v>
      </c>
      <c r="H16" s="20">
        <f>IF(ROW()-8&gt;'Inf.'!$I$10,"",VLOOKUP(E16,'Q4.SL'!G:O,5,FALSE))</f>
        <v>0</v>
      </c>
      <c r="I16" s="46"/>
      <c r="J16" t="str">
        <f ca="1" t="shared" si="0"/>
        <v/>
      </c>
    </row>
    <row r="17" spans="1:10" ht="21.95" customHeight="1">
      <c r="A17" s="20">
        <f>VLOOKUP(E17,'Q4.SL'!G:O,8,FALSE)</f>
        <v>1</v>
      </c>
      <c r="B17" s="21" t="str">
        <f>_xlfn.IFERROR(VLOOKUP(E17,'Rec.'!B:H,4,FALSE),"")</f>
        <v>Hamerský</v>
      </c>
      <c r="C17" s="21" t="str">
        <f>_xlfn.IFERROR(VLOOKUP(E17,'Rec.'!B:H,5,FALSE),"")</f>
        <v>Oliver</v>
      </c>
      <c r="D17" s="20" t="str">
        <f>_xlfn.IFERROR(VLOOKUP(E17,'Rec.'!B:H,6,FALSE),"")</f>
        <v>CZE</v>
      </c>
      <c r="E17" s="20">
        <f>_xlfn.IFERROR(VLOOKUP(ROW()-8,'Q4.SL'!B:Q,6,FALSE),"")</f>
        <v>40</v>
      </c>
      <c r="F17" s="20">
        <f>VLOOKUP(E17,'Q4.SL'!G:O,6,FALSE)</f>
        <v>0</v>
      </c>
      <c r="G17" s="31">
        <f>IF(ROW()-8&gt;'Inf.'!$I$10,"",VLOOKUP(E17,'Q4.SL'!G:O,4,FALSE))</f>
        <v>0</v>
      </c>
      <c r="H17" s="20">
        <f>IF(ROW()-8&gt;'Inf.'!$I$10,"",VLOOKUP(E17,'Q4.SL'!G:O,5,FALSE))</f>
        <v>0</v>
      </c>
      <c r="I17" s="46"/>
      <c r="J17" t="str">
        <f ca="1" t="shared" si="0"/>
        <v/>
      </c>
    </row>
    <row r="18" spans="1:10" ht="21.95" customHeight="1">
      <c r="A18" s="20">
        <f>VLOOKUP(E18,'Q4.SL'!G:O,8,FALSE)</f>
        <v>1</v>
      </c>
      <c r="B18" s="21" t="str">
        <f>_xlfn.IFERROR(VLOOKUP(E18,'Rec.'!B:H,4,FALSE),"")</f>
        <v>Černý</v>
      </c>
      <c r="C18" s="21" t="str">
        <f>_xlfn.IFERROR(VLOOKUP(E18,'Rec.'!B:H,5,FALSE),"")</f>
        <v>Marek</v>
      </c>
      <c r="D18" s="20" t="str">
        <f>_xlfn.IFERROR(VLOOKUP(E18,'Rec.'!B:H,6,FALSE),"")</f>
        <v>SVK</v>
      </c>
      <c r="E18" s="20">
        <f>_xlfn.IFERROR(VLOOKUP(ROW()-8,'Q4.SL'!B:Q,6,FALSE),"")</f>
        <v>35</v>
      </c>
      <c r="F18" s="20">
        <f>VLOOKUP(E18,'Q4.SL'!G:O,6,FALSE)</f>
        <v>0</v>
      </c>
      <c r="G18" s="31">
        <f>IF(ROW()-8&gt;'Inf.'!$I$10,"",VLOOKUP(E18,'Q4.SL'!G:O,4,FALSE))</f>
        <v>0</v>
      </c>
      <c r="H18" s="20">
        <f>IF(ROW()-8&gt;'Inf.'!$I$10,"",VLOOKUP(E18,'Q4.SL'!G:O,5,FALSE))</f>
        <v>0</v>
      </c>
      <c r="I18" s="46"/>
      <c r="J18" t="str">
        <f ca="1" t="shared" si="0"/>
        <v/>
      </c>
    </row>
    <row r="19" spans="1:10" ht="21.95" customHeight="1">
      <c r="A19" s="20">
        <f>VLOOKUP(E19,'Q4.SL'!G:O,8,FALSE)</f>
        <v>1</v>
      </c>
      <c r="B19" s="21" t="str">
        <f>_xlfn.IFERROR(VLOOKUP(E19,'Rec.'!B:H,4,FALSE),"")</f>
        <v>Mrovčák</v>
      </c>
      <c r="C19" s="21" t="str">
        <f>_xlfn.IFERROR(VLOOKUP(E19,'Rec.'!B:H,5,FALSE),"")</f>
        <v>František</v>
      </c>
      <c r="D19" s="20" t="str">
        <f>_xlfn.IFERROR(VLOOKUP(E19,'Rec.'!B:H,6,FALSE),"")</f>
        <v>SVK</v>
      </c>
      <c r="E19" s="20">
        <f>_xlfn.IFERROR(VLOOKUP(ROW()-8,'Q4.SL'!B:Q,6,FALSE),"")</f>
        <v>33</v>
      </c>
      <c r="F19" s="20">
        <f>VLOOKUP(E19,'Q4.SL'!G:O,6,FALSE)</f>
        <v>0</v>
      </c>
      <c r="G19" s="31">
        <f>IF(ROW()-8&gt;'Inf.'!$I$10,"",VLOOKUP(E19,'Q4.SL'!G:O,4,FALSE))</f>
        <v>0</v>
      </c>
      <c r="H19" s="20">
        <f>IF(ROW()-8&gt;'Inf.'!$I$10,"",VLOOKUP(E19,'Q4.SL'!G:O,5,FALSE))</f>
        <v>0</v>
      </c>
      <c r="I19" s="46"/>
      <c r="J19" t="str">
        <f ca="1" t="shared" si="0"/>
        <v/>
      </c>
    </row>
    <row r="20" spans="1:10" ht="21.95" customHeight="1">
      <c r="A20" s="20">
        <f>VLOOKUP(E20,'Q4.SL'!G:O,8,FALSE)</f>
        <v>1</v>
      </c>
      <c r="B20" s="21" t="str">
        <f>_xlfn.IFERROR(VLOOKUP(E20,'Rec.'!B:H,4,FALSE),"")</f>
        <v>Mrovčák</v>
      </c>
      <c r="C20" s="21" t="str">
        <f>_xlfn.IFERROR(VLOOKUP(E20,'Rec.'!B:H,5,FALSE),"")</f>
        <v>Miroslav</v>
      </c>
      <c r="D20" s="20" t="str">
        <f>_xlfn.IFERROR(VLOOKUP(E20,'Rec.'!B:H,6,FALSE),"")</f>
        <v>SVK</v>
      </c>
      <c r="E20" s="20">
        <f>_xlfn.IFERROR(VLOOKUP(ROW()-8,'Q4.SL'!B:Q,6,FALSE),"")</f>
        <v>32</v>
      </c>
      <c r="F20" s="20">
        <f>VLOOKUP(E20,'Q4.SL'!G:O,6,FALSE)</f>
        <v>0</v>
      </c>
      <c r="G20" s="31">
        <f>IF(ROW()-8&gt;'Inf.'!$I$10,"",VLOOKUP(E20,'Q4.SL'!G:O,4,FALSE))</f>
        <v>0</v>
      </c>
      <c r="H20" s="20">
        <f>IF(ROW()-8&gt;'Inf.'!$I$10,"",VLOOKUP(E20,'Q4.SL'!G:O,5,FALSE))</f>
        <v>0</v>
      </c>
      <c r="I20" s="46"/>
      <c r="J20" t="str">
        <f ca="1" t="shared" si="0"/>
        <v/>
      </c>
    </row>
    <row r="21" spans="1:10" ht="21.95" customHeight="1">
      <c r="A21" s="20">
        <f>VLOOKUP(E21,'Q4.SL'!G:O,8,FALSE)</f>
        <v>1</v>
      </c>
      <c r="B21" s="21" t="str">
        <f>_xlfn.IFERROR(VLOOKUP(E21,'Rec.'!B:H,4,FALSE),"")</f>
        <v>Mikel</v>
      </c>
      <c r="C21" s="21" t="str">
        <f>_xlfn.IFERROR(VLOOKUP(E21,'Rec.'!B:H,5,FALSE),"")</f>
        <v>Jan</v>
      </c>
      <c r="D21" s="20" t="str">
        <f>_xlfn.IFERROR(VLOOKUP(E21,'Rec.'!B:H,6,FALSE),"")</f>
        <v>CZE</v>
      </c>
      <c r="E21" s="20">
        <f>_xlfn.IFERROR(VLOOKUP(ROW()-8,'Q4.SL'!B:Q,6,FALSE),"")</f>
        <v>31</v>
      </c>
      <c r="F21" s="20">
        <f>VLOOKUP(E21,'Q4.SL'!G:O,6,FALSE)</f>
        <v>0</v>
      </c>
      <c r="G21" s="31">
        <f>IF(ROW()-8&gt;'Inf.'!$I$10,"",VLOOKUP(E21,'Q4.SL'!G:O,4,FALSE))</f>
        <v>0</v>
      </c>
      <c r="H21" s="20">
        <f>IF(ROW()-8&gt;'Inf.'!$I$10,"",VLOOKUP(E21,'Q4.SL'!G:O,5,FALSE))</f>
        <v>0</v>
      </c>
      <c r="I21" s="46"/>
      <c r="J21" t="str">
        <f ca="1" t="shared" si="0"/>
        <v/>
      </c>
    </row>
    <row r="22" spans="1:10" ht="21.95" customHeight="1">
      <c r="A22" s="20">
        <f>VLOOKUP(E22,'Q4.SL'!G:O,8,FALSE)</f>
        <v>1</v>
      </c>
      <c r="B22" s="21" t="str">
        <f>_xlfn.IFERROR(VLOOKUP(E22,'Rec.'!B:H,4,FALSE),"")</f>
        <v>Šustr</v>
      </c>
      <c r="C22" s="21" t="str">
        <f>_xlfn.IFERROR(VLOOKUP(E22,'Rec.'!B:H,5,FALSE),"")</f>
        <v>Ján</v>
      </c>
      <c r="D22" s="20" t="str">
        <f>_xlfn.IFERROR(VLOOKUP(E22,'Rec.'!B:H,6,FALSE),"")</f>
        <v>SVK</v>
      </c>
      <c r="E22" s="20">
        <f>_xlfn.IFERROR(VLOOKUP(ROW()-8,'Q4.SL'!B:Q,6,FALSE),"")</f>
        <v>55</v>
      </c>
      <c r="F22" s="20">
        <f>VLOOKUP(E22,'Q4.SL'!G:O,6,FALSE)</f>
        <v>0</v>
      </c>
      <c r="G22" s="31">
        <f>IF(ROW()-8&gt;'Inf.'!$I$10,"",VLOOKUP(E22,'Q4.SL'!G:O,4,FALSE))</f>
        <v>0</v>
      </c>
      <c r="H22" s="20">
        <f>IF(ROW()-8&gt;'Inf.'!$I$10,"",VLOOKUP(E22,'Q4.SL'!G:O,5,FALSE))</f>
        <v>0</v>
      </c>
      <c r="I22" s="46"/>
      <c r="J22" t="str">
        <f ca="1" t="shared" si="0"/>
        <v/>
      </c>
    </row>
    <row r="23" spans="1:10" ht="21.95" customHeight="1">
      <c r="A23" s="20">
        <f>VLOOKUP(E23,'Q4.SL'!G:O,8,FALSE)</f>
        <v>1</v>
      </c>
      <c r="B23" s="21" t="str">
        <f>_xlfn.IFERROR(VLOOKUP(E23,'Rec.'!B:H,4,FALSE),"")</f>
        <v>Bizub</v>
      </c>
      <c r="C23" s="21" t="str">
        <f>_xlfn.IFERROR(VLOOKUP(E23,'Rec.'!B:H,5,FALSE),"")</f>
        <v>Ondrej</v>
      </c>
      <c r="D23" s="20" t="str">
        <f>_xlfn.IFERROR(VLOOKUP(E23,'Rec.'!B:H,6,FALSE),"")</f>
        <v>SVK</v>
      </c>
      <c r="E23" s="20">
        <f>_xlfn.IFERROR(VLOOKUP(ROW()-8,'Q4.SL'!B:Q,6,FALSE),"")</f>
        <v>27</v>
      </c>
      <c r="F23" s="20">
        <f>VLOOKUP(E23,'Q4.SL'!G:O,6,FALSE)</f>
        <v>0</v>
      </c>
      <c r="G23" s="31">
        <f>IF(ROW()-8&gt;'Inf.'!$I$10,"",VLOOKUP(E23,'Q4.SL'!G:O,4,FALSE))</f>
        <v>0</v>
      </c>
      <c r="H23" s="20">
        <f>IF(ROW()-8&gt;'Inf.'!$I$10,"",VLOOKUP(E23,'Q4.SL'!G:O,5,FALSE))</f>
        <v>0</v>
      </c>
      <c r="I23" s="46"/>
      <c r="J23" t="str">
        <f ca="1" t="shared" si="0"/>
        <v/>
      </c>
    </row>
    <row r="24" spans="1:10" ht="21.95" customHeight="1">
      <c r="A24" s="20">
        <f>VLOOKUP(E24,'Q4.SL'!G:O,8,FALSE)</f>
        <v>1</v>
      </c>
      <c r="B24" s="21" t="str">
        <f>_xlfn.IFERROR(VLOOKUP(E24,'Rec.'!B:H,4,FALSE),"")</f>
        <v>Lienerth</v>
      </c>
      <c r="C24" s="21" t="str">
        <f>_xlfn.IFERROR(VLOOKUP(E24,'Rec.'!B:H,5,FALSE),"")</f>
        <v>Matyáš</v>
      </c>
      <c r="D24" s="20" t="str">
        <f>_xlfn.IFERROR(VLOOKUP(E24,'Rec.'!B:H,6,FALSE),"")</f>
        <v>CZE</v>
      </c>
      <c r="E24" s="20">
        <f>_xlfn.IFERROR(VLOOKUP(ROW()-8,'Q4.SL'!B:Q,6,FALSE),"")</f>
        <v>39</v>
      </c>
      <c r="F24" s="20">
        <f>VLOOKUP(E24,'Q4.SL'!G:O,6,FALSE)</f>
        <v>0</v>
      </c>
      <c r="G24" s="31">
        <f>IF(ROW()-8&gt;'Inf.'!$I$10,"",VLOOKUP(E24,'Q4.SL'!G:O,4,FALSE))</f>
        <v>0</v>
      </c>
      <c r="H24" s="20">
        <f>IF(ROW()-8&gt;'Inf.'!$I$10,"",VLOOKUP(E24,'Q4.SL'!G:O,5,FALSE))</f>
        <v>0</v>
      </c>
      <c r="I24" s="46"/>
      <c r="J24" t="str">
        <f ca="1" t="shared" si="0"/>
        <v/>
      </c>
    </row>
    <row r="25" spans="1:10" ht="21.95" customHeight="1">
      <c r="A25" s="20">
        <f>VLOOKUP(E25,'Q4.SL'!G:O,8,FALSE)</f>
        <v>1</v>
      </c>
      <c r="B25" s="21" t="str">
        <f>_xlfn.IFERROR(VLOOKUP(E25,'Rec.'!B:H,4,FALSE),"")</f>
        <v>Radovský</v>
      </c>
      <c r="C25" s="21" t="str">
        <f>_xlfn.IFERROR(VLOOKUP(E25,'Rec.'!B:H,5,FALSE),"")</f>
        <v>Marek</v>
      </c>
      <c r="D25" s="20" t="str">
        <f>_xlfn.IFERROR(VLOOKUP(E25,'Rec.'!B:H,6,FALSE),"")</f>
        <v>SVK</v>
      </c>
      <c r="E25" s="20">
        <f>_xlfn.IFERROR(VLOOKUP(ROW()-8,'Q4.SL'!B:Q,6,FALSE),"")</f>
        <v>47</v>
      </c>
      <c r="F25" s="20">
        <f>VLOOKUP(E25,'Q4.SL'!G:O,6,FALSE)</f>
        <v>0</v>
      </c>
      <c r="G25" s="31">
        <f>IF(ROW()-8&gt;'Inf.'!$I$10,"",VLOOKUP(E25,'Q4.SL'!G:O,4,FALSE))</f>
        <v>0</v>
      </c>
      <c r="H25" s="20">
        <f>IF(ROW()-8&gt;'Inf.'!$I$10,"",VLOOKUP(E25,'Q4.SL'!G:O,5,FALSE))</f>
        <v>0</v>
      </c>
      <c r="I25" s="46"/>
      <c r="J25" t="str">
        <f ca="1" t="shared" si="0"/>
        <v/>
      </c>
    </row>
    <row r="26" spans="1:10" ht="21.95" customHeight="1">
      <c r="A26" s="20" t="str">
        <f>VLOOKUP(E26,'Q4.SL'!G:O,8,FALSE)</f>
        <v/>
      </c>
      <c r="B26" s="21" t="str">
        <f>_xlfn.IFERROR(VLOOKUP(E26,'Rec.'!B:H,4,FALSE),"")</f>
        <v/>
      </c>
      <c r="C26" s="21" t="str">
        <f>_xlfn.IFERROR(VLOOKUP(E26,'Rec.'!B:H,5,FALSE),"")</f>
        <v/>
      </c>
      <c r="D26" s="20" t="str">
        <f>_xlfn.IFERROR(VLOOKUP(E26,'Rec.'!B:H,6,FALSE),"")</f>
        <v/>
      </c>
      <c r="E26" s="20" t="str">
        <f>_xlfn.IFERROR(VLOOKUP(ROW()-8,'Q4.SL'!B:Q,6,FALSE),"")</f>
        <v/>
      </c>
      <c r="F26" s="20" t="str">
        <f>VLOOKUP(E26,'Q4.SL'!G:O,6,FALSE)</f>
        <v/>
      </c>
      <c r="G26" s="31" t="str">
        <f>IF(ROW()-8&gt;'Inf.'!$I$10,"",VLOOKUP(E26,'Q4.SL'!G:O,4,FALSE))</f>
        <v/>
      </c>
      <c r="H26" s="20" t="str">
        <f>IF(ROW()-8&gt;'Inf.'!$I$10,"",VLOOKUP(E26,'Q4.SL'!G:O,5,FALSE))</f>
        <v/>
      </c>
      <c r="I26" s="46"/>
      <c r="J26" t="str">
        <f ca="1" t="shared" si="0"/>
        <v/>
      </c>
    </row>
    <row r="27" spans="1:10" ht="21.95" customHeight="1">
      <c r="A27" s="20" t="str">
        <f>VLOOKUP(E27,'Q4.SL'!G:O,8,FALSE)</f>
        <v/>
      </c>
      <c r="B27" s="21" t="str">
        <f>_xlfn.IFERROR(VLOOKUP(E27,'Rec.'!B:H,4,FALSE),"")</f>
        <v/>
      </c>
      <c r="C27" s="21" t="str">
        <f>_xlfn.IFERROR(VLOOKUP(E27,'Rec.'!B:H,5,FALSE),"")</f>
        <v/>
      </c>
      <c r="D27" s="20" t="str">
        <f>_xlfn.IFERROR(VLOOKUP(E27,'Rec.'!B:H,6,FALSE),"")</f>
        <v/>
      </c>
      <c r="E27" s="20" t="str">
        <f>_xlfn.IFERROR(VLOOKUP(ROW()-8,'Q4.SL'!B:Q,6,FALSE),"")</f>
        <v/>
      </c>
      <c r="F27" s="20" t="str">
        <f>VLOOKUP(E27,'Q4.SL'!G:O,6,FALSE)</f>
        <v/>
      </c>
      <c r="G27" s="31" t="str">
        <f>IF(ROW()-8&gt;'Inf.'!$I$10,"",VLOOKUP(E27,'Q4.SL'!G:O,4,FALSE))</f>
        <v/>
      </c>
      <c r="H27" s="20" t="str">
        <f>IF(ROW()-8&gt;'Inf.'!$I$10,"",VLOOKUP(E27,'Q4.SL'!G:O,5,FALSE))</f>
        <v/>
      </c>
      <c r="I27" s="46"/>
      <c r="J27" t="str">
        <f ca="1" t="shared" si="0"/>
        <v/>
      </c>
    </row>
    <row r="28" spans="1:10" ht="21.95" customHeight="1">
      <c r="A28" s="20" t="str">
        <f>VLOOKUP(E28,'Q4.SL'!G:O,8,FALSE)</f>
        <v/>
      </c>
      <c r="B28" s="21" t="str">
        <f>_xlfn.IFERROR(VLOOKUP(E28,'Rec.'!B:H,4,FALSE),"")</f>
        <v/>
      </c>
      <c r="C28" s="21" t="str">
        <f>_xlfn.IFERROR(VLOOKUP(E28,'Rec.'!B:H,5,FALSE),"")</f>
        <v/>
      </c>
      <c r="D28" s="20" t="str">
        <f>_xlfn.IFERROR(VLOOKUP(E28,'Rec.'!B:H,6,FALSE),"")</f>
        <v/>
      </c>
      <c r="E28" s="20" t="str">
        <f>_xlfn.IFERROR(VLOOKUP(ROW()-8,'Q4.SL'!B:Q,6,FALSE),"")</f>
        <v/>
      </c>
      <c r="F28" s="20" t="str">
        <f>VLOOKUP(E28,'Q4.SL'!G:O,6,FALSE)</f>
        <v/>
      </c>
      <c r="G28" s="31" t="str">
        <f>IF(ROW()-8&gt;'Inf.'!$I$10,"",VLOOKUP(E28,'Q4.SL'!G:O,4,FALSE))</f>
        <v/>
      </c>
      <c r="H28" s="20" t="str">
        <f>IF(ROW()-8&gt;'Inf.'!$I$10,"",VLOOKUP(E28,'Q4.SL'!G:O,5,FALSE))</f>
        <v/>
      </c>
      <c r="I28" s="46"/>
      <c r="J28" t="str">
        <f ca="1" t="shared" si="0"/>
        <v/>
      </c>
    </row>
    <row r="29" spans="1:10" ht="21.95" customHeight="1">
      <c r="A29" s="20" t="str">
        <f>VLOOKUP(E29,'Q4.SL'!G:O,8,FALSE)</f>
        <v/>
      </c>
      <c r="B29" s="21" t="str">
        <f>_xlfn.IFERROR(VLOOKUP(E29,'Rec.'!B:H,4,FALSE),"")</f>
        <v/>
      </c>
      <c r="C29" s="21" t="str">
        <f>_xlfn.IFERROR(VLOOKUP(E29,'Rec.'!B:H,5,FALSE),"")</f>
        <v/>
      </c>
      <c r="D29" s="20" t="str">
        <f>_xlfn.IFERROR(VLOOKUP(E29,'Rec.'!B:H,6,FALSE),"")</f>
        <v/>
      </c>
      <c r="E29" s="20" t="str">
        <f>_xlfn.IFERROR(VLOOKUP(ROW()-8,'Q4.SL'!B:Q,6,FALSE),"")</f>
        <v/>
      </c>
      <c r="F29" s="20" t="str">
        <f>VLOOKUP(E29,'Q4.SL'!G:O,6,FALSE)</f>
        <v/>
      </c>
      <c r="G29" s="31" t="str">
        <f>IF(ROW()-8&gt;'Inf.'!$I$10,"",VLOOKUP(E29,'Q4.SL'!G:O,4,FALSE))</f>
        <v/>
      </c>
      <c r="H29" s="20" t="str">
        <f>IF(ROW()-8&gt;'Inf.'!$I$10,"",VLOOKUP(E29,'Q4.SL'!G:O,5,FALSE))</f>
        <v/>
      </c>
      <c r="I29" s="46"/>
      <c r="J29" t="str">
        <f ca="1" t="shared" si="0"/>
        <v/>
      </c>
    </row>
    <row r="30" spans="1:10" ht="21.95" customHeight="1">
      <c r="A30" s="20" t="str">
        <f>VLOOKUP(E30,'Q4.SL'!G:O,8,FALSE)</f>
        <v/>
      </c>
      <c r="B30" s="21" t="str">
        <f>_xlfn.IFERROR(VLOOKUP(E30,'Rec.'!B:H,4,FALSE),"")</f>
        <v/>
      </c>
      <c r="C30" s="21" t="str">
        <f>_xlfn.IFERROR(VLOOKUP(E30,'Rec.'!B:H,5,FALSE),"")</f>
        <v/>
      </c>
      <c r="D30" s="20" t="str">
        <f>_xlfn.IFERROR(VLOOKUP(E30,'Rec.'!B:H,6,FALSE),"")</f>
        <v/>
      </c>
      <c r="E30" s="20" t="str">
        <f>_xlfn.IFERROR(VLOOKUP(ROW()-8,'Q4.SL'!B:Q,6,FALSE),"")</f>
        <v/>
      </c>
      <c r="F30" s="20" t="str">
        <f>VLOOKUP(E30,'Q4.SL'!G:O,6,FALSE)</f>
        <v/>
      </c>
      <c r="G30" s="31" t="str">
        <f>IF(ROW()-8&gt;'Inf.'!$I$10,"",VLOOKUP(E30,'Q4.SL'!G:O,4,FALSE))</f>
        <v/>
      </c>
      <c r="H30" s="20" t="str">
        <f>IF(ROW()-8&gt;'Inf.'!$I$10,"",VLOOKUP(E30,'Q4.SL'!G:O,5,FALSE))</f>
        <v/>
      </c>
      <c r="I30" s="46"/>
      <c r="J30" t="str">
        <f ca="1" t="shared" si="0"/>
        <v/>
      </c>
    </row>
    <row r="31" spans="1:10" ht="21.95" customHeight="1">
      <c r="A31" s="20" t="str">
        <f>VLOOKUP(E31,'Q4.SL'!G:O,8,FALSE)</f>
        <v/>
      </c>
      <c r="B31" s="21" t="str">
        <f>_xlfn.IFERROR(VLOOKUP(E31,'Rec.'!B:H,4,FALSE),"")</f>
        <v/>
      </c>
      <c r="C31" s="21" t="str">
        <f>_xlfn.IFERROR(VLOOKUP(E31,'Rec.'!B:H,5,FALSE),"")</f>
        <v/>
      </c>
      <c r="D31" s="20" t="str">
        <f>_xlfn.IFERROR(VLOOKUP(E31,'Rec.'!B:H,6,FALSE),"")</f>
        <v/>
      </c>
      <c r="E31" s="20" t="str">
        <f>_xlfn.IFERROR(VLOOKUP(ROW()-8,'Q4.SL'!B:Q,6,FALSE),"")</f>
        <v/>
      </c>
      <c r="F31" s="20" t="str">
        <f>VLOOKUP(E31,'Q4.SL'!G:O,6,FALSE)</f>
        <v/>
      </c>
      <c r="G31" s="31" t="str">
        <f>IF(ROW()-8&gt;'Inf.'!$I$10,"",VLOOKUP(E31,'Q4.SL'!G:O,4,FALSE))</f>
        <v/>
      </c>
      <c r="H31" s="20" t="str">
        <f>IF(ROW()-8&gt;'Inf.'!$I$10,"",VLOOKUP(E31,'Q4.SL'!G:O,5,FALSE))</f>
        <v/>
      </c>
      <c r="I31" s="46"/>
      <c r="J31" t="str">
        <f ca="1" t="shared" si="0"/>
        <v/>
      </c>
    </row>
    <row r="32" spans="1:10" ht="21.95" customHeight="1">
      <c r="A32" s="20" t="str">
        <f>VLOOKUP(E32,'Q4.SL'!G:O,8,FALSE)</f>
        <v/>
      </c>
      <c r="B32" s="21" t="str">
        <f>_xlfn.IFERROR(VLOOKUP(E32,'Rec.'!B:H,4,FALSE),"")</f>
        <v/>
      </c>
      <c r="C32" s="21" t="str">
        <f>_xlfn.IFERROR(VLOOKUP(E32,'Rec.'!B:H,5,FALSE),"")</f>
        <v/>
      </c>
      <c r="D32" s="20" t="str">
        <f>_xlfn.IFERROR(VLOOKUP(E32,'Rec.'!B:H,6,FALSE),"")</f>
        <v/>
      </c>
      <c r="E32" s="20" t="str">
        <f>_xlfn.IFERROR(VLOOKUP(ROW()-8,'Q4.SL'!B:Q,6,FALSE),"")</f>
        <v/>
      </c>
      <c r="F32" s="20" t="str">
        <f>VLOOKUP(E32,'Q4.SL'!G:O,6,FALSE)</f>
        <v/>
      </c>
      <c r="G32" s="31" t="str">
        <f>IF(ROW()-8&gt;'Inf.'!$I$10,"",VLOOKUP(E32,'Q4.SL'!G:O,4,FALSE))</f>
        <v/>
      </c>
      <c r="H32" s="20" t="str">
        <f>IF(ROW()-8&gt;'Inf.'!$I$10,"",VLOOKUP(E32,'Q4.SL'!G:O,5,FALSE))</f>
        <v/>
      </c>
      <c r="I32" s="46"/>
      <c r="J32" t="str">
        <f ca="1" t="shared" si="0"/>
        <v/>
      </c>
    </row>
    <row r="33" spans="1:10" ht="21.95" customHeight="1">
      <c r="A33" s="20" t="str">
        <f>VLOOKUP(E33,'Q4.SL'!G:O,8,FALSE)</f>
        <v/>
      </c>
      <c r="B33" s="21" t="str">
        <f>_xlfn.IFERROR(VLOOKUP(E33,'Rec.'!B:H,4,FALSE),"")</f>
        <v/>
      </c>
      <c r="C33" s="21" t="str">
        <f>_xlfn.IFERROR(VLOOKUP(E33,'Rec.'!B:H,5,FALSE),"")</f>
        <v/>
      </c>
      <c r="D33" s="20" t="str">
        <f>_xlfn.IFERROR(VLOOKUP(E33,'Rec.'!B:H,6,FALSE),"")</f>
        <v/>
      </c>
      <c r="E33" s="20" t="str">
        <f>_xlfn.IFERROR(VLOOKUP(ROW()-8,'Q4.SL'!B:Q,6,FALSE),"")</f>
        <v/>
      </c>
      <c r="F33" s="20" t="str">
        <f>VLOOKUP(E33,'Q4.SL'!G:O,6,FALSE)</f>
        <v/>
      </c>
      <c r="G33" s="31" t="str">
        <f>IF(ROW()-8&gt;'Inf.'!$I$10,"",VLOOKUP(E33,'Q4.SL'!G:O,4,FALSE))</f>
        <v/>
      </c>
      <c r="H33" s="20" t="str">
        <f>IF(ROW()-8&gt;'Inf.'!$I$10,"",VLOOKUP(E33,'Q4.SL'!G:O,5,FALSE))</f>
        <v/>
      </c>
      <c r="I33" s="46"/>
      <c r="J33" t="str">
        <f ca="1" t="shared" si="0"/>
        <v/>
      </c>
    </row>
    <row r="34" spans="1:10" ht="21.95" customHeight="1">
      <c r="A34" s="20" t="str">
        <f>VLOOKUP(E34,'Q4.SL'!G:O,8,FALSE)</f>
        <v/>
      </c>
      <c r="B34" s="21" t="str">
        <f>_xlfn.IFERROR(VLOOKUP(E34,'Rec.'!B:H,4,FALSE),"")</f>
        <v/>
      </c>
      <c r="C34" s="21" t="str">
        <f>_xlfn.IFERROR(VLOOKUP(E34,'Rec.'!B:H,5,FALSE),"")</f>
        <v/>
      </c>
      <c r="D34" s="20" t="str">
        <f>_xlfn.IFERROR(VLOOKUP(E34,'Rec.'!B:H,6,FALSE),"")</f>
        <v/>
      </c>
      <c r="E34" s="20" t="str">
        <f>_xlfn.IFERROR(VLOOKUP(ROW()-8,'Q4.SL'!B:Q,6,FALSE),"")</f>
        <v/>
      </c>
      <c r="F34" s="20" t="str">
        <f>VLOOKUP(E34,'Q4.SL'!G:O,6,FALSE)</f>
        <v/>
      </c>
      <c r="G34" s="31" t="str">
        <f>IF(ROW()-8&gt;'Inf.'!$I$10,"",VLOOKUP(E34,'Q4.SL'!G:O,4,FALSE))</f>
        <v/>
      </c>
      <c r="H34" s="20" t="str">
        <f>IF(ROW()-8&gt;'Inf.'!$I$10,"",VLOOKUP(E34,'Q4.SL'!G:O,5,FALSE))</f>
        <v/>
      </c>
      <c r="I34" s="46"/>
      <c r="J34" t="str">
        <f ca="1" t="shared" si="0"/>
        <v/>
      </c>
    </row>
    <row r="35" spans="1:10" ht="21.95" customHeight="1">
      <c r="A35" s="20" t="str">
        <f>VLOOKUP(E35,'Q4.SL'!G:O,8,FALSE)</f>
        <v/>
      </c>
      <c r="B35" s="21" t="str">
        <f>_xlfn.IFERROR(VLOOKUP(E35,'Rec.'!B:H,4,FALSE),"")</f>
        <v/>
      </c>
      <c r="C35" s="21" t="str">
        <f>_xlfn.IFERROR(VLOOKUP(E35,'Rec.'!B:H,5,FALSE),"")</f>
        <v/>
      </c>
      <c r="D35" s="20" t="str">
        <f>_xlfn.IFERROR(VLOOKUP(E35,'Rec.'!B:H,6,FALSE),"")</f>
        <v/>
      </c>
      <c r="E35" s="20" t="str">
        <f>_xlfn.IFERROR(VLOOKUP(ROW()-8,'Q4.SL'!B:Q,6,FALSE),"")</f>
        <v/>
      </c>
      <c r="F35" s="20" t="str">
        <f>VLOOKUP(E35,'Q4.SL'!G:O,6,FALSE)</f>
        <v/>
      </c>
      <c r="G35" s="31" t="str">
        <f>IF(ROW()-8&gt;'Inf.'!$I$10,"",VLOOKUP(E35,'Q4.SL'!G:O,4,FALSE))</f>
        <v/>
      </c>
      <c r="H35" s="20" t="str">
        <f>IF(ROW()-8&gt;'Inf.'!$I$10,"",VLOOKUP(E35,'Q4.SL'!G:O,5,FALSE))</f>
        <v/>
      </c>
      <c r="I35" s="46"/>
      <c r="J35" t="str">
        <f ca="1" t="shared" si="0"/>
        <v/>
      </c>
    </row>
    <row r="36" spans="1:10" ht="21.95" customHeight="1">
      <c r="A36" s="20" t="str">
        <f>VLOOKUP(E36,'Q4.SL'!G:O,8,FALSE)</f>
        <v/>
      </c>
      <c r="B36" s="21" t="str">
        <f>_xlfn.IFERROR(VLOOKUP(E36,'Rec.'!B:H,4,FALSE),"")</f>
        <v/>
      </c>
      <c r="C36" s="21" t="str">
        <f>_xlfn.IFERROR(VLOOKUP(E36,'Rec.'!B:H,5,FALSE),"")</f>
        <v/>
      </c>
      <c r="D36" s="20" t="str">
        <f>_xlfn.IFERROR(VLOOKUP(E36,'Rec.'!B:H,6,FALSE),"")</f>
        <v/>
      </c>
      <c r="E36" s="20" t="str">
        <f>_xlfn.IFERROR(VLOOKUP(ROW()-8,'Q4.SL'!B:Q,6,FALSE),"")</f>
        <v/>
      </c>
      <c r="F36" s="20" t="str">
        <f>VLOOKUP(E36,'Q4.SL'!G:O,6,FALSE)</f>
        <v/>
      </c>
      <c r="G36" s="31" t="str">
        <f>IF(ROW()-8&gt;'Inf.'!$I$10,"",VLOOKUP(E36,'Q4.SL'!G:O,4,FALSE))</f>
        <v/>
      </c>
      <c r="H36" s="20" t="str">
        <f>IF(ROW()-8&gt;'Inf.'!$I$10,"",VLOOKUP(E36,'Q4.SL'!G:O,5,FALSE))</f>
        <v/>
      </c>
      <c r="I36" s="46"/>
      <c r="J36" t="str">
        <f ca="1" t="shared" si="0"/>
        <v/>
      </c>
    </row>
    <row r="37" spans="1:10" ht="21.95" customHeight="1">
      <c r="A37" s="20" t="str">
        <f>VLOOKUP(E37,'Q4.SL'!G:O,8,FALSE)</f>
        <v/>
      </c>
      <c r="B37" s="21" t="str">
        <f>_xlfn.IFERROR(VLOOKUP(E37,'Rec.'!B:H,4,FALSE),"")</f>
        <v/>
      </c>
      <c r="C37" s="21" t="str">
        <f>_xlfn.IFERROR(VLOOKUP(E37,'Rec.'!B:H,5,FALSE),"")</f>
        <v/>
      </c>
      <c r="D37" s="20" t="str">
        <f>_xlfn.IFERROR(VLOOKUP(E37,'Rec.'!B:H,6,FALSE),"")</f>
        <v/>
      </c>
      <c r="E37" s="20" t="str">
        <f>_xlfn.IFERROR(VLOOKUP(ROW()-8,'Q4.SL'!B:Q,6,FALSE),"")</f>
        <v/>
      </c>
      <c r="F37" s="20" t="str">
        <f>VLOOKUP(E37,'Q4.SL'!G:O,6,FALSE)</f>
        <v/>
      </c>
      <c r="G37" s="31" t="str">
        <f>IF(ROW()-8&gt;'Inf.'!$I$10,"",VLOOKUP(E37,'Q4.SL'!G:O,4,FALSE))</f>
        <v/>
      </c>
      <c r="H37" s="20" t="str">
        <f>IF(ROW()-8&gt;'Inf.'!$I$10,"",VLOOKUP(E37,'Q4.SL'!G:O,5,FALSE))</f>
        <v/>
      </c>
      <c r="I37" s="46"/>
      <c r="J37" t="str">
        <f ca="1" t="shared" si="0"/>
        <v/>
      </c>
    </row>
    <row r="38" spans="1:10" ht="21.95" customHeight="1">
      <c r="A38" s="20" t="str">
        <f>VLOOKUP(E38,'Q4.SL'!G:O,8,FALSE)</f>
        <v/>
      </c>
      <c r="B38" s="21" t="str">
        <f>_xlfn.IFERROR(VLOOKUP(E38,'Rec.'!B:H,4,FALSE),"")</f>
        <v/>
      </c>
      <c r="C38" s="21" t="str">
        <f>_xlfn.IFERROR(VLOOKUP(E38,'Rec.'!B:H,5,FALSE),"")</f>
        <v/>
      </c>
      <c r="D38" s="20" t="str">
        <f>_xlfn.IFERROR(VLOOKUP(E38,'Rec.'!B:H,6,FALSE),"")</f>
        <v/>
      </c>
      <c r="E38" s="20" t="str">
        <f>_xlfn.IFERROR(VLOOKUP(ROW()-8,'Q4.SL'!B:Q,6,FALSE),"")</f>
        <v/>
      </c>
      <c r="F38" s="20" t="str">
        <f>VLOOKUP(E38,'Q4.SL'!G:O,6,FALSE)</f>
        <v/>
      </c>
      <c r="G38" s="31" t="str">
        <f>IF(ROW()-8&gt;'Inf.'!$I$10,"",VLOOKUP(E38,'Q4.SL'!G:O,4,FALSE))</f>
        <v/>
      </c>
      <c r="H38" s="20" t="str">
        <f>IF(ROW()-8&gt;'Inf.'!$I$10,"",VLOOKUP(E38,'Q4.SL'!G:O,5,FALSE))</f>
        <v/>
      </c>
      <c r="I38" s="46"/>
      <c r="J38" t="str">
        <f ca="1" t="shared" si="0"/>
        <v/>
      </c>
    </row>
    <row r="39" spans="1:10" ht="21.95" customHeight="1">
      <c r="A39" s="20" t="str">
        <f>VLOOKUP(E39,'Q4.SL'!G:O,8,FALSE)</f>
        <v/>
      </c>
      <c r="B39" s="21" t="str">
        <f>_xlfn.IFERROR(VLOOKUP(E39,'Rec.'!B:H,4,FALSE),"")</f>
        <v/>
      </c>
      <c r="C39" s="21" t="str">
        <f>_xlfn.IFERROR(VLOOKUP(E39,'Rec.'!B:H,5,FALSE),"")</f>
        <v/>
      </c>
      <c r="D39" s="20" t="str">
        <f>_xlfn.IFERROR(VLOOKUP(E39,'Rec.'!B:H,6,FALSE),"")</f>
        <v/>
      </c>
      <c r="E39" s="20" t="str">
        <f>_xlfn.IFERROR(VLOOKUP(ROW()-8,'Q4.SL'!B:Q,6,FALSE),"")</f>
        <v/>
      </c>
      <c r="F39" s="20" t="str">
        <f>VLOOKUP(E39,'Q4.SL'!G:O,6,FALSE)</f>
        <v/>
      </c>
      <c r="G39" s="31" t="str">
        <f>IF(ROW()-8&gt;'Inf.'!$I$10,"",VLOOKUP(E39,'Q4.SL'!G:O,4,FALSE))</f>
        <v/>
      </c>
      <c r="H39" s="20" t="str">
        <f>IF(ROW()-8&gt;'Inf.'!$I$10,"",VLOOKUP(E39,'Q4.SL'!G:O,5,FALSE))</f>
        <v/>
      </c>
      <c r="I39" s="46"/>
      <c r="J39" t="str">
        <f ca="1" t="shared" si="0"/>
        <v/>
      </c>
    </row>
    <row r="40" spans="1:10" ht="21.95" customHeight="1">
      <c r="A40" s="20" t="str">
        <f>VLOOKUP(E40,'Q4.SL'!G:O,8,FALSE)</f>
        <v/>
      </c>
      <c r="B40" s="21" t="str">
        <f>_xlfn.IFERROR(VLOOKUP(E40,'Rec.'!B:H,4,FALSE),"")</f>
        <v/>
      </c>
      <c r="C40" s="21" t="str">
        <f>_xlfn.IFERROR(VLOOKUP(E40,'Rec.'!B:H,5,FALSE),"")</f>
        <v/>
      </c>
      <c r="D40" s="20" t="str">
        <f>_xlfn.IFERROR(VLOOKUP(E40,'Rec.'!B:H,6,FALSE),"")</f>
        <v/>
      </c>
      <c r="E40" s="20" t="str">
        <f>_xlfn.IFERROR(VLOOKUP(ROW()-8,'Q4.SL'!B:Q,6,FALSE),"")</f>
        <v/>
      </c>
      <c r="F40" s="20" t="str">
        <f>VLOOKUP(E40,'Q4.SL'!G:O,6,FALSE)</f>
        <v/>
      </c>
      <c r="G40" s="31" t="str">
        <f>IF(ROW()-8&gt;'Inf.'!$I$10,"",VLOOKUP(E40,'Q4.SL'!G:O,4,FALSE))</f>
        <v/>
      </c>
      <c r="H40" s="20" t="str">
        <f>IF(ROW()-8&gt;'Inf.'!$I$10,"",VLOOKUP(E40,'Q4.SL'!G:O,5,FALSE))</f>
        <v/>
      </c>
      <c r="I40" s="46"/>
      <c r="J40" t="str">
        <f ca="1" t="shared" si="0"/>
        <v/>
      </c>
    </row>
    <row r="41" spans="1:10" ht="21.95" customHeight="1">
      <c r="A41" s="20" t="str">
        <f>VLOOKUP(E41,'Q4.SL'!G:O,8,FALSE)</f>
        <v/>
      </c>
      <c r="B41" s="21" t="str">
        <f>_xlfn.IFERROR(VLOOKUP(E41,'Rec.'!B:H,4,FALSE),"")</f>
        <v/>
      </c>
      <c r="C41" s="21" t="str">
        <f>_xlfn.IFERROR(VLOOKUP(E41,'Rec.'!B:H,5,FALSE),"")</f>
        <v/>
      </c>
      <c r="D41" s="20" t="str">
        <f>_xlfn.IFERROR(VLOOKUP(E41,'Rec.'!B:H,6,FALSE),"")</f>
        <v/>
      </c>
      <c r="E41" s="20" t="str">
        <f>_xlfn.IFERROR(VLOOKUP(ROW()-8,'Q4.SL'!B:Q,6,FALSE),"")</f>
        <v/>
      </c>
      <c r="F41" s="20" t="str">
        <f>VLOOKUP(E41,'Q4.SL'!G:O,6,FALSE)</f>
        <v/>
      </c>
      <c r="G41" s="31" t="str">
        <f>IF(ROW()-8&gt;'Inf.'!$I$10,"",VLOOKUP(E41,'Q4.SL'!G:O,4,FALSE))</f>
        <v/>
      </c>
      <c r="H41" s="20" t="str">
        <f>IF(ROW()-8&gt;'Inf.'!$I$10,"",VLOOKUP(E41,'Q4.SL'!G:O,5,FALSE))</f>
        <v/>
      </c>
      <c r="I41" s="46"/>
      <c r="J41" t="str">
        <f ca="1" t="shared" si="0"/>
        <v/>
      </c>
    </row>
    <row r="42" spans="1:10" ht="21.95" customHeight="1">
      <c r="A42" s="20" t="str">
        <f>VLOOKUP(E42,'Q4.SL'!G:O,8,FALSE)</f>
        <v/>
      </c>
      <c r="B42" s="21" t="str">
        <f>_xlfn.IFERROR(VLOOKUP(E42,'Rec.'!B:H,4,FALSE),"")</f>
        <v/>
      </c>
      <c r="C42" s="21" t="str">
        <f>_xlfn.IFERROR(VLOOKUP(E42,'Rec.'!B:H,5,FALSE),"")</f>
        <v/>
      </c>
      <c r="D42" s="20" t="str">
        <f>_xlfn.IFERROR(VLOOKUP(E42,'Rec.'!B:H,6,FALSE),"")</f>
        <v/>
      </c>
      <c r="E42" s="20" t="str">
        <f>_xlfn.IFERROR(VLOOKUP(ROW()-8,'Q4.SL'!B:Q,6,FALSE),"")</f>
        <v/>
      </c>
      <c r="F42" s="20" t="str">
        <f>VLOOKUP(E42,'Q4.SL'!G:O,6,FALSE)</f>
        <v/>
      </c>
      <c r="G42" s="31" t="str">
        <f>IF(ROW()-8&gt;'Inf.'!$I$10,"",VLOOKUP(E42,'Q4.SL'!G:O,4,FALSE))</f>
        <v/>
      </c>
      <c r="H42" s="20" t="str">
        <f>IF(ROW()-8&gt;'Inf.'!$I$10,"",VLOOKUP(E42,'Q4.SL'!G:O,5,FALSE))</f>
        <v/>
      </c>
      <c r="I42" s="46"/>
      <c r="J42" t="str">
        <f ca="1" t="shared" si="0"/>
        <v/>
      </c>
    </row>
    <row r="43" spans="1:10" ht="21.95" customHeight="1">
      <c r="A43" s="20" t="str">
        <f>VLOOKUP(E43,'Q4.SL'!G:O,8,FALSE)</f>
        <v/>
      </c>
      <c r="B43" s="21" t="str">
        <f>_xlfn.IFERROR(VLOOKUP(E43,'Rec.'!B:H,4,FALSE),"")</f>
        <v/>
      </c>
      <c r="C43" s="21" t="str">
        <f>_xlfn.IFERROR(VLOOKUP(E43,'Rec.'!B:H,5,FALSE),"")</f>
        <v/>
      </c>
      <c r="D43" s="20" t="str">
        <f>_xlfn.IFERROR(VLOOKUP(E43,'Rec.'!B:H,6,FALSE),"")</f>
        <v/>
      </c>
      <c r="E43" s="20" t="str">
        <f>_xlfn.IFERROR(VLOOKUP(ROW()-8,'Q4.SL'!B:Q,6,FALSE),"")</f>
        <v/>
      </c>
      <c r="F43" s="20" t="str">
        <f>VLOOKUP(E43,'Q4.SL'!G:O,6,FALSE)</f>
        <v/>
      </c>
      <c r="G43" s="31" t="str">
        <f>IF(ROW()-8&gt;'Inf.'!$I$10,"",VLOOKUP(E43,'Q4.SL'!G:O,4,FALSE))</f>
        <v/>
      </c>
      <c r="H43" s="20" t="str">
        <f>IF(ROW()-8&gt;'Inf.'!$I$10,"",VLOOKUP(E43,'Q4.SL'!G:O,5,FALSE))</f>
        <v/>
      </c>
      <c r="I43" s="46"/>
      <c r="J43" t="str">
        <f ca="1" t="shared" si="0"/>
        <v/>
      </c>
    </row>
    <row r="44" spans="1:10" ht="21.95" customHeight="1">
      <c r="A44" s="20" t="str">
        <f>VLOOKUP(E44,'Q4.SL'!G:O,8,FALSE)</f>
        <v/>
      </c>
      <c r="B44" s="21" t="str">
        <f>_xlfn.IFERROR(VLOOKUP(E44,'Rec.'!B:H,4,FALSE),"")</f>
        <v/>
      </c>
      <c r="C44" s="21" t="str">
        <f>_xlfn.IFERROR(VLOOKUP(E44,'Rec.'!B:H,5,FALSE),"")</f>
        <v/>
      </c>
      <c r="D44" s="20" t="str">
        <f>_xlfn.IFERROR(VLOOKUP(E44,'Rec.'!B:H,6,FALSE),"")</f>
        <v/>
      </c>
      <c r="E44" s="20" t="str">
        <f>_xlfn.IFERROR(VLOOKUP(ROW()-8,'Q4.SL'!B:Q,6,FALSE),"")</f>
        <v/>
      </c>
      <c r="F44" s="20" t="str">
        <f>VLOOKUP(E44,'Q4.SL'!G:O,6,FALSE)</f>
        <v/>
      </c>
      <c r="G44" s="31" t="str">
        <f>IF(ROW()-8&gt;'Inf.'!$I$10,"",VLOOKUP(E44,'Q4.SL'!G:O,4,FALSE))</f>
        <v/>
      </c>
      <c r="H44" s="20" t="str">
        <f>IF(ROW()-8&gt;'Inf.'!$I$10,"",VLOOKUP(E44,'Q4.SL'!G:O,5,FALSE))</f>
        <v/>
      </c>
      <c r="I44" s="46"/>
      <c r="J44" t="str">
        <f ca="1" t="shared" si="0"/>
        <v/>
      </c>
    </row>
    <row r="45" spans="1:10" ht="21.95" customHeight="1">
      <c r="A45" s="20" t="str">
        <f>VLOOKUP(E45,'Q4.SL'!G:O,8,FALSE)</f>
        <v/>
      </c>
      <c r="B45" s="21" t="str">
        <f>_xlfn.IFERROR(VLOOKUP(E45,'Rec.'!B:H,4,FALSE),"")</f>
        <v/>
      </c>
      <c r="C45" s="21" t="str">
        <f>_xlfn.IFERROR(VLOOKUP(E45,'Rec.'!B:H,5,FALSE),"")</f>
        <v/>
      </c>
      <c r="D45" s="20" t="str">
        <f>_xlfn.IFERROR(VLOOKUP(E45,'Rec.'!B:H,6,FALSE),"")</f>
        <v/>
      </c>
      <c r="E45" s="20" t="str">
        <f>_xlfn.IFERROR(VLOOKUP(ROW()-8,'Q4.SL'!B:Q,6,FALSE),"")</f>
        <v/>
      </c>
      <c r="F45" s="20" t="str">
        <f>VLOOKUP(E45,'Q4.SL'!G:O,6,FALSE)</f>
        <v/>
      </c>
      <c r="G45" s="31" t="str">
        <f>IF(ROW()-8&gt;'Inf.'!$I$10,"",VLOOKUP(E45,'Q4.SL'!G:O,4,FALSE))</f>
        <v/>
      </c>
      <c r="H45" s="20" t="str">
        <f>IF(ROW()-8&gt;'Inf.'!$I$10,"",VLOOKUP(E45,'Q4.SL'!G:O,5,FALSE))</f>
        <v/>
      </c>
      <c r="I45" s="46"/>
      <c r="J45" t="str">
        <f ca="1" t="shared" si="0"/>
        <v/>
      </c>
    </row>
    <row r="46" spans="1:10" ht="21.95" customHeight="1">
      <c r="A46" s="20" t="str">
        <f>VLOOKUP(E46,'Q4.SL'!G:O,8,FALSE)</f>
        <v/>
      </c>
      <c r="B46" s="21" t="str">
        <f>_xlfn.IFERROR(VLOOKUP(E46,'Rec.'!B:H,4,FALSE),"")</f>
        <v/>
      </c>
      <c r="C46" s="21" t="str">
        <f>_xlfn.IFERROR(VLOOKUP(E46,'Rec.'!B:H,5,FALSE),"")</f>
        <v/>
      </c>
      <c r="D46" s="20" t="str">
        <f>_xlfn.IFERROR(VLOOKUP(E46,'Rec.'!B:H,6,FALSE),"")</f>
        <v/>
      </c>
      <c r="E46" s="20" t="str">
        <f>_xlfn.IFERROR(VLOOKUP(ROW()-8,'Q4.SL'!B:Q,6,FALSE),"")</f>
        <v/>
      </c>
      <c r="F46" s="20" t="str">
        <f>VLOOKUP(E46,'Q4.SL'!G:O,6,FALSE)</f>
        <v/>
      </c>
      <c r="G46" s="31" t="str">
        <f>IF(ROW()-8&gt;'Inf.'!$I$10,"",VLOOKUP(E46,'Q4.SL'!G:O,4,FALSE))</f>
        <v/>
      </c>
      <c r="H46" s="20" t="str">
        <f>IF(ROW()-8&gt;'Inf.'!$I$10,"",VLOOKUP(E46,'Q4.SL'!G:O,5,FALSE))</f>
        <v/>
      </c>
      <c r="I46" s="46"/>
      <c r="J46" t="str">
        <f ca="1" t="shared" si="0"/>
        <v/>
      </c>
    </row>
    <row r="47" spans="1:10" ht="21.95" customHeight="1">
      <c r="A47" s="20" t="str">
        <f>VLOOKUP(E47,'Q4.SL'!G:O,8,FALSE)</f>
        <v/>
      </c>
      <c r="B47" s="21" t="str">
        <f>_xlfn.IFERROR(VLOOKUP(E47,'Rec.'!B:H,4,FALSE),"")</f>
        <v/>
      </c>
      <c r="C47" s="21" t="str">
        <f>_xlfn.IFERROR(VLOOKUP(E47,'Rec.'!B:H,5,FALSE),"")</f>
        <v/>
      </c>
      <c r="D47" s="20" t="str">
        <f>_xlfn.IFERROR(VLOOKUP(E47,'Rec.'!B:H,6,FALSE),"")</f>
        <v/>
      </c>
      <c r="E47" s="20" t="str">
        <f>_xlfn.IFERROR(VLOOKUP(ROW()-8,'Q4.SL'!B:Q,6,FALSE),"")</f>
        <v/>
      </c>
      <c r="F47" s="20" t="str">
        <f>VLOOKUP(E47,'Q4.SL'!G:O,6,FALSE)</f>
        <v/>
      </c>
      <c r="G47" s="31" t="str">
        <f>IF(ROW()-8&gt;'Inf.'!$I$10,"",VLOOKUP(E47,'Q4.SL'!G:O,4,FALSE))</f>
        <v/>
      </c>
      <c r="H47" s="20" t="str">
        <f>IF(ROW()-8&gt;'Inf.'!$I$10,"",VLOOKUP(E47,'Q4.SL'!G:O,5,FALSE))</f>
        <v/>
      </c>
      <c r="I47" s="46"/>
      <c r="J47" t="str">
        <f ca="1" t="shared" si="0"/>
        <v/>
      </c>
    </row>
    <row r="48" spans="1:10" ht="21.95" customHeight="1">
      <c r="A48" s="20" t="str">
        <f>VLOOKUP(E48,'Q4.SL'!G:O,8,FALSE)</f>
        <v/>
      </c>
      <c r="B48" s="21" t="str">
        <f>_xlfn.IFERROR(VLOOKUP(E48,'Rec.'!B:H,4,FALSE),"")</f>
        <v/>
      </c>
      <c r="C48" s="21" t="str">
        <f>_xlfn.IFERROR(VLOOKUP(E48,'Rec.'!B:H,5,FALSE),"")</f>
        <v/>
      </c>
      <c r="D48" s="20" t="str">
        <f>_xlfn.IFERROR(VLOOKUP(E48,'Rec.'!B:H,6,FALSE),"")</f>
        <v/>
      </c>
      <c r="E48" s="20" t="str">
        <f>_xlfn.IFERROR(VLOOKUP(ROW()-8,'Q4.SL'!B:Q,6,FALSE),"")</f>
        <v/>
      </c>
      <c r="F48" s="20" t="str">
        <f>VLOOKUP(E48,'Q4.SL'!G:O,6,FALSE)</f>
        <v/>
      </c>
      <c r="G48" s="31" t="str">
        <f>IF(ROW()-8&gt;'Inf.'!$I$10,"",VLOOKUP(E48,'Q4.SL'!G:O,4,FALSE))</f>
        <v/>
      </c>
      <c r="H48" s="20" t="str">
        <f>IF(ROW()-8&gt;'Inf.'!$I$10,"",VLOOKUP(E48,'Q4.SL'!G:O,5,FALSE))</f>
        <v/>
      </c>
      <c r="I48" s="46"/>
      <c r="J48" t="str">
        <f ca="1" t="shared" si="0"/>
        <v/>
      </c>
    </row>
    <row r="49" spans="1:10" ht="21.95" customHeight="1">
      <c r="A49" s="20" t="str">
        <f>VLOOKUP(E49,'Q4.SL'!G:O,8,FALSE)</f>
        <v/>
      </c>
      <c r="B49" s="21" t="str">
        <f>_xlfn.IFERROR(VLOOKUP(E49,'Rec.'!B:H,4,FALSE),"")</f>
        <v/>
      </c>
      <c r="C49" s="21" t="str">
        <f>_xlfn.IFERROR(VLOOKUP(E49,'Rec.'!B:H,5,FALSE),"")</f>
        <v/>
      </c>
      <c r="D49" s="20" t="str">
        <f>_xlfn.IFERROR(VLOOKUP(E49,'Rec.'!B:H,6,FALSE),"")</f>
        <v/>
      </c>
      <c r="E49" s="20" t="str">
        <f>_xlfn.IFERROR(VLOOKUP(ROW()-8,'Q4.SL'!B:Q,6,FALSE),"")</f>
        <v/>
      </c>
      <c r="F49" s="20" t="str">
        <f>VLOOKUP(E49,'Q4.SL'!G:O,6,FALSE)</f>
        <v/>
      </c>
      <c r="G49" s="31" t="str">
        <f>IF(ROW()-8&gt;'Inf.'!$I$10,"",VLOOKUP(E49,'Q4.SL'!G:O,4,FALSE))</f>
        <v/>
      </c>
      <c r="H49" s="20" t="str">
        <f>IF(ROW()-8&gt;'Inf.'!$I$10,"",VLOOKUP(E49,'Q4.SL'!G:O,5,FALSE))</f>
        <v/>
      </c>
      <c r="I49" s="46"/>
      <c r="J49" t="str">
        <f ca="1" t="shared" si="0"/>
        <v/>
      </c>
    </row>
    <row r="50" spans="1:10" ht="21.95" customHeight="1">
      <c r="A50" s="20" t="str">
        <f>VLOOKUP(E50,'Q4.SL'!G:O,8,FALSE)</f>
        <v/>
      </c>
      <c r="B50" s="21" t="str">
        <f>_xlfn.IFERROR(VLOOKUP(E50,'Rec.'!B:H,4,FALSE),"")</f>
        <v/>
      </c>
      <c r="C50" s="21" t="str">
        <f>_xlfn.IFERROR(VLOOKUP(E50,'Rec.'!B:H,5,FALSE),"")</f>
        <v/>
      </c>
      <c r="D50" s="20" t="str">
        <f>_xlfn.IFERROR(VLOOKUP(E50,'Rec.'!B:H,6,FALSE),"")</f>
        <v/>
      </c>
      <c r="E50" s="20" t="str">
        <f>_xlfn.IFERROR(VLOOKUP(ROW()-8,'Q4.SL'!B:Q,6,FALSE),"")</f>
        <v/>
      </c>
      <c r="F50" s="20" t="str">
        <f>VLOOKUP(E50,'Q4.SL'!G:O,6,FALSE)</f>
        <v/>
      </c>
      <c r="G50" s="31" t="str">
        <f>IF(ROW()-8&gt;'Inf.'!$I$10,"",VLOOKUP(E50,'Q4.SL'!G:O,4,FALSE))</f>
        <v/>
      </c>
      <c r="H50" s="20" t="str">
        <f>IF(ROW()-8&gt;'Inf.'!$I$10,"",VLOOKUP(E50,'Q4.SL'!G:O,5,FALSE))</f>
        <v/>
      </c>
      <c r="I50" s="46"/>
      <c r="J50" t="str">
        <f ca="1" t="shared" si="0"/>
        <v/>
      </c>
    </row>
    <row r="51" spans="1:10" ht="21.95" customHeight="1">
      <c r="A51" s="20" t="str">
        <f>VLOOKUP(E51,'Q4.SL'!G:O,8,FALSE)</f>
        <v/>
      </c>
      <c r="B51" s="21" t="str">
        <f>_xlfn.IFERROR(VLOOKUP(E51,'Rec.'!B:H,4,FALSE),"")</f>
        <v/>
      </c>
      <c r="C51" s="21" t="str">
        <f>_xlfn.IFERROR(VLOOKUP(E51,'Rec.'!B:H,5,FALSE),"")</f>
        <v/>
      </c>
      <c r="D51" s="20" t="str">
        <f>_xlfn.IFERROR(VLOOKUP(E51,'Rec.'!B:H,6,FALSE),"")</f>
        <v/>
      </c>
      <c r="E51" s="20" t="str">
        <f>_xlfn.IFERROR(VLOOKUP(ROW()-8,'Q4.SL'!B:Q,6,FALSE),"")</f>
        <v/>
      </c>
      <c r="F51" s="20" t="str">
        <f>VLOOKUP(E51,'Q4.SL'!G:O,6,FALSE)</f>
        <v/>
      </c>
      <c r="G51" s="31" t="str">
        <f>IF(ROW()-8&gt;'Inf.'!$I$10,"",VLOOKUP(E51,'Q4.SL'!G:O,4,FALSE))</f>
        <v/>
      </c>
      <c r="H51" s="20" t="str">
        <f>IF(ROW()-8&gt;'Inf.'!$I$10,"",VLOOKUP(E51,'Q4.SL'!G:O,5,FALSE))</f>
        <v/>
      </c>
      <c r="I51" s="46"/>
      <c r="J51" t="str">
        <f ca="1" t="shared" si="0"/>
        <v/>
      </c>
    </row>
    <row r="52" spans="1:10" ht="21.95" customHeight="1">
      <c r="A52" s="20" t="str">
        <f>VLOOKUP(E52,'Q4.SL'!G:O,8,FALSE)</f>
        <v/>
      </c>
      <c r="B52" s="21" t="str">
        <f>_xlfn.IFERROR(VLOOKUP(E52,'Rec.'!B:H,4,FALSE),"")</f>
        <v/>
      </c>
      <c r="C52" s="21" t="str">
        <f>_xlfn.IFERROR(VLOOKUP(E52,'Rec.'!B:H,5,FALSE),"")</f>
        <v/>
      </c>
      <c r="D52" s="20" t="str">
        <f>_xlfn.IFERROR(VLOOKUP(E52,'Rec.'!B:H,6,FALSE),"")</f>
        <v/>
      </c>
      <c r="E52" s="20" t="str">
        <f>_xlfn.IFERROR(VLOOKUP(ROW()-8,'Q4.SL'!B:Q,6,FALSE),"")</f>
        <v/>
      </c>
      <c r="F52" s="20" t="str">
        <f>VLOOKUP(E52,'Q4.SL'!G:O,6,FALSE)</f>
        <v/>
      </c>
      <c r="G52" s="31" t="str">
        <f>IF(ROW()-8&gt;'Inf.'!$I$10,"",VLOOKUP(E52,'Q4.SL'!G:O,4,FALSE))</f>
        <v/>
      </c>
      <c r="H52" s="20" t="str">
        <f>IF(ROW()-8&gt;'Inf.'!$I$10,"",VLOOKUP(E52,'Q4.SL'!G:O,5,FALSE))</f>
        <v/>
      </c>
      <c r="I52" s="46"/>
      <c r="J52" t="str">
        <f ca="1" t="shared" si="0"/>
        <v/>
      </c>
    </row>
    <row r="53" spans="1:10" ht="21.95" customHeight="1">
      <c r="A53" s="20" t="str">
        <f>VLOOKUP(E53,'Q4.SL'!G:O,8,FALSE)</f>
        <v/>
      </c>
      <c r="B53" s="21" t="str">
        <f>_xlfn.IFERROR(VLOOKUP(E53,'Rec.'!B:H,4,FALSE),"")</f>
        <v/>
      </c>
      <c r="C53" s="21" t="str">
        <f>_xlfn.IFERROR(VLOOKUP(E53,'Rec.'!B:H,5,FALSE),"")</f>
        <v/>
      </c>
      <c r="D53" s="20" t="str">
        <f>_xlfn.IFERROR(VLOOKUP(E53,'Rec.'!B:H,6,FALSE),"")</f>
        <v/>
      </c>
      <c r="E53" s="20" t="str">
        <f>_xlfn.IFERROR(VLOOKUP(ROW()-8,'Q4.SL'!B:Q,6,FALSE),"")</f>
        <v/>
      </c>
      <c r="F53" s="20" t="str">
        <f>VLOOKUP(E53,'Q4.SL'!G:O,6,FALSE)</f>
        <v/>
      </c>
      <c r="G53" s="31" t="str">
        <f>IF(ROW()-8&gt;'Inf.'!$I$10,"",VLOOKUP(E53,'Q4.SL'!G:O,4,FALSE))</f>
        <v/>
      </c>
      <c r="H53" s="20" t="str">
        <f>IF(ROW()-8&gt;'Inf.'!$I$10,"",VLOOKUP(E53,'Q4.SL'!G:O,5,FALSE))</f>
        <v/>
      </c>
      <c r="I53" s="46"/>
      <c r="J53" t="str">
        <f ca="1" t="shared" si="0"/>
        <v/>
      </c>
    </row>
    <row r="54" spans="1:10" ht="21.95" customHeight="1">
      <c r="A54" s="20" t="str">
        <f>VLOOKUP(E54,'Q4.SL'!G:O,8,FALSE)</f>
        <v/>
      </c>
      <c r="B54" s="21" t="str">
        <f>_xlfn.IFERROR(VLOOKUP(E54,'Rec.'!B:H,4,FALSE),"")</f>
        <v/>
      </c>
      <c r="C54" s="21" t="str">
        <f>_xlfn.IFERROR(VLOOKUP(E54,'Rec.'!B:H,5,FALSE),"")</f>
        <v/>
      </c>
      <c r="D54" s="20" t="str">
        <f>_xlfn.IFERROR(VLOOKUP(E54,'Rec.'!B:H,6,FALSE),"")</f>
        <v/>
      </c>
      <c r="E54" s="20" t="str">
        <f>_xlfn.IFERROR(VLOOKUP(ROW()-8,'Q4.SL'!B:Q,6,FALSE),"")</f>
        <v/>
      </c>
      <c r="F54" s="20" t="str">
        <f>VLOOKUP(E54,'Q4.SL'!G:O,6,FALSE)</f>
        <v/>
      </c>
      <c r="G54" s="31" t="str">
        <f>IF(ROW()-8&gt;'Inf.'!$I$10,"",VLOOKUP(E54,'Q4.SL'!G:O,4,FALSE))</f>
        <v/>
      </c>
      <c r="H54" s="20" t="str">
        <f>IF(ROW()-8&gt;'Inf.'!$I$10,"",VLOOKUP(E54,'Q4.SL'!G:O,5,FALSE))</f>
        <v/>
      </c>
      <c r="I54" s="46"/>
      <c r="J54" t="str">
        <f ca="1" t="shared" si="0"/>
        <v/>
      </c>
    </row>
    <row r="55" spans="1:10" ht="21.95" customHeight="1">
      <c r="A55" s="20" t="str">
        <f>VLOOKUP(E55,'Q4.SL'!G:O,8,FALSE)</f>
        <v/>
      </c>
      <c r="B55" s="21" t="str">
        <f>_xlfn.IFERROR(VLOOKUP(E55,'Rec.'!B:H,4,FALSE),"")</f>
        <v/>
      </c>
      <c r="C55" s="21" t="str">
        <f>_xlfn.IFERROR(VLOOKUP(E55,'Rec.'!B:H,5,FALSE),"")</f>
        <v/>
      </c>
      <c r="D55" s="20" t="str">
        <f>_xlfn.IFERROR(VLOOKUP(E55,'Rec.'!B:H,6,FALSE),"")</f>
        <v/>
      </c>
      <c r="E55" s="20" t="str">
        <f>_xlfn.IFERROR(VLOOKUP(ROW()-8,'Q4.SL'!B:Q,6,FALSE),"")</f>
        <v/>
      </c>
      <c r="F55" s="20" t="str">
        <f>VLOOKUP(E55,'Q4.SL'!G:O,6,FALSE)</f>
        <v/>
      </c>
      <c r="G55" s="31" t="str">
        <f>IF(ROW()-8&gt;'Inf.'!$I$10,"",VLOOKUP(E55,'Q4.SL'!G:O,4,FALSE))</f>
        <v/>
      </c>
      <c r="H55" s="20" t="str">
        <f>IF(ROW()-8&gt;'Inf.'!$I$10,"",VLOOKUP(E55,'Q4.SL'!G:O,5,FALSE))</f>
        <v/>
      </c>
      <c r="I55" s="46"/>
      <c r="J55" t="str">
        <f ca="1" t="shared" si="0"/>
        <v/>
      </c>
    </row>
    <row r="56" spans="1:10" ht="21.95" customHeight="1">
      <c r="A56" s="20" t="str">
        <f>VLOOKUP(E56,'Q4.SL'!G:O,8,FALSE)</f>
        <v/>
      </c>
      <c r="B56" s="21" t="str">
        <f>_xlfn.IFERROR(VLOOKUP(E56,'Rec.'!B:H,4,FALSE),"")</f>
        <v/>
      </c>
      <c r="C56" s="21" t="str">
        <f>_xlfn.IFERROR(VLOOKUP(E56,'Rec.'!B:H,5,FALSE),"")</f>
        <v/>
      </c>
      <c r="D56" s="20" t="str">
        <f>_xlfn.IFERROR(VLOOKUP(E56,'Rec.'!B:H,6,FALSE),"")</f>
        <v/>
      </c>
      <c r="E56" s="20" t="str">
        <f>_xlfn.IFERROR(VLOOKUP(ROW()-8,'Q4.SL'!B:Q,6,FALSE),"")</f>
        <v/>
      </c>
      <c r="F56" s="20" t="str">
        <f>VLOOKUP(E56,'Q4.SL'!G:O,6,FALSE)</f>
        <v/>
      </c>
      <c r="G56" s="31" t="str">
        <f>IF(ROW()-8&gt;'Inf.'!$I$10,"",VLOOKUP(E56,'Q4.SL'!G:O,4,FALSE))</f>
        <v/>
      </c>
      <c r="H56" s="20" t="str">
        <f>IF(ROW()-8&gt;'Inf.'!$I$10,"",VLOOKUP(E56,'Q4.SL'!G:O,5,FALSE))</f>
        <v/>
      </c>
      <c r="I56" s="46"/>
      <c r="J56" t="str">
        <f ca="1" t="shared" si="0"/>
        <v/>
      </c>
    </row>
    <row r="57" spans="1:10" ht="21.95" customHeight="1">
      <c r="A57" s="20" t="str">
        <f>VLOOKUP(E57,'Q4.SL'!G:O,8,FALSE)</f>
        <v/>
      </c>
      <c r="B57" s="21" t="str">
        <f>_xlfn.IFERROR(VLOOKUP(E57,'Rec.'!B:H,4,FALSE),"")</f>
        <v/>
      </c>
      <c r="C57" s="21" t="str">
        <f>_xlfn.IFERROR(VLOOKUP(E57,'Rec.'!B:H,5,FALSE),"")</f>
        <v/>
      </c>
      <c r="D57" s="20" t="str">
        <f>_xlfn.IFERROR(VLOOKUP(E57,'Rec.'!B:H,6,FALSE),"")</f>
        <v/>
      </c>
      <c r="E57" s="20" t="str">
        <f>_xlfn.IFERROR(VLOOKUP(ROW()-8,'Q4.SL'!B:Q,6,FALSE),"")</f>
        <v/>
      </c>
      <c r="F57" s="20" t="str">
        <f>VLOOKUP(E57,'Q4.SL'!G:O,6,FALSE)</f>
        <v/>
      </c>
      <c r="G57" s="31" t="str">
        <f>IF(ROW()-8&gt;'Inf.'!$I$10,"",VLOOKUP(E57,'Q4.SL'!G:O,4,FALSE))</f>
        <v/>
      </c>
      <c r="H57" s="20" t="str">
        <f>IF(ROW()-8&gt;'Inf.'!$I$10,"",VLOOKUP(E57,'Q4.SL'!G:O,5,FALSE))</f>
        <v/>
      </c>
      <c r="I57" s="46"/>
      <c r="J57" t="str">
        <f ca="1" t="shared" si="0"/>
        <v/>
      </c>
    </row>
    <row r="58" spans="1:10" ht="21.95" customHeight="1">
      <c r="A58" s="20" t="str">
        <f>VLOOKUP(E58,'Q4.SL'!G:O,8,FALSE)</f>
        <v/>
      </c>
      <c r="B58" s="21" t="str">
        <f>_xlfn.IFERROR(VLOOKUP(E58,'Rec.'!B:H,4,FALSE),"")</f>
        <v/>
      </c>
      <c r="C58" s="21" t="str">
        <f>_xlfn.IFERROR(VLOOKUP(E58,'Rec.'!B:H,5,FALSE),"")</f>
        <v/>
      </c>
      <c r="D58" s="20" t="str">
        <f>_xlfn.IFERROR(VLOOKUP(E58,'Rec.'!B:H,6,FALSE),"")</f>
        <v/>
      </c>
      <c r="E58" s="20" t="str">
        <f>_xlfn.IFERROR(VLOOKUP(ROW()-8,'Q4.SL'!B:Q,6,FALSE),"")</f>
        <v/>
      </c>
      <c r="F58" s="20" t="str">
        <f>VLOOKUP(E58,'Q4.SL'!G:O,6,FALSE)</f>
        <v/>
      </c>
      <c r="G58" s="31" t="str">
        <f>IF(ROW()-8&gt;'Inf.'!$I$10,"",VLOOKUP(E58,'Q4.SL'!G:O,4,FALSE))</f>
        <v/>
      </c>
      <c r="H58" s="20" t="str">
        <f>IF(ROW()-8&gt;'Inf.'!$I$10,"",VLOOKUP(E58,'Q4.SL'!G:O,5,FALSE))</f>
        <v/>
      </c>
      <c r="I58" s="46"/>
      <c r="J58" t="str">
        <f ca="1" t="shared" si="0"/>
        <v/>
      </c>
    </row>
    <row r="59" spans="1:10" ht="21.95" customHeight="1">
      <c r="A59" s="20" t="str">
        <f>VLOOKUP(E59,'Q4.SL'!G:O,8,FALSE)</f>
        <v/>
      </c>
      <c r="B59" s="21" t="str">
        <f>_xlfn.IFERROR(VLOOKUP(E59,'Rec.'!B:H,4,FALSE),"")</f>
        <v/>
      </c>
      <c r="C59" s="21" t="str">
        <f>_xlfn.IFERROR(VLOOKUP(E59,'Rec.'!B:H,5,FALSE),"")</f>
        <v/>
      </c>
      <c r="D59" s="20" t="str">
        <f>_xlfn.IFERROR(VLOOKUP(E59,'Rec.'!B:H,6,FALSE),"")</f>
        <v/>
      </c>
      <c r="E59" s="20" t="str">
        <f>_xlfn.IFERROR(VLOOKUP(ROW()-8,'Q4.SL'!B:Q,6,FALSE),"")</f>
        <v/>
      </c>
      <c r="F59" s="20" t="str">
        <f>VLOOKUP(E59,'Q4.SL'!G:O,6,FALSE)</f>
        <v/>
      </c>
      <c r="G59" s="31" t="str">
        <f>IF(ROW()-8&gt;'Inf.'!$I$10,"",VLOOKUP(E59,'Q4.SL'!G:O,4,FALSE))</f>
        <v/>
      </c>
      <c r="H59" s="20" t="str">
        <f>IF(ROW()-8&gt;'Inf.'!$I$10,"",VLOOKUP(E59,'Q4.SL'!G:O,5,FALSE))</f>
        <v/>
      </c>
      <c r="I59" s="46"/>
      <c r="J59" t="str">
        <f ca="1" t="shared" si="0"/>
        <v/>
      </c>
    </row>
    <row r="60" spans="1:10" ht="21.95" customHeight="1">
      <c r="A60" s="20" t="str">
        <f>VLOOKUP(E60,'Q4.SL'!G:O,8,FALSE)</f>
        <v/>
      </c>
      <c r="B60" s="21" t="str">
        <f>_xlfn.IFERROR(VLOOKUP(E60,'Rec.'!B:H,4,FALSE),"")</f>
        <v/>
      </c>
      <c r="C60" s="21" t="str">
        <f>_xlfn.IFERROR(VLOOKUP(E60,'Rec.'!B:H,5,FALSE),"")</f>
        <v/>
      </c>
      <c r="D60" s="20" t="str">
        <f>_xlfn.IFERROR(VLOOKUP(E60,'Rec.'!B:H,6,FALSE),"")</f>
        <v/>
      </c>
      <c r="E60" s="20" t="str">
        <f>_xlfn.IFERROR(VLOOKUP(ROW()-8,'Q4.SL'!B:Q,6,FALSE),"")</f>
        <v/>
      </c>
      <c r="F60" s="20" t="str">
        <f>VLOOKUP(E60,'Q4.SL'!G:O,6,FALSE)</f>
        <v/>
      </c>
      <c r="G60" s="31" t="str">
        <f>IF(ROW()-8&gt;'Inf.'!$I$10,"",VLOOKUP(E60,'Q4.SL'!G:O,4,FALSE))</f>
        <v/>
      </c>
      <c r="H60" s="20" t="str">
        <f>IF(ROW()-8&gt;'Inf.'!$I$10,"",VLOOKUP(E60,'Q4.SL'!G:O,5,FALSE))</f>
        <v/>
      </c>
      <c r="I60" s="46"/>
      <c r="J60" t="str">
        <f ca="1" t="shared" si="0"/>
        <v/>
      </c>
    </row>
    <row r="61" spans="1:10" ht="21.95" customHeight="1">
      <c r="A61" s="20" t="str">
        <f>VLOOKUP(E61,'Q4.SL'!G:O,8,FALSE)</f>
        <v/>
      </c>
      <c r="B61" s="21" t="str">
        <f>_xlfn.IFERROR(VLOOKUP(E61,'Rec.'!B:H,4,FALSE),"")</f>
        <v/>
      </c>
      <c r="C61" s="21" t="str">
        <f>_xlfn.IFERROR(VLOOKUP(E61,'Rec.'!B:H,5,FALSE),"")</f>
        <v/>
      </c>
      <c r="D61" s="20" t="str">
        <f>_xlfn.IFERROR(VLOOKUP(E61,'Rec.'!B:H,6,FALSE),"")</f>
        <v/>
      </c>
      <c r="E61" s="20" t="str">
        <f>_xlfn.IFERROR(VLOOKUP(ROW()-8,'Q4.SL'!B:Q,6,FALSE),"")</f>
        <v/>
      </c>
      <c r="F61" s="20" t="str">
        <f>VLOOKUP(E61,'Q4.SL'!G:O,6,FALSE)</f>
        <v/>
      </c>
      <c r="G61" s="31" t="str">
        <f>IF(ROW()-8&gt;'Inf.'!$I$10,"",VLOOKUP(E61,'Q4.SL'!G:O,4,FALSE))</f>
        <v/>
      </c>
      <c r="H61" s="20" t="str">
        <f>IF(ROW()-8&gt;'Inf.'!$I$10,"",VLOOKUP(E61,'Q4.SL'!G:O,5,FALSE))</f>
        <v/>
      </c>
      <c r="I61" s="46"/>
      <c r="J61" t="str">
        <f ca="1" t="shared" si="0"/>
        <v/>
      </c>
    </row>
    <row r="62" spans="1:10" ht="21.95" customHeight="1">
      <c r="A62" s="20" t="str">
        <f>VLOOKUP(E62,'Q4.SL'!G:O,8,FALSE)</f>
        <v/>
      </c>
      <c r="B62" s="21" t="str">
        <f>_xlfn.IFERROR(VLOOKUP(E62,'Rec.'!B:H,4,FALSE),"")</f>
        <v/>
      </c>
      <c r="C62" s="21" t="str">
        <f>_xlfn.IFERROR(VLOOKUP(E62,'Rec.'!B:H,5,FALSE),"")</f>
        <v/>
      </c>
      <c r="D62" s="20" t="str">
        <f>_xlfn.IFERROR(VLOOKUP(E62,'Rec.'!B:H,6,FALSE),"")</f>
        <v/>
      </c>
      <c r="E62" s="20" t="str">
        <f>_xlfn.IFERROR(VLOOKUP(ROW()-8,'Q4.SL'!B:Q,6,FALSE),"")</f>
        <v/>
      </c>
      <c r="F62" s="20" t="str">
        <f>VLOOKUP(E62,'Q4.SL'!G:O,6,FALSE)</f>
        <v/>
      </c>
      <c r="G62" s="31" t="str">
        <f>IF(ROW()-8&gt;'Inf.'!$I$10,"",VLOOKUP(E62,'Q4.SL'!G:O,4,FALSE))</f>
        <v/>
      </c>
      <c r="H62" s="20" t="str">
        <f>IF(ROW()-8&gt;'Inf.'!$I$10,"",VLOOKUP(E62,'Q4.SL'!G:O,5,FALSE))</f>
        <v/>
      </c>
      <c r="I62" s="46"/>
      <c r="J62" t="str">
        <f ca="1" t="shared" si="0"/>
        <v/>
      </c>
    </row>
    <row r="63" spans="1:10" ht="21.95" customHeight="1">
      <c r="A63" s="20" t="str">
        <f>VLOOKUP(E63,'Q4.SL'!G:O,8,FALSE)</f>
        <v/>
      </c>
      <c r="B63" s="21" t="str">
        <f>_xlfn.IFERROR(VLOOKUP(E63,'Rec.'!B:H,4,FALSE),"")</f>
        <v/>
      </c>
      <c r="C63" s="21" t="str">
        <f>_xlfn.IFERROR(VLOOKUP(E63,'Rec.'!B:H,5,FALSE),"")</f>
        <v/>
      </c>
      <c r="D63" s="20" t="str">
        <f>_xlfn.IFERROR(VLOOKUP(E63,'Rec.'!B:H,6,FALSE),"")</f>
        <v/>
      </c>
      <c r="E63" s="20" t="str">
        <f>_xlfn.IFERROR(VLOOKUP(ROW()-8,'Q4.SL'!B:Q,6,FALSE),"")</f>
        <v/>
      </c>
      <c r="F63" s="20" t="str">
        <f>VLOOKUP(E63,'Q4.SL'!G:O,6,FALSE)</f>
        <v/>
      </c>
      <c r="G63" s="31" t="str">
        <f>IF(ROW()-8&gt;'Inf.'!$I$10,"",VLOOKUP(E63,'Q4.SL'!G:O,4,FALSE))</f>
        <v/>
      </c>
      <c r="H63" s="20" t="str">
        <f>IF(ROW()-8&gt;'Inf.'!$I$10,"",VLOOKUP(E63,'Q4.SL'!G:O,5,FALSE))</f>
        <v/>
      </c>
      <c r="I63" s="46"/>
      <c r="J63" t="str">
        <f ca="1" t="shared" si="0"/>
        <v/>
      </c>
    </row>
    <row r="64" spans="1:10" ht="21.95" customHeight="1">
      <c r="A64" s="20" t="str">
        <f>VLOOKUP(E64,'Q4.SL'!G:O,8,FALSE)</f>
        <v/>
      </c>
      <c r="B64" s="21" t="str">
        <f>_xlfn.IFERROR(VLOOKUP(E64,'Rec.'!B:H,4,FALSE),"")</f>
        <v/>
      </c>
      <c r="C64" s="21" t="str">
        <f>_xlfn.IFERROR(VLOOKUP(E64,'Rec.'!B:H,5,FALSE),"")</f>
        <v/>
      </c>
      <c r="D64" s="20" t="str">
        <f>_xlfn.IFERROR(VLOOKUP(E64,'Rec.'!B:H,6,FALSE),"")</f>
        <v/>
      </c>
      <c r="E64" s="20" t="str">
        <f>_xlfn.IFERROR(VLOOKUP(ROW()-8,'Q4.SL'!B:Q,6,FALSE),"")</f>
        <v/>
      </c>
      <c r="F64" s="20" t="str">
        <f>VLOOKUP(E64,'Q4.SL'!G:O,6,FALSE)</f>
        <v/>
      </c>
      <c r="G64" s="31" t="str">
        <f>IF(ROW()-8&gt;'Inf.'!$I$10,"",VLOOKUP(E64,'Q4.SL'!G:O,4,FALSE))</f>
        <v/>
      </c>
      <c r="H64" s="20" t="str">
        <f>IF(ROW()-8&gt;'Inf.'!$I$10,"",VLOOKUP(E64,'Q4.SL'!G:O,5,FALSE))</f>
        <v/>
      </c>
      <c r="I64" s="46"/>
      <c r="J64" t="str">
        <f ca="1" t="shared" si="0"/>
        <v/>
      </c>
    </row>
    <row r="65" spans="1:10" ht="21.95" customHeight="1">
      <c r="A65" s="20" t="str">
        <f>VLOOKUP(E65,'Q4.SL'!G:O,8,FALSE)</f>
        <v/>
      </c>
      <c r="B65" s="21" t="str">
        <f>_xlfn.IFERROR(VLOOKUP(E65,'Rec.'!B:H,4,FALSE),"")</f>
        <v/>
      </c>
      <c r="C65" s="21" t="str">
        <f>_xlfn.IFERROR(VLOOKUP(E65,'Rec.'!B:H,5,FALSE),"")</f>
        <v/>
      </c>
      <c r="D65" s="20" t="str">
        <f>_xlfn.IFERROR(VLOOKUP(E65,'Rec.'!B:H,6,FALSE),"")</f>
        <v/>
      </c>
      <c r="E65" s="20" t="str">
        <f>_xlfn.IFERROR(VLOOKUP(ROW()-8,'Q4.SL'!B:Q,6,FALSE),"")</f>
        <v/>
      </c>
      <c r="F65" s="20" t="str">
        <f>VLOOKUP(E65,'Q4.SL'!G:O,6,FALSE)</f>
        <v/>
      </c>
      <c r="G65" s="31" t="str">
        <f>IF(ROW()-8&gt;'Inf.'!$I$10,"",VLOOKUP(E65,'Q4.SL'!G:O,4,FALSE))</f>
        <v/>
      </c>
      <c r="H65" s="20" t="str">
        <f>IF(ROW()-8&gt;'Inf.'!$I$10,"",VLOOKUP(E65,'Q4.SL'!G:O,5,FALSE))</f>
        <v/>
      </c>
      <c r="I65" s="46"/>
      <c r="J65" t="str">
        <f ca="1" t="shared" si="0"/>
        <v/>
      </c>
    </row>
    <row r="66" spans="1:10" ht="21.95" customHeight="1">
      <c r="A66" s="20" t="str">
        <f>VLOOKUP(E66,'Q4.SL'!G:O,8,FALSE)</f>
        <v/>
      </c>
      <c r="B66" s="21" t="str">
        <f>_xlfn.IFERROR(VLOOKUP(E66,'Rec.'!B:H,4,FALSE),"")</f>
        <v/>
      </c>
      <c r="C66" s="21" t="str">
        <f>_xlfn.IFERROR(VLOOKUP(E66,'Rec.'!B:H,5,FALSE),"")</f>
        <v/>
      </c>
      <c r="D66" s="20" t="str">
        <f>_xlfn.IFERROR(VLOOKUP(E66,'Rec.'!B:H,6,FALSE),"")</f>
        <v/>
      </c>
      <c r="E66" s="20" t="str">
        <f>_xlfn.IFERROR(VLOOKUP(ROW()-8,'Q4.SL'!B:Q,6,FALSE),"")</f>
        <v/>
      </c>
      <c r="F66" s="20" t="str">
        <f>VLOOKUP(E66,'Q4.SL'!G:O,6,FALSE)</f>
        <v/>
      </c>
      <c r="G66" s="31" t="str">
        <f>IF(ROW()-8&gt;'Inf.'!$I$10,"",VLOOKUP(E66,'Q4.SL'!G:O,4,FALSE))</f>
        <v/>
      </c>
      <c r="H66" s="20" t="str">
        <f>IF(ROW()-8&gt;'Inf.'!$I$10,"",VLOOKUP(E66,'Q4.SL'!G:O,5,FALSE))</f>
        <v/>
      </c>
      <c r="I66" s="46"/>
      <c r="J66" t="str">
        <f ca="1" t="shared" si="0"/>
        <v/>
      </c>
    </row>
    <row r="67" spans="1:10" ht="21.95" customHeight="1">
      <c r="A67" s="20" t="str">
        <f>VLOOKUP(E67,'Q4.SL'!G:O,8,FALSE)</f>
        <v/>
      </c>
      <c r="B67" s="21" t="str">
        <f>_xlfn.IFERROR(VLOOKUP(E67,'Rec.'!B:H,4,FALSE),"")</f>
        <v/>
      </c>
      <c r="C67" s="21" t="str">
        <f>_xlfn.IFERROR(VLOOKUP(E67,'Rec.'!B:H,5,FALSE),"")</f>
        <v/>
      </c>
      <c r="D67" s="20" t="str">
        <f>_xlfn.IFERROR(VLOOKUP(E67,'Rec.'!B:H,6,FALSE),"")</f>
        <v/>
      </c>
      <c r="E67" s="20" t="str">
        <f>_xlfn.IFERROR(VLOOKUP(ROW()-8,'Q4.SL'!B:Q,6,FALSE),"")</f>
        <v/>
      </c>
      <c r="F67" s="20" t="str">
        <f>VLOOKUP(E67,'Q4.SL'!G:O,6,FALSE)</f>
        <v/>
      </c>
      <c r="G67" s="31" t="str">
        <f>IF(ROW()-8&gt;'Inf.'!$I$10,"",VLOOKUP(E67,'Q4.SL'!G:O,4,FALSE))</f>
        <v/>
      </c>
      <c r="H67" s="20" t="str">
        <f>IF(ROW()-8&gt;'Inf.'!$I$10,"",VLOOKUP(E67,'Q4.SL'!G:O,5,FALSE))</f>
        <v/>
      </c>
      <c r="I67" s="46"/>
      <c r="J67" t="str">
        <f ca="1" t="shared" si="0"/>
        <v/>
      </c>
    </row>
    <row r="68" spans="1:10" ht="21.95" customHeight="1">
      <c r="A68" s="20" t="str">
        <f>VLOOKUP(E68,'Q4.SL'!G:O,8,FALSE)</f>
        <v/>
      </c>
      <c r="B68" s="21" t="str">
        <f>_xlfn.IFERROR(VLOOKUP(E68,'Rec.'!B:H,4,FALSE),"")</f>
        <v/>
      </c>
      <c r="C68" s="21" t="str">
        <f>_xlfn.IFERROR(VLOOKUP(E68,'Rec.'!B:H,5,FALSE),"")</f>
        <v/>
      </c>
      <c r="D68" s="20" t="str">
        <f>_xlfn.IFERROR(VLOOKUP(E68,'Rec.'!B:H,6,FALSE),"")</f>
        <v/>
      </c>
      <c r="E68" s="20" t="str">
        <f>_xlfn.IFERROR(VLOOKUP(ROW()-8,'Q4.SL'!B:Q,6,FALSE),"")</f>
        <v/>
      </c>
      <c r="F68" s="20" t="str">
        <f>VLOOKUP(E68,'Q4.SL'!G:O,6,FALSE)</f>
        <v/>
      </c>
      <c r="G68" s="31" t="str">
        <f>IF(ROW()-8&gt;'Inf.'!$I$10,"",VLOOKUP(E68,'Q4.SL'!G:O,4,FALSE))</f>
        <v/>
      </c>
      <c r="H68" s="20" t="str">
        <f>IF(ROW()-8&gt;'Inf.'!$I$10,"",VLOOKUP(E68,'Q4.SL'!G:O,5,FALSE))</f>
        <v/>
      </c>
      <c r="I68" s="46"/>
      <c r="J68" t="str">
        <f ca="1" t="shared" si="0"/>
        <v/>
      </c>
    </row>
    <row r="69" spans="1:10" ht="21.95" customHeight="1">
      <c r="A69" s="20" t="str">
        <f>VLOOKUP(E69,'Q4.SL'!G:O,8,FALSE)</f>
        <v/>
      </c>
      <c r="B69" s="21" t="str">
        <f>_xlfn.IFERROR(VLOOKUP(E69,'Rec.'!B:H,4,FALSE),"")</f>
        <v/>
      </c>
      <c r="C69" s="21" t="str">
        <f>_xlfn.IFERROR(VLOOKUP(E69,'Rec.'!B:H,5,FALSE),"")</f>
        <v/>
      </c>
      <c r="D69" s="20" t="str">
        <f>_xlfn.IFERROR(VLOOKUP(E69,'Rec.'!B:H,6,FALSE),"")</f>
        <v/>
      </c>
      <c r="E69" s="20" t="str">
        <f>_xlfn.IFERROR(VLOOKUP(ROW()-8,'Q4.SL'!B:Q,6,FALSE),"")</f>
        <v/>
      </c>
      <c r="F69" s="20" t="str">
        <f>VLOOKUP(E69,'Q4.SL'!G:O,6,FALSE)</f>
        <v/>
      </c>
      <c r="G69" s="31" t="str">
        <f>IF(ROW()-8&gt;'Inf.'!$I$10,"",VLOOKUP(E69,'Q4.SL'!G:O,4,FALSE))</f>
        <v/>
      </c>
      <c r="H69" s="20" t="str">
        <f>IF(ROW()-8&gt;'Inf.'!$I$10,"",VLOOKUP(E69,'Q4.SL'!G:O,5,FALSE))</f>
        <v/>
      </c>
      <c r="I69" s="46"/>
      <c r="J69" t="str">
        <f ca="1" t="shared" si="0"/>
        <v/>
      </c>
    </row>
    <row r="70" spans="1:10" ht="21.95" customHeight="1">
      <c r="A70" s="20" t="str">
        <f>VLOOKUP(E70,'Q4.SL'!G:O,8,FALSE)</f>
        <v/>
      </c>
      <c r="B70" s="21" t="str">
        <f>_xlfn.IFERROR(VLOOKUP(E70,'Rec.'!B:H,4,FALSE),"")</f>
        <v/>
      </c>
      <c r="C70" s="21" t="str">
        <f>_xlfn.IFERROR(VLOOKUP(E70,'Rec.'!B:H,5,FALSE),"")</f>
        <v/>
      </c>
      <c r="D70" s="20" t="str">
        <f>_xlfn.IFERROR(VLOOKUP(E70,'Rec.'!B:H,6,FALSE),"")</f>
        <v/>
      </c>
      <c r="E70" s="20" t="str">
        <f>_xlfn.IFERROR(VLOOKUP(ROW()-8,'Q4.SL'!B:Q,6,FALSE),"")</f>
        <v/>
      </c>
      <c r="F70" s="20" t="str">
        <f>VLOOKUP(E70,'Q4.SL'!G:O,6,FALSE)</f>
        <v/>
      </c>
      <c r="G70" s="31" t="str">
        <f>IF(ROW()-8&gt;'Inf.'!$I$10,"",VLOOKUP(E70,'Q4.SL'!G:O,4,FALSE))</f>
        <v/>
      </c>
      <c r="H70" s="20" t="str">
        <f>IF(ROW()-8&gt;'Inf.'!$I$10,"",VLOOKUP(E70,'Q4.SL'!G:O,5,FALSE))</f>
        <v/>
      </c>
      <c r="I70" s="46"/>
      <c r="J70" t="str">
        <f ca="1" t="shared" si="0"/>
        <v/>
      </c>
    </row>
    <row r="71" spans="1:10" ht="21.95" customHeight="1">
      <c r="A71" s="20" t="str">
        <f>VLOOKUP(E71,'Q4.SL'!G:O,8,FALSE)</f>
        <v/>
      </c>
      <c r="B71" s="21" t="str">
        <f>_xlfn.IFERROR(VLOOKUP(E71,'Rec.'!B:H,4,FALSE),"")</f>
        <v/>
      </c>
      <c r="C71" s="21" t="str">
        <f>_xlfn.IFERROR(VLOOKUP(E71,'Rec.'!B:H,5,FALSE),"")</f>
        <v/>
      </c>
      <c r="D71" s="20" t="str">
        <f>_xlfn.IFERROR(VLOOKUP(E71,'Rec.'!B:H,6,FALSE),"")</f>
        <v/>
      </c>
      <c r="E71" s="20" t="str">
        <f>_xlfn.IFERROR(VLOOKUP(ROW()-8,'Q4.SL'!B:Q,6,FALSE),"")</f>
        <v/>
      </c>
      <c r="F71" s="20" t="str">
        <f>VLOOKUP(E71,'Q4.SL'!G:O,6,FALSE)</f>
        <v/>
      </c>
      <c r="G71" s="31" t="str">
        <f>IF(ROW()-8&gt;'Inf.'!$I$10,"",VLOOKUP(E71,'Q4.SL'!G:O,4,FALSE))</f>
        <v/>
      </c>
      <c r="H71" s="20" t="str">
        <f>IF(ROW()-8&gt;'Inf.'!$I$10,"",VLOOKUP(E71,'Q4.SL'!G:O,5,FALSE))</f>
        <v/>
      </c>
      <c r="I71" s="46"/>
      <c r="J71" t="str">
        <f ca="1" t="shared" si="0"/>
        <v/>
      </c>
    </row>
    <row r="72" spans="1:10" ht="21.95" customHeight="1">
      <c r="A72" s="20" t="str">
        <f>VLOOKUP(E72,'Q4.SL'!G:O,8,FALSE)</f>
        <v/>
      </c>
      <c r="B72" s="21" t="str">
        <f>_xlfn.IFERROR(VLOOKUP(E72,'Rec.'!B:H,4,FALSE),"")</f>
        <v/>
      </c>
      <c r="C72" s="21" t="str">
        <f>_xlfn.IFERROR(VLOOKUP(E72,'Rec.'!B:H,5,FALSE),"")</f>
        <v/>
      </c>
      <c r="D72" s="20" t="str">
        <f>_xlfn.IFERROR(VLOOKUP(E72,'Rec.'!B:H,6,FALSE),"")</f>
        <v/>
      </c>
      <c r="E72" s="20" t="str">
        <f>_xlfn.IFERROR(VLOOKUP(ROW()-8,'Q4.SL'!B:Q,6,FALSE),"")</f>
        <v/>
      </c>
      <c r="F72" s="20" t="str">
        <f>VLOOKUP(E72,'Q4.SL'!G:O,6,FALSE)</f>
        <v/>
      </c>
      <c r="G72" s="31" t="str">
        <f>IF(ROW()-8&gt;'Inf.'!$I$10,"",VLOOKUP(E72,'Q4.SL'!G:O,4,FALSE))</f>
        <v/>
      </c>
      <c r="H72" s="20" t="str">
        <f>IF(ROW()-8&gt;'Inf.'!$I$10,"",VLOOKUP(E72,'Q4.SL'!G:O,5,FALSE))</f>
        <v/>
      </c>
      <c r="I72" s="46"/>
      <c r="J72" t="str">
        <f ca="1" t="shared" si="0"/>
        <v/>
      </c>
    </row>
    <row r="73" spans="1:10" ht="21.95" customHeight="1">
      <c r="A73" s="20" t="str">
        <f>VLOOKUP(E73,'Q4.SL'!G:O,8,FALSE)</f>
        <v/>
      </c>
      <c r="B73" s="21" t="str">
        <f>_xlfn.IFERROR(VLOOKUP(E73,'Rec.'!B:H,4,FALSE),"")</f>
        <v/>
      </c>
      <c r="C73" s="21" t="str">
        <f>_xlfn.IFERROR(VLOOKUP(E73,'Rec.'!B:H,5,FALSE),"")</f>
        <v/>
      </c>
      <c r="D73" s="20" t="str">
        <f>_xlfn.IFERROR(VLOOKUP(E73,'Rec.'!B:H,6,FALSE),"")</f>
        <v/>
      </c>
      <c r="E73" s="20" t="str">
        <f>_xlfn.IFERROR(VLOOKUP(ROW()-8,'Q4.SL'!B:Q,6,FALSE),"")</f>
        <v/>
      </c>
      <c r="F73" s="20" t="str">
        <f>VLOOKUP(E73,'Q4.SL'!G:O,6,FALSE)</f>
        <v/>
      </c>
      <c r="G73" s="31" t="str">
        <f>IF(ROW()-8&gt;'Inf.'!$I$10,"",VLOOKUP(E73,'Q4.SL'!G:O,4,FALSE))</f>
        <v/>
      </c>
      <c r="H73" s="20" t="str">
        <f>IF(ROW()-8&gt;'Inf.'!$I$10,"",VLOOKUP(E73,'Q4.SL'!G:O,5,FALSE))</f>
        <v/>
      </c>
      <c r="I73" s="46"/>
      <c r="J73" t="str">
        <f aca="true" t="shared" si="1" ref="J73:J136">_xlfn.IFERROR(_xlfn.RANK.AVG(A73,A:A,1),"")</f>
        <v/>
      </c>
    </row>
    <row r="74" spans="1:10" ht="21.95" customHeight="1">
      <c r="A74" s="20" t="str">
        <f>VLOOKUP(E74,'Q4.SL'!G:O,8,FALSE)</f>
        <v/>
      </c>
      <c r="B74" s="21" t="str">
        <f>_xlfn.IFERROR(VLOOKUP(E74,'Rec.'!B:H,4,FALSE),"")</f>
        <v/>
      </c>
      <c r="C74" s="21" t="str">
        <f>_xlfn.IFERROR(VLOOKUP(E74,'Rec.'!B:H,5,FALSE),"")</f>
        <v/>
      </c>
      <c r="D74" s="20" t="str">
        <f>_xlfn.IFERROR(VLOOKUP(E74,'Rec.'!B:H,6,FALSE),"")</f>
        <v/>
      </c>
      <c r="E74" s="20" t="str">
        <f>_xlfn.IFERROR(VLOOKUP(ROW()-8,'Q4.SL'!B:Q,6,FALSE),"")</f>
        <v/>
      </c>
      <c r="F74" s="20" t="str">
        <f>VLOOKUP(E74,'Q4.SL'!G:O,6,FALSE)</f>
        <v/>
      </c>
      <c r="G74" s="31" t="str">
        <f>IF(ROW()-8&gt;'Inf.'!$I$10,"",VLOOKUP(E74,'Q4.SL'!G:O,4,FALSE))</f>
        <v/>
      </c>
      <c r="H74" s="20" t="str">
        <f>IF(ROW()-8&gt;'Inf.'!$I$10,"",VLOOKUP(E74,'Q4.SL'!G:O,5,FALSE))</f>
        <v/>
      </c>
      <c r="I74" s="46"/>
      <c r="J74" t="str">
        <f ca="1" t="shared" si="1"/>
        <v/>
      </c>
    </row>
    <row r="75" spans="1:10" ht="21.95" customHeight="1">
      <c r="A75" s="20" t="str">
        <f>VLOOKUP(E75,'Q4.SL'!G:O,8,FALSE)</f>
        <v/>
      </c>
      <c r="B75" s="21" t="str">
        <f>_xlfn.IFERROR(VLOOKUP(E75,'Rec.'!B:H,4,FALSE),"")</f>
        <v/>
      </c>
      <c r="C75" s="21" t="str">
        <f>_xlfn.IFERROR(VLOOKUP(E75,'Rec.'!B:H,5,FALSE),"")</f>
        <v/>
      </c>
      <c r="D75" s="20" t="str">
        <f>_xlfn.IFERROR(VLOOKUP(E75,'Rec.'!B:H,6,FALSE),"")</f>
        <v/>
      </c>
      <c r="E75" s="20" t="str">
        <f>_xlfn.IFERROR(VLOOKUP(ROW()-8,'Q4.SL'!B:Q,6,FALSE),"")</f>
        <v/>
      </c>
      <c r="F75" s="20" t="str">
        <f>VLOOKUP(E75,'Q4.SL'!G:O,6,FALSE)</f>
        <v/>
      </c>
      <c r="G75" s="31" t="str">
        <f>IF(ROW()-8&gt;'Inf.'!$I$10,"",VLOOKUP(E75,'Q4.SL'!G:O,4,FALSE))</f>
        <v/>
      </c>
      <c r="H75" s="20" t="str">
        <f>IF(ROW()-8&gt;'Inf.'!$I$10,"",VLOOKUP(E75,'Q4.SL'!G:O,5,FALSE))</f>
        <v/>
      </c>
      <c r="I75" s="46"/>
      <c r="J75" t="str">
        <f ca="1" t="shared" si="1"/>
        <v/>
      </c>
    </row>
    <row r="76" spans="1:10" ht="21.95" customHeight="1">
      <c r="A76" s="20" t="str">
        <f>VLOOKUP(E76,'Q4.SL'!G:O,8,FALSE)</f>
        <v/>
      </c>
      <c r="B76" s="21" t="str">
        <f>_xlfn.IFERROR(VLOOKUP(E76,'Rec.'!B:H,4,FALSE),"")</f>
        <v/>
      </c>
      <c r="C76" s="21" t="str">
        <f>_xlfn.IFERROR(VLOOKUP(E76,'Rec.'!B:H,5,FALSE),"")</f>
        <v/>
      </c>
      <c r="D76" s="20" t="str">
        <f>_xlfn.IFERROR(VLOOKUP(E76,'Rec.'!B:H,6,FALSE),"")</f>
        <v/>
      </c>
      <c r="E76" s="20" t="str">
        <f>_xlfn.IFERROR(VLOOKUP(ROW()-8,'Q4.SL'!B:Q,6,FALSE),"")</f>
        <v/>
      </c>
      <c r="F76" s="20" t="str">
        <f>VLOOKUP(E76,'Q4.SL'!G:O,6,FALSE)</f>
        <v/>
      </c>
      <c r="G76" s="31" t="str">
        <f>IF(ROW()-8&gt;'Inf.'!$I$10,"",VLOOKUP(E76,'Q4.SL'!G:O,4,FALSE))</f>
        <v/>
      </c>
      <c r="H76" s="20" t="str">
        <f>IF(ROW()-8&gt;'Inf.'!$I$10,"",VLOOKUP(E76,'Q4.SL'!G:O,5,FALSE))</f>
        <v/>
      </c>
      <c r="I76" s="46"/>
      <c r="J76" t="str">
        <f ca="1" t="shared" si="1"/>
        <v/>
      </c>
    </row>
    <row r="77" spans="1:10" ht="21.95" customHeight="1">
      <c r="A77" s="20" t="str">
        <f>VLOOKUP(E77,'Q4.SL'!G:O,8,FALSE)</f>
        <v/>
      </c>
      <c r="B77" s="21" t="str">
        <f>_xlfn.IFERROR(VLOOKUP(E77,'Rec.'!B:H,4,FALSE),"")</f>
        <v/>
      </c>
      <c r="C77" s="21" t="str">
        <f>_xlfn.IFERROR(VLOOKUP(E77,'Rec.'!B:H,5,FALSE),"")</f>
        <v/>
      </c>
      <c r="D77" s="20" t="str">
        <f>_xlfn.IFERROR(VLOOKUP(E77,'Rec.'!B:H,6,FALSE),"")</f>
        <v/>
      </c>
      <c r="E77" s="20" t="str">
        <f>_xlfn.IFERROR(VLOOKUP(ROW()-8,'Q4.SL'!B:Q,6,FALSE),"")</f>
        <v/>
      </c>
      <c r="F77" s="20" t="str">
        <f>VLOOKUP(E77,'Q4.SL'!G:O,6,FALSE)</f>
        <v/>
      </c>
      <c r="G77" s="31" t="str">
        <f>IF(ROW()-8&gt;'Inf.'!$I$10,"",VLOOKUP(E77,'Q4.SL'!G:O,4,FALSE))</f>
        <v/>
      </c>
      <c r="H77" s="20" t="str">
        <f>IF(ROW()-8&gt;'Inf.'!$I$10,"",VLOOKUP(E77,'Q4.SL'!G:O,5,FALSE))</f>
        <v/>
      </c>
      <c r="I77" s="46"/>
      <c r="J77" t="str">
        <f ca="1" t="shared" si="1"/>
        <v/>
      </c>
    </row>
    <row r="78" spans="1:10" ht="21.95" customHeight="1">
      <c r="A78" s="20" t="str">
        <f>VLOOKUP(E78,'Q4.SL'!G:O,8,FALSE)</f>
        <v/>
      </c>
      <c r="B78" s="21" t="str">
        <f>_xlfn.IFERROR(VLOOKUP(E78,'Rec.'!B:H,4,FALSE),"")</f>
        <v/>
      </c>
      <c r="C78" s="21" t="str">
        <f>_xlfn.IFERROR(VLOOKUP(E78,'Rec.'!B:H,5,FALSE),"")</f>
        <v/>
      </c>
      <c r="D78" s="20" t="str">
        <f>_xlfn.IFERROR(VLOOKUP(E78,'Rec.'!B:H,6,FALSE),"")</f>
        <v/>
      </c>
      <c r="E78" s="20" t="str">
        <f>_xlfn.IFERROR(VLOOKUP(ROW()-8,'Q4.SL'!B:Q,6,FALSE),"")</f>
        <v/>
      </c>
      <c r="F78" s="20" t="str">
        <f>VLOOKUP(E78,'Q4.SL'!G:O,6,FALSE)</f>
        <v/>
      </c>
      <c r="G78" s="31" t="str">
        <f>IF(ROW()-8&gt;'Inf.'!$I$10,"",VLOOKUP(E78,'Q4.SL'!G:O,4,FALSE))</f>
        <v/>
      </c>
      <c r="H78" s="20" t="str">
        <f>IF(ROW()-8&gt;'Inf.'!$I$10,"",VLOOKUP(E78,'Q4.SL'!G:O,5,FALSE))</f>
        <v/>
      </c>
      <c r="I78" s="46"/>
      <c r="J78" t="str">
        <f ca="1" t="shared" si="1"/>
        <v/>
      </c>
    </row>
    <row r="79" spans="1:10" ht="21.95" customHeight="1">
      <c r="A79" s="20" t="str">
        <f>VLOOKUP(E79,'Q4.SL'!G:O,8,FALSE)</f>
        <v/>
      </c>
      <c r="B79" s="21" t="str">
        <f>_xlfn.IFERROR(VLOOKUP(E79,'Rec.'!B:H,4,FALSE),"")</f>
        <v/>
      </c>
      <c r="C79" s="21" t="str">
        <f>_xlfn.IFERROR(VLOOKUP(E79,'Rec.'!B:H,5,FALSE),"")</f>
        <v/>
      </c>
      <c r="D79" s="20" t="str">
        <f>_xlfn.IFERROR(VLOOKUP(E79,'Rec.'!B:H,6,FALSE),"")</f>
        <v/>
      </c>
      <c r="E79" s="20" t="str">
        <f>_xlfn.IFERROR(VLOOKUP(ROW()-8,'Q4.SL'!B:Q,6,FALSE),"")</f>
        <v/>
      </c>
      <c r="F79" s="20" t="str">
        <f>VLOOKUP(E79,'Q4.SL'!G:O,6,FALSE)</f>
        <v/>
      </c>
      <c r="G79" s="31" t="str">
        <f>IF(ROW()-8&gt;'Inf.'!$I$10,"",VLOOKUP(E79,'Q4.SL'!G:O,4,FALSE))</f>
        <v/>
      </c>
      <c r="H79" s="20" t="str">
        <f>IF(ROW()-8&gt;'Inf.'!$I$10,"",VLOOKUP(E79,'Q4.SL'!G:O,5,FALSE))</f>
        <v/>
      </c>
      <c r="I79" s="46"/>
      <c r="J79" t="str">
        <f ca="1" t="shared" si="1"/>
        <v/>
      </c>
    </row>
    <row r="80" spans="1:10" ht="21.95" customHeight="1">
      <c r="A80" s="20" t="str">
        <f>VLOOKUP(E80,'Q4.SL'!G:O,8,FALSE)</f>
        <v/>
      </c>
      <c r="B80" s="21" t="str">
        <f>_xlfn.IFERROR(VLOOKUP(E80,'Rec.'!B:H,4,FALSE),"")</f>
        <v/>
      </c>
      <c r="C80" s="21" t="str">
        <f>_xlfn.IFERROR(VLOOKUP(E80,'Rec.'!B:H,5,FALSE),"")</f>
        <v/>
      </c>
      <c r="D80" s="20" t="str">
        <f>_xlfn.IFERROR(VLOOKUP(E80,'Rec.'!B:H,6,FALSE),"")</f>
        <v/>
      </c>
      <c r="E80" s="20" t="str">
        <f>_xlfn.IFERROR(VLOOKUP(ROW()-8,'Q4.SL'!B:Q,6,FALSE),"")</f>
        <v/>
      </c>
      <c r="F80" s="20" t="str">
        <f>VLOOKUP(E80,'Q4.SL'!G:O,6,FALSE)</f>
        <v/>
      </c>
      <c r="G80" s="31" t="str">
        <f>IF(ROW()-8&gt;'Inf.'!$I$10,"",VLOOKUP(E80,'Q4.SL'!G:O,4,FALSE))</f>
        <v/>
      </c>
      <c r="H80" s="20" t="str">
        <f>IF(ROW()-8&gt;'Inf.'!$I$10,"",VLOOKUP(E80,'Q4.SL'!G:O,5,FALSE))</f>
        <v/>
      </c>
      <c r="I80" s="46"/>
      <c r="J80" t="str">
        <f ca="1" t="shared" si="1"/>
        <v/>
      </c>
    </row>
    <row r="81" spans="1:10" ht="21.95" customHeight="1">
      <c r="A81" s="20" t="str">
        <f>VLOOKUP(E81,'Q4.SL'!G:O,8,FALSE)</f>
        <v/>
      </c>
      <c r="B81" s="21" t="str">
        <f>_xlfn.IFERROR(VLOOKUP(E81,'Rec.'!B:H,4,FALSE),"")</f>
        <v/>
      </c>
      <c r="C81" s="21" t="str">
        <f>_xlfn.IFERROR(VLOOKUP(E81,'Rec.'!B:H,5,FALSE),"")</f>
        <v/>
      </c>
      <c r="D81" s="20" t="str">
        <f>_xlfn.IFERROR(VLOOKUP(E81,'Rec.'!B:H,6,FALSE),"")</f>
        <v/>
      </c>
      <c r="E81" s="20" t="str">
        <f>_xlfn.IFERROR(VLOOKUP(ROW()-8,'Q4.SL'!B:Q,6,FALSE),"")</f>
        <v/>
      </c>
      <c r="F81" s="20" t="str">
        <f>VLOOKUP(E81,'Q4.SL'!G:O,6,FALSE)</f>
        <v/>
      </c>
      <c r="G81" s="31" t="str">
        <f>IF(ROW()-8&gt;'Inf.'!$I$10,"",VLOOKUP(E81,'Q4.SL'!G:O,4,FALSE))</f>
        <v/>
      </c>
      <c r="H81" s="20" t="str">
        <f>IF(ROW()-8&gt;'Inf.'!$I$10,"",VLOOKUP(E81,'Q4.SL'!G:O,5,FALSE))</f>
        <v/>
      </c>
      <c r="I81" s="46"/>
      <c r="J81" t="str">
        <f ca="1" t="shared" si="1"/>
        <v/>
      </c>
    </row>
    <row r="82" spans="1:10" ht="21.95" customHeight="1">
      <c r="A82" s="20" t="str">
        <f>VLOOKUP(E82,'Q4.SL'!G:O,8,FALSE)</f>
        <v/>
      </c>
      <c r="B82" s="21" t="str">
        <f>_xlfn.IFERROR(VLOOKUP(E82,'Rec.'!B:H,4,FALSE),"")</f>
        <v/>
      </c>
      <c r="C82" s="21" t="str">
        <f>_xlfn.IFERROR(VLOOKUP(E82,'Rec.'!B:H,5,FALSE),"")</f>
        <v/>
      </c>
      <c r="D82" s="20" t="str">
        <f>_xlfn.IFERROR(VLOOKUP(E82,'Rec.'!B:H,6,FALSE),"")</f>
        <v/>
      </c>
      <c r="E82" s="20" t="str">
        <f>_xlfn.IFERROR(VLOOKUP(ROW()-8,'Q4.SL'!B:Q,6,FALSE),"")</f>
        <v/>
      </c>
      <c r="F82" s="20" t="str">
        <f>VLOOKUP(E82,'Q4.SL'!G:O,6,FALSE)</f>
        <v/>
      </c>
      <c r="G82" s="31" t="str">
        <f>IF(ROW()-8&gt;'Inf.'!$I$10,"",VLOOKUP(E82,'Q4.SL'!G:O,4,FALSE))</f>
        <v/>
      </c>
      <c r="H82" s="20" t="str">
        <f>IF(ROW()-8&gt;'Inf.'!$I$10,"",VLOOKUP(E82,'Q4.SL'!G:O,5,FALSE))</f>
        <v/>
      </c>
      <c r="I82" s="46"/>
      <c r="J82" t="str">
        <f ca="1" t="shared" si="1"/>
        <v/>
      </c>
    </row>
    <row r="83" spans="1:10" ht="21.95" customHeight="1">
      <c r="A83" s="20" t="str">
        <f>VLOOKUP(E83,'Q4.SL'!G:O,8,FALSE)</f>
        <v/>
      </c>
      <c r="B83" s="21" t="str">
        <f>_xlfn.IFERROR(VLOOKUP(E83,'Rec.'!B:H,4,FALSE),"")</f>
        <v/>
      </c>
      <c r="C83" s="21" t="str">
        <f>_xlfn.IFERROR(VLOOKUP(E83,'Rec.'!B:H,5,FALSE),"")</f>
        <v/>
      </c>
      <c r="D83" s="20" t="str">
        <f>_xlfn.IFERROR(VLOOKUP(E83,'Rec.'!B:H,6,FALSE),"")</f>
        <v/>
      </c>
      <c r="E83" s="20" t="str">
        <f>_xlfn.IFERROR(VLOOKUP(ROW()-8,'Q4.SL'!B:Q,6,FALSE),"")</f>
        <v/>
      </c>
      <c r="F83" s="20" t="str">
        <f>VLOOKUP(E83,'Q4.SL'!G:O,6,FALSE)</f>
        <v/>
      </c>
      <c r="G83" s="31" t="str">
        <f>IF(ROW()-8&gt;'Inf.'!$I$10,"",VLOOKUP(E83,'Q4.SL'!G:O,4,FALSE))</f>
        <v/>
      </c>
      <c r="H83" s="20" t="str">
        <f>IF(ROW()-8&gt;'Inf.'!$I$10,"",VLOOKUP(E83,'Q4.SL'!G:O,5,FALSE))</f>
        <v/>
      </c>
      <c r="I83" s="46"/>
      <c r="J83" t="str">
        <f ca="1" t="shared" si="1"/>
        <v/>
      </c>
    </row>
    <row r="84" spans="1:10" ht="21.95" customHeight="1">
      <c r="A84" s="20" t="str">
        <f>VLOOKUP(E84,'Q4.SL'!G:O,8,FALSE)</f>
        <v/>
      </c>
      <c r="B84" s="21" t="str">
        <f>_xlfn.IFERROR(VLOOKUP(E84,'Rec.'!B:H,4,FALSE),"")</f>
        <v/>
      </c>
      <c r="C84" s="21" t="str">
        <f>_xlfn.IFERROR(VLOOKUP(E84,'Rec.'!B:H,5,FALSE),"")</f>
        <v/>
      </c>
      <c r="D84" s="20" t="str">
        <f>_xlfn.IFERROR(VLOOKUP(E84,'Rec.'!B:H,6,FALSE),"")</f>
        <v/>
      </c>
      <c r="E84" s="20" t="str">
        <f>_xlfn.IFERROR(VLOOKUP(ROW()-8,'Q4.SL'!B:Q,6,FALSE),"")</f>
        <v/>
      </c>
      <c r="F84" s="20" t="str">
        <f>VLOOKUP(E84,'Q4.SL'!G:O,6,FALSE)</f>
        <v/>
      </c>
      <c r="G84" s="31" t="str">
        <f>IF(ROW()-8&gt;'Inf.'!$I$10,"",VLOOKUP(E84,'Q4.SL'!G:O,4,FALSE))</f>
        <v/>
      </c>
      <c r="H84" s="20" t="str">
        <f>IF(ROW()-8&gt;'Inf.'!$I$10,"",VLOOKUP(E84,'Q4.SL'!G:O,5,FALSE))</f>
        <v/>
      </c>
      <c r="I84" s="46"/>
      <c r="J84" t="str">
        <f ca="1" t="shared" si="1"/>
        <v/>
      </c>
    </row>
    <row r="85" spans="1:10" ht="21.95" customHeight="1">
      <c r="A85" s="20" t="str">
        <f>VLOOKUP(E85,'Q4.SL'!G:O,8,FALSE)</f>
        <v/>
      </c>
      <c r="B85" s="21" t="str">
        <f>_xlfn.IFERROR(VLOOKUP(E85,'Rec.'!B:H,4,FALSE),"")</f>
        <v/>
      </c>
      <c r="C85" s="21" t="str">
        <f>_xlfn.IFERROR(VLOOKUP(E85,'Rec.'!B:H,5,FALSE),"")</f>
        <v/>
      </c>
      <c r="D85" s="20" t="str">
        <f>_xlfn.IFERROR(VLOOKUP(E85,'Rec.'!B:H,6,FALSE),"")</f>
        <v/>
      </c>
      <c r="E85" s="20" t="str">
        <f>_xlfn.IFERROR(VLOOKUP(ROW()-8,'Q4.SL'!B:Q,6,FALSE),"")</f>
        <v/>
      </c>
      <c r="F85" s="20" t="str">
        <f>VLOOKUP(E85,'Q4.SL'!G:O,6,FALSE)</f>
        <v/>
      </c>
      <c r="G85" s="31" t="str">
        <f>IF(ROW()-8&gt;'Inf.'!$I$10,"",VLOOKUP(E85,'Q4.SL'!G:O,4,FALSE))</f>
        <v/>
      </c>
      <c r="H85" s="20" t="str">
        <f>IF(ROW()-8&gt;'Inf.'!$I$10,"",VLOOKUP(E85,'Q4.SL'!G:O,5,FALSE))</f>
        <v/>
      </c>
      <c r="I85" s="46"/>
      <c r="J85" t="str">
        <f ca="1" t="shared" si="1"/>
        <v/>
      </c>
    </row>
    <row r="86" spans="1:10" ht="21.95" customHeight="1">
      <c r="A86" s="20" t="str">
        <f>VLOOKUP(E86,'Q4.SL'!G:O,8,FALSE)</f>
        <v/>
      </c>
      <c r="B86" s="21" t="str">
        <f>_xlfn.IFERROR(VLOOKUP(E86,'Rec.'!B:H,4,FALSE),"")</f>
        <v/>
      </c>
      <c r="C86" s="21" t="str">
        <f>_xlfn.IFERROR(VLOOKUP(E86,'Rec.'!B:H,5,FALSE),"")</f>
        <v/>
      </c>
      <c r="D86" s="20" t="str">
        <f>_xlfn.IFERROR(VLOOKUP(E86,'Rec.'!B:H,6,FALSE),"")</f>
        <v/>
      </c>
      <c r="E86" s="20" t="str">
        <f>_xlfn.IFERROR(VLOOKUP(ROW()-8,'Q4.SL'!B:Q,6,FALSE),"")</f>
        <v/>
      </c>
      <c r="F86" s="20" t="str">
        <f>VLOOKUP(E86,'Q4.SL'!G:O,6,FALSE)</f>
        <v/>
      </c>
      <c r="G86" s="31" t="str">
        <f>IF(ROW()-8&gt;'Inf.'!$I$10,"",VLOOKUP(E86,'Q4.SL'!G:O,4,FALSE))</f>
        <v/>
      </c>
      <c r="H86" s="20" t="str">
        <f>IF(ROW()-8&gt;'Inf.'!$I$10,"",VLOOKUP(E86,'Q4.SL'!G:O,5,FALSE))</f>
        <v/>
      </c>
      <c r="I86" s="46"/>
      <c r="J86" t="str">
        <f ca="1" t="shared" si="1"/>
        <v/>
      </c>
    </row>
    <row r="87" spans="1:10" ht="21.95" customHeight="1">
      <c r="A87" s="20" t="str">
        <f>VLOOKUP(E87,'Q4.SL'!G:O,8,FALSE)</f>
        <v/>
      </c>
      <c r="B87" s="21" t="str">
        <f>_xlfn.IFERROR(VLOOKUP(E87,'Rec.'!B:H,4,FALSE),"")</f>
        <v/>
      </c>
      <c r="C87" s="21" t="str">
        <f>_xlfn.IFERROR(VLOOKUP(E87,'Rec.'!B:H,5,FALSE),"")</f>
        <v/>
      </c>
      <c r="D87" s="20" t="str">
        <f>_xlfn.IFERROR(VLOOKUP(E87,'Rec.'!B:H,6,FALSE),"")</f>
        <v/>
      </c>
      <c r="E87" s="20" t="str">
        <f>_xlfn.IFERROR(VLOOKUP(ROW()-8,'Q4.SL'!B:Q,6,FALSE),"")</f>
        <v/>
      </c>
      <c r="F87" s="20" t="str">
        <f>VLOOKUP(E87,'Q4.SL'!G:O,6,FALSE)</f>
        <v/>
      </c>
      <c r="G87" s="31" t="str">
        <f>IF(ROW()-8&gt;'Inf.'!$I$10,"",VLOOKUP(E87,'Q4.SL'!G:O,4,FALSE))</f>
        <v/>
      </c>
      <c r="H87" s="20" t="str">
        <f>IF(ROW()-8&gt;'Inf.'!$I$10,"",VLOOKUP(E87,'Q4.SL'!G:O,5,FALSE))</f>
        <v/>
      </c>
      <c r="I87" s="46"/>
      <c r="J87" t="str">
        <f ca="1" t="shared" si="1"/>
        <v/>
      </c>
    </row>
    <row r="88" spans="1:10" ht="21.95" customHeight="1">
      <c r="A88" s="20" t="str">
        <f>VLOOKUP(E88,'Q4.SL'!G:O,8,FALSE)</f>
        <v/>
      </c>
      <c r="B88" s="21" t="str">
        <f>_xlfn.IFERROR(VLOOKUP(E88,'Rec.'!B:H,4,FALSE),"")</f>
        <v/>
      </c>
      <c r="C88" s="21" t="str">
        <f>_xlfn.IFERROR(VLOOKUP(E88,'Rec.'!B:H,5,FALSE),"")</f>
        <v/>
      </c>
      <c r="D88" s="20" t="str">
        <f>_xlfn.IFERROR(VLOOKUP(E88,'Rec.'!B:H,6,FALSE),"")</f>
        <v/>
      </c>
      <c r="E88" s="20" t="str">
        <f>_xlfn.IFERROR(VLOOKUP(ROW()-8,'Q4.SL'!B:Q,6,FALSE),"")</f>
        <v/>
      </c>
      <c r="F88" s="20" t="str">
        <f>VLOOKUP(E88,'Q4.SL'!G:O,6,FALSE)</f>
        <v/>
      </c>
      <c r="G88" s="31" t="str">
        <f>IF(ROW()-8&gt;'Inf.'!$I$10,"",VLOOKUP(E88,'Q4.SL'!G:O,4,FALSE))</f>
        <v/>
      </c>
      <c r="H88" s="20" t="str">
        <f>IF(ROW()-8&gt;'Inf.'!$I$10,"",VLOOKUP(E88,'Q4.SL'!G:O,5,FALSE))</f>
        <v/>
      </c>
      <c r="I88" s="46"/>
      <c r="J88" t="str">
        <f ca="1" t="shared" si="1"/>
        <v/>
      </c>
    </row>
    <row r="89" spans="1:10" ht="21.95" customHeight="1">
      <c r="A89" s="20" t="str">
        <f>VLOOKUP(E89,'Q4.SL'!G:O,8,FALSE)</f>
        <v/>
      </c>
      <c r="B89" s="21" t="str">
        <f>_xlfn.IFERROR(VLOOKUP(E89,'Rec.'!B:H,4,FALSE),"")</f>
        <v/>
      </c>
      <c r="C89" s="21" t="str">
        <f>_xlfn.IFERROR(VLOOKUP(E89,'Rec.'!B:H,5,FALSE),"")</f>
        <v/>
      </c>
      <c r="D89" s="20" t="str">
        <f>_xlfn.IFERROR(VLOOKUP(E89,'Rec.'!B:H,6,FALSE),"")</f>
        <v/>
      </c>
      <c r="E89" s="20" t="str">
        <f>_xlfn.IFERROR(VLOOKUP(ROW()-8,'Q4.SL'!B:Q,6,FALSE),"")</f>
        <v/>
      </c>
      <c r="F89" s="20" t="str">
        <f>VLOOKUP(E89,'Q4.SL'!G:O,6,FALSE)</f>
        <v/>
      </c>
      <c r="G89" s="31" t="str">
        <f>IF(ROW()-8&gt;'Inf.'!$I$10,"",VLOOKUP(E89,'Q4.SL'!G:O,4,FALSE))</f>
        <v/>
      </c>
      <c r="H89" s="20" t="str">
        <f>IF(ROW()-8&gt;'Inf.'!$I$10,"",VLOOKUP(E89,'Q4.SL'!G:O,5,FALSE))</f>
        <v/>
      </c>
      <c r="I89" s="46"/>
      <c r="J89" t="str">
        <f ca="1" t="shared" si="1"/>
        <v/>
      </c>
    </row>
    <row r="90" spans="1:10" ht="21.95" customHeight="1">
      <c r="A90" s="20" t="str">
        <f>VLOOKUP(E90,'Q4.SL'!G:O,8,FALSE)</f>
        <v/>
      </c>
      <c r="B90" s="21" t="str">
        <f>_xlfn.IFERROR(VLOOKUP(E90,'Rec.'!B:H,4,FALSE),"")</f>
        <v/>
      </c>
      <c r="C90" s="21" t="str">
        <f>_xlfn.IFERROR(VLOOKUP(E90,'Rec.'!B:H,5,FALSE),"")</f>
        <v/>
      </c>
      <c r="D90" s="20" t="str">
        <f>_xlfn.IFERROR(VLOOKUP(E90,'Rec.'!B:H,6,FALSE),"")</f>
        <v/>
      </c>
      <c r="E90" s="20" t="str">
        <f>_xlfn.IFERROR(VLOOKUP(ROW()-8,'Q4.SL'!B:Q,6,FALSE),"")</f>
        <v/>
      </c>
      <c r="F90" s="20" t="str">
        <f>VLOOKUP(E90,'Q4.SL'!G:O,6,FALSE)</f>
        <v/>
      </c>
      <c r="G90" s="31" t="str">
        <f>IF(ROW()-8&gt;'Inf.'!$I$10,"",VLOOKUP(E90,'Q4.SL'!G:O,4,FALSE))</f>
        <v/>
      </c>
      <c r="H90" s="20" t="str">
        <f>IF(ROW()-8&gt;'Inf.'!$I$10,"",VLOOKUP(E90,'Q4.SL'!G:O,5,FALSE))</f>
        <v/>
      </c>
      <c r="I90" s="46"/>
      <c r="J90" t="str">
        <f ca="1" t="shared" si="1"/>
        <v/>
      </c>
    </row>
    <row r="91" spans="1:10" ht="21.95" customHeight="1">
      <c r="A91" s="20" t="str">
        <f>VLOOKUP(E91,'Q4.SL'!G:O,8,FALSE)</f>
        <v/>
      </c>
      <c r="B91" s="21" t="str">
        <f>_xlfn.IFERROR(VLOOKUP(E91,'Rec.'!B:H,4,FALSE),"")</f>
        <v/>
      </c>
      <c r="C91" s="21" t="str">
        <f>_xlfn.IFERROR(VLOOKUP(E91,'Rec.'!B:H,5,FALSE),"")</f>
        <v/>
      </c>
      <c r="D91" s="20" t="str">
        <f>_xlfn.IFERROR(VLOOKUP(E91,'Rec.'!B:H,6,FALSE),"")</f>
        <v/>
      </c>
      <c r="E91" s="20" t="str">
        <f>_xlfn.IFERROR(VLOOKUP(ROW()-8,'Q4.SL'!B:Q,6,FALSE),"")</f>
        <v/>
      </c>
      <c r="F91" s="20" t="str">
        <f>VLOOKUP(E91,'Q4.SL'!G:O,6,FALSE)</f>
        <v/>
      </c>
      <c r="G91" s="31" t="str">
        <f>IF(ROW()-8&gt;'Inf.'!$I$10,"",VLOOKUP(E91,'Q4.SL'!G:O,4,FALSE))</f>
        <v/>
      </c>
      <c r="H91" s="20" t="str">
        <f>IF(ROW()-8&gt;'Inf.'!$I$10,"",VLOOKUP(E91,'Q4.SL'!G:O,5,FALSE))</f>
        <v/>
      </c>
      <c r="I91" s="46"/>
      <c r="J91" t="str">
        <f ca="1" t="shared" si="1"/>
        <v/>
      </c>
    </row>
    <row r="92" spans="1:10" ht="21.95" customHeight="1">
      <c r="A92" s="20" t="str">
        <f>VLOOKUP(E92,'Q4.SL'!G:O,8,FALSE)</f>
        <v/>
      </c>
      <c r="B92" s="21" t="str">
        <f>_xlfn.IFERROR(VLOOKUP(E92,'Rec.'!B:H,4,FALSE),"")</f>
        <v/>
      </c>
      <c r="C92" s="21" t="str">
        <f>_xlfn.IFERROR(VLOOKUP(E92,'Rec.'!B:H,5,FALSE),"")</f>
        <v/>
      </c>
      <c r="D92" s="20" t="str">
        <f>_xlfn.IFERROR(VLOOKUP(E92,'Rec.'!B:H,6,FALSE),"")</f>
        <v/>
      </c>
      <c r="E92" s="20" t="str">
        <f>_xlfn.IFERROR(VLOOKUP(ROW()-8,'Q4.SL'!B:Q,6,FALSE),"")</f>
        <v/>
      </c>
      <c r="F92" s="20" t="str">
        <f>VLOOKUP(E92,'Q4.SL'!G:O,6,FALSE)</f>
        <v/>
      </c>
      <c r="G92" s="31" t="str">
        <f>IF(ROW()-8&gt;'Inf.'!$I$10,"",VLOOKUP(E92,'Q4.SL'!G:O,4,FALSE))</f>
        <v/>
      </c>
      <c r="H92" s="20" t="str">
        <f>IF(ROW()-8&gt;'Inf.'!$I$10,"",VLOOKUP(E92,'Q4.SL'!G:O,5,FALSE))</f>
        <v/>
      </c>
      <c r="I92" s="46"/>
      <c r="J92" t="str">
        <f ca="1" t="shared" si="1"/>
        <v/>
      </c>
    </row>
    <row r="93" spans="1:10" ht="21.95" customHeight="1">
      <c r="A93" s="20" t="str">
        <f>VLOOKUP(E93,'Q4.SL'!G:O,8,FALSE)</f>
        <v/>
      </c>
      <c r="B93" s="21" t="str">
        <f>_xlfn.IFERROR(VLOOKUP(E93,'Rec.'!B:H,4,FALSE),"")</f>
        <v/>
      </c>
      <c r="C93" s="21" t="str">
        <f>_xlfn.IFERROR(VLOOKUP(E93,'Rec.'!B:H,5,FALSE),"")</f>
        <v/>
      </c>
      <c r="D93" s="20" t="str">
        <f>_xlfn.IFERROR(VLOOKUP(E93,'Rec.'!B:H,6,FALSE),"")</f>
        <v/>
      </c>
      <c r="E93" s="20" t="str">
        <f>_xlfn.IFERROR(VLOOKUP(ROW()-8,'Q4.SL'!B:Q,6,FALSE),"")</f>
        <v/>
      </c>
      <c r="F93" s="20" t="str">
        <f>VLOOKUP(E93,'Q4.SL'!G:O,6,FALSE)</f>
        <v/>
      </c>
      <c r="G93" s="31" t="str">
        <f>IF(ROW()-8&gt;'Inf.'!$I$10,"",VLOOKUP(E93,'Q4.SL'!G:O,4,FALSE))</f>
        <v/>
      </c>
      <c r="H93" s="20" t="str">
        <f>IF(ROW()-8&gt;'Inf.'!$I$10,"",VLOOKUP(E93,'Q4.SL'!G:O,5,FALSE))</f>
        <v/>
      </c>
      <c r="I93" s="46"/>
      <c r="J93" t="str">
        <f ca="1" t="shared" si="1"/>
        <v/>
      </c>
    </row>
    <row r="94" spans="1:10" ht="21.95" customHeight="1">
      <c r="A94" s="20" t="str">
        <f>VLOOKUP(E94,'Q4.SL'!G:O,8,FALSE)</f>
        <v/>
      </c>
      <c r="B94" s="21" t="str">
        <f>_xlfn.IFERROR(VLOOKUP(E94,'Rec.'!B:H,4,FALSE),"")</f>
        <v/>
      </c>
      <c r="C94" s="21" t="str">
        <f>_xlfn.IFERROR(VLOOKUP(E94,'Rec.'!B:H,5,FALSE),"")</f>
        <v/>
      </c>
      <c r="D94" s="20" t="str">
        <f>_xlfn.IFERROR(VLOOKUP(E94,'Rec.'!B:H,6,FALSE),"")</f>
        <v/>
      </c>
      <c r="E94" s="20" t="str">
        <f>_xlfn.IFERROR(VLOOKUP(ROW()-8,'Q4.SL'!B:Q,6,FALSE),"")</f>
        <v/>
      </c>
      <c r="F94" s="20" t="str">
        <f>VLOOKUP(E94,'Q4.SL'!G:O,6,FALSE)</f>
        <v/>
      </c>
      <c r="G94" s="31" t="str">
        <f>IF(ROW()-8&gt;'Inf.'!$I$10,"",VLOOKUP(E94,'Q4.SL'!G:O,4,FALSE))</f>
        <v/>
      </c>
      <c r="H94" s="20" t="str">
        <f>IF(ROW()-8&gt;'Inf.'!$I$10,"",VLOOKUP(E94,'Q4.SL'!G:O,5,FALSE))</f>
        <v/>
      </c>
      <c r="I94" s="46"/>
      <c r="J94" t="str">
        <f ca="1" t="shared" si="1"/>
        <v/>
      </c>
    </row>
    <row r="95" spans="1:10" ht="21.95" customHeight="1">
      <c r="A95" s="20" t="str">
        <f>VLOOKUP(E95,'Q4.SL'!G:O,8,FALSE)</f>
        <v/>
      </c>
      <c r="B95" s="21" t="str">
        <f>_xlfn.IFERROR(VLOOKUP(E95,'Rec.'!B:H,4,FALSE),"")</f>
        <v/>
      </c>
      <c r="C95" s="21" t="str">
        <f>_xlfn.IFERROR(VLOOKUP(E95,'Rec.'!B:H,5,FALSE),"")</f>
        <v/>
      </c>
      <c r="D95" s="20" t="str">
        <f>_xlfn.IFERROR(VLOOKUP(E95,'Rec.'!B:H,6,FALSE),"")</f>
        <v/>
      </c>
      <c r="E95" s="20" t="str">
        <f>_xlfn.IFERROR(VLOOKUP(ROW()-8,'Q4.SL'!B:Q,6,FALSE),"")</f>
        <v/>
      </c>
      <c r="F95" s="20" t="str">
        <f>VLOOKUP(E95,'Q4.SL'!G:O,6,FALSE)</f>
        <v/>
      </c>
      <c r="G95" s="31" t="str">
        <f>IF(ROW()-8&gt;'Inf.'!$I$10,"",VLOOKUP(E95,'Q4.SL'!G:O,4,FALSE))</f>
        <v/>
      </c>
      <c r="H95" s="20" t="str">
        <f>IF(ROW()-8&gt;'Inf.'!$I$10,"",VLOOKUP(E95,'Q4.SL'!G:O,5,FALSE))</f>
        <v/>
      </c>
      <c r="I95" s="46"/>
      <c r="J95" t="str">
        <f ca="1" t="shared" si="1"/>
        <v/>
      </c>
    </row>
    <row r="96" spans="1:10" ht="21.95" customHeight="1">
      <c r="A96" s="20" t="str">
        <f>VLOOKUP(E96,'Q4.SL'!G:O,8,FALSE)</f>
        <v/>
      </c>
      <c r="B96" s="21" t="str">
        <f>_xlfn.IFERROR(VLOOKUP(E96,'Rec.'!B:H,4,FALSE),"")</f>
        <v/>
      </c>
      <c r="C96" s="21" t="str">
        <f>_xlfn.IFERROR(VLOOKUP(E96,'Rec.'!B:H,5,FALSE),"")</f>
        <v/>
      </c>
      <c r="D96" s="20" t="str">
        <f>_xlfn.IFERROR(VLOOKUP(E96,'Rec.'!B:H,6,FALSE),"")</f>
        <v/>
      </c>
      <c r="E96" s="20" t="str">
        <f>_xlfn.IFERROR(VLOOKUP(ROW()-8,'Q4.SL'!B:Q,6,FALSE),"")</f>
        <v/>
      </c>
      <c r="F96" s="20" t="str">
        <f>VLOOKUP(E96,'Q4.SL'!G:O,6,FALSE)</f>
        <v/>
      </c>
      <c r="G96" s="31" t="str">
        <f>IF(ROW()-8&gt;'Inf.'!$I$10,"",VLOOKUP(E96,'Q4.SL'!G:O,4,FALSE))</f>
        <v/>
      </c>
      <c r="H96" s="20" t="str">
        <f>IF(ROW()-8&gt;'Inf.'!$I$10,"",VLOOKUP(E96,'Q4.SL'!G:O,5,FALSE))</f>
        <v/>
      </c>
      <c r="I96" s="46"/>
      <c r="J96" t="str">
        <f ca="1" t="shared" si="1"/>
        <v/>
      </c>
    </row>
    <row r="97" spans="1:10" ht="21.95" customHeight="1">
      <c r="A97" s="20" t="str">
        <f>VLOOKUP(E97,'Q4.SL'!G:O,8,FALSE)</f>
        <v/>
      </c>
      <c r="B97" s="21" t="str">
        <f>_xlfn.IFERROR(VLOOKUP(E97,'Rec.'!B:H,4,FALSE),"")</f>
        <v/>
      </c>
      <c r="C97" s="21" t="str">
        <f>_xlfn.IFERROR(VLOOKUP(E97,'Rec.'!B:H,5,FALSE),"")</f>
        <v/>
      </c>
      <c r="D97" s="20" t="str">
        <f>_xlfn.IFERROR(VLOOKUP(E97,'Rec.'!B:H,6,FALSE),"")</f>
        <v/>
      </c>
      <c r="E97" s="20" t="str">
        <f>_xlfn.IFERROR(VLOOKUP(ROW()-8,'Q4.SL'!B:Q,6,FALSE),"")</f>
        <v/>
      </c>
      <c r="F97" s="20" t="str">
        <f>VLOOKUP(E97,'Q4.SL'!G:O,6,FALSE)</f>
        <v/>
      </c>
      <c r="G97" s="31" t="str">
        <f>IF(ROW()-8&gt;'Inf.'!$I$10,"",VLOOKUP(E97,'Q4.SL'!G:O,4,FALSE))</f>
        <v/>
      </c>
      <c r="H97" s="20" t="str">
        <f>IF(ROW()-8&gt;'Inf.'!$I$10,"",VLOOKUP(E97,'Q4.SL'!G:O,5,FALSE))</f>
        <v/>
      </c>
      <c r="I97" s="46"/>
      <c r="J97" t="str">
        <f ca="1" t="shared" si="1"/>
        <v/>
      </c>
    </row>
    <row r="98" spans="1:10" ht="21.95" customHeight="1">
      <c r="A98" s="20" t="str">
        <f>VLOOKUP(E98,'Q4.SL'!G:O,8,FALSE)</f>
        <v/>
      </c>
      <c r="B98" s="21" t="str">
        <f>_xlfn.IFERROR(VLOOKUP(E98,'Rec.'!B:H,4,FALSE),"")</f>
        <v/>
      </c>
      <c r="C98" s="21" t="str">
        <f>_xlfn.IFERROR(VLOOKUP(E98,'Rec.'!B:H,5,FALSE),"")</f>
        <v/>
      </c>
      <c r="D98" s="20" t="str">
        <f>_xlfn.IFERROR(VLOOKUP(E98,'Rec.'!B:H,6,FALSE),"")</f>
        <v/>
      </c>
      <c r="E98" s="20" t="str">
        <f>_xlfn.IFERROR(VLOOKUP(ROW()-8,'Q4.SL'!B:Q,6,FALSE),"")</f>
        <v/>
      </c>
      <c r="F98" s="20" t="str">
        <f>VLOOKUP(E98,'Q4.SL'!G:O,6,FALSE)</f>
        <v/>
      </c>
      <c r="G98" s="31" t="str">
        <f>IF(ROW()-8&gt;'Inf.'!$I$10,"",VLOOKUP(E98,'Q4.SL'!G:O,4,FALSE))</f>
        <v/>
      </c>
      <c r="H98" s="20" t="str">
        <f>IF(ROW()-8&gt;'Inf.'!$I$10,"",VLOOKUP(E98,'Q4.SL'!G:O,5,FALSE))</f>
        <v/>
      </c>
      <c r="I98" s="46"/>
      <c r="J98" t="str">
        <f ca="1" t="shared" si="1"/>
        <v/>
      </c>
    </row>
    <row r="99" spans="1:10" ht="21.95" customHeight="1">
      <c r="A99" s="20" t="str">
        <f>VLOOKUP(E99,'Q4.SL'!G:O,8,FALSE)</f>
        <v/>
      </c>
      <c r="B99" s="21" t="str">
        <f>_xlfn.IFERROR(VLOOKUP(E99,'Rec.'!B:H,4,FALSE),"")</f>
        <v/>
      </c>
      <c r="C99" s="21" t="str">
        <f>_xlfn.IFERROR(VLOOKUP(E99,'Rec.'!B:H,5,FALSE),"")</f>
        <v/>
      </c>
      <c r="D99" s="20" t="str">
        <f>_xlfn.IFERROR(VLOOKUP(E99,'Rec.'!B:H,6,FALSE),"")</f>
        <v/>
      </c>
      <c r="E99" s="20" t="str">
        <f>_xlfn.IFERROR(VLOOKUP(ROW()-8,'Q4.SL'!B:Q,6,FALSE),"")</f>
        <v/>
      </c>
      <c r="F99" s="20" t="str">
        <f>VLOOKUP(E99,'Q4.SL'!G:O,6,FALSE)</f>
        <v/>
      </c>
      <c r="G99" s="31" t="str">
        <f>IF(ROW()-8&gt;'Inf.'!$I$10,"",VLOOKUP(E99,'Q4.SL'!G:O,4,FALSE))</f>
        <v/>
      </c>
      <c r="H99" s="20" t="str">
        <f>IF(ROW()-8&gt;'Inf.'!$I$10,"",VLOOKUP(E99,'Q4.SL'!G:O,5,FALSE))</f>
        <v/>
      </c>
      <c r="I99" s="46"/>
      <c r="J99" t="str">
        <f ca="1" t="shared" si="1"/>
        <v/>
      </c>
    </row>
    <row r="100" spans="1:10" ht="21.95" customHeight="1">
      <c r="A100" s="20" t="str">
        <f>VLOOKUP(E100,'Q4.SL'!G:O,8,FALSE)</f>
        <v/>
      </c>
      <c r="B100" s="21" t="str">
        <f>_xlfn.IFERROR(VLOOKUP(E100,'Rec.'!B:H,4,FALSE),"")</f>
        <v/>
      </c>
      <c r="C100" s="21" t="str">
        <f>_xlfn.IFERROR(VLOOKUP(E100,'Rec.'!B:H,5,FALSE),"")</f>
        <v/>
      </c>
      <c r="D100" s="20" t="str">
        <f>_xlfn.IFERROR(VLOOKUP(E100,'Rec.'!B:H,6,FALSE),"")</f>
        <v/>
      </c>
      <c r="E100" s="20" t="str">
        <f>_xlfn.IFERROR(VLOOKUP(ROW()-8,'Q4.SL'!B:Q,6,FALSE),"")</f>
        <v/>
      </c>
      <c r="F100" s="20" t="str">
        <f>VLOOKUP(E100,'Q4.SL'!G:O,6,FALSE)</f>
        <v/>
      </c>
      <c r="G100" s="31" t="str">
        <f>IF(ROW()-8&gt;'Inf.'!$I$10,"",VLOOKUP(E100,'Q4.SL'!G:O,4,FALSE))</f>
        <v/>
      </c>
      <c r="H100" s="20" t="str">
        <f>IF(ROW()-8&gt;'Inf.'!$I$10,"",VLOOKUP(E100,'Q4.SL'!G:O,5,FALSE))</f>
        <v/>
      </c>
      <c r="I100" s="46"/>
      <c r="J100" t="str">
        <f ca="1" t="shared" si="1"/>
        <v/>
      </c>
    </row>
    <row r="101" spans="1:10" ht="21.95" customHeight="1">
      <c r="A101" s="20" t="str">
        <f>VLOOKUP(E101,'Q4.SL'!G:O,8,FALSE)</f>
        <v/>
      </c>
      <c r="B101" s="21" t="str">
        <f>_xlfn.IFERROR(VLOOKUP(E101,'Rec.'!B:H,4,FALSE),"")</f>
        <v/>
      </c>
      <c r="C101" s="21" t="str">
        <f>_xlfn.IFERROR(VLOOKUP(E101,'Rec.'!B:H,5,FALSE),"")</f>
        <v/>
      </c>
      <c r="D101" s="20" t="str">
        <f>_xlfn.IFERROR(VLOOKUP(E101,'Rec.'!B:H,6,FALSE),"")</f>
        <v/>
      </c>
      <c r="E101" s="20" t="str">
        <f>_xlfn.IFERROR(VLOOKUP(ROW()-8,'Q4.SL'!B:Q,6,FALSE),"")</f>
        <v/>
      </c>
      <c r="F101" s="20" t="str">
        <f>VLOOKUP(E101,'Q4.SL'!G:O,6,FALSE)</f>
        <v/>
      </c>
      <c r="G101" s="31" t="str">
        <f>IF(ROW()-8&gt;'Inf.'!$I$10,"",VLOOKUP(E101,'Q4.SL'!G:O,4,FALSE))</f>
        <v/>
      </c>
      <c r="H101" s="20" t="str">
        <f>IF(ROW()-8&gt;'Inf.'!$I$10,"",VLOOKUP(E101,'Q4.SL'!G:O,5,FALSE))</f>
        <v/>
      </c>
      <c r="I101" s="46"/>
      <c r="J101" t="str">
        <f ca="1" t="shared" si="1"/>
        <v/>
      </c>
    </row>
    <row r="102" spans="1:10" ht="21.95" customHeight="1">
      <c r="A102" s="20" t="str">
        <f>VLOOKUP(E102,'Q4.SL'!G:O,8,FALSE)</f>
        <v/>
      </c>
      <c r="B102" s="21" t="str">
        <f>_xlfn.IFERROR(VLOOKUP(E102,'Rec.'!B:H,4,FALSE),"")</f>
        <v/>
      </c>
      <c r="C102" s="21" t="str">
        <f>_xlfn.IFERROR(VLOOKUP(E102,'Rec.'!B:H,5,FALSE),"")</f>
        <v/>
      </c>
      <c r="D102" s="20" t="str">
        <f>_xlfn.IFERROR(VLOOKUP(E102,'Rec.'!B:H,6,FALSE),"")</f>
        <v/>
      </c>
      <c r="E102" s="20" t="str">
        <f>_xlfn.IFERROR(VLOOKUP(ROW()-8,'Q4.SL'!B:Q,6,FALSE),"")</f>
        <v/>
      </c>
      <c r="F102" s="20" t="str">
        <f>VLOOKUP(E102,'Q4.SL'!G:O,6,FALSE)</f>
        <v/>
      </c>
      <c r="G102" s="31" t="str">
        <f>IF(ROW()-8&gt;'Inf.'!$I$10,"",VLOOKUP(E102,'Q4.SL'!G:O,4,FALSE))</f>
        <v/>
      </c>
      <c r="H102" s="20" t="str">
        <f>IF(ROW()-8&gt;'Inf.'!$I$10,"",VLOOKUP(E102,'Q4.SL'!G:O,5,FALSE))</f>
        <v/>
      </c>
      <c r="I102" s="46"/>
      <c r="J102" t="str">
        <f ca="1" t="shared" si="1"/>
        <v/>
      </c>
    </row>
    <row r="103" spans="1:10" ht="21.95" customHeight="1">
      <c r="A103" s="20" t="str">
        <f>VLOOKUP(E103,'Q4.SL'!G:O,8,FALSE)</f>
        <v/>
      </c>
      <c r="B103" s="21" t="str">
        <f>_xlfn.IFERROR(VLOOKUP(E103,'Rec.'!B:H,4,FALSE),"")</f>
        <v/>
      </c>
      <c r="C103" s="21" t="str">
        <f>_xlfn.IFERROR(VLOOKUP(E103,'Rec.'!B:H,5,FALSE),"")</f>
        <v/>
      </c>
      <c r="D103" s="20" t="str">
        <f>_xlfn.IFERROR(VLOOKUP(E103,'Rec.'!B:H,6,FALSE),"")</f>
        <v/>
      </c>
      <c r="E103" s="20" t="str">
        <f>_xlfn.IFERROR(VLOOKUP(ROW()-8,'Q4.SL'!B:Q,6,FALSE),"")</f>
        <v/>
      </c>
      <c r="F103" s="20" t="str">
        <f>VLOOKUP(E103,'Q4.SL'!G:O,6,FALSE)</f>
        <v/>
      </c>
      <c r="G103" s="31" t="str">
        <f>IF(ROW()-8&gt;'Inf.'!$I$10,"",VLOOKUP(E103,'Q4.SL'!G:O,4,FALSE))</f>
        <v/>
      </c>
      <c r="H103" s="20" t="str">
        <f>IF(ROW()-8&gt;'Inf.'!$I$10,"",VLOOKUP(E103,'Q4.SL'!G:O,5,FALSE))</f>
        <v/>
      </c>
      <c r="I103" s="46"/>
      <c r="J103" t="str">
        <f ca="1" t="shared" si="1"/>
        <v/>
      </c>
    </row>
    <row r="104" spans="1:10" ht="21.95" customHeight="1">
      <c r="A104" s="20" t="str">
        <f>VLOOKUP(E104,'Q4.SL'!G:O,8,FALSE)</f>
        <v/>
      </c>
      <c r="B104" s="21" t="str">
        <f>_xlfn.IFERROR(VLOOKUP(E104,'Rec.'!B:H,4,FALSE),"")</f>
        <v/>
      </c>
      <c r="C104" s="21" t="str">
        <f>_xlfn.IFERROR(VLOOKUP(E104,'Rec.'!B:H,5,FALSE),"")</f>
        <v/>
      </c>
      <c r="D104" s="20" t="str">
        <f>_xlfn.IFERROR(VLOOKUP(E104,'Rec.'!B:H,6,FALSE),"")</f>
        <v/>
      </c>
      <c r="E104" s="20" t="str">
        <f>_xlfn.IFERROR(VLOOKUP(ROW()-8,'Q4.SL'!B:Q,6,FALSE),"")</f>
        <v/>
      </c>
      <c r="F104" s="20" t="str">
        <f>VLOOKUP(E104,'Q4.SL'!G:O,6,FALSE)</f>
        <v/>
      </c>
      <c r="G104" s="31" t="str">
        <f>IF(ROW()-8&gt;'Inf.'!$I$10,"",VLOOKUP(E104,'Q4.SL'!G:O,4,FALSE))</f>
        <v/>
      </c>
      <c r="H104" s="20" t="str">
        <f>IF(ROW()-8&gt;'Inf.'!$I$10,"",VLOOKUP(E104,'Q4.SL'!G:O,5,FALSE))</f>
        <v/>
      </c>
      <c r="I104" s="46"/>
      <c r="J104" t="str">
        <f ca="1" t="shared" si="1"/>
        <v/>
      </c>
    </row>
    <row r="105" spans="1:10" ht="21.95" customHeight="1">
      <c r="A105" s="20" t="str">
        <f>VLOOKUP(E105,'Q4.SL'!G:O,8,FALSE)</f>
        <v/>
      </c>
      <c r="B105" s="21" t="str">
        <f>_xlfn.IFERROR(VLOOKUP(E105,'Rec.'!B:H,4,FALSE),"")</f>
        <v/>
      </c>
      <c r="C105" s="21" t="str">
        <f>_xlfn.IFERROR(VLOOKUP(E105,'Rec.'!B:H,5,FALSE),"")</f>
        <v/>
      </c>
      <c r="D105" s="20" t="str">
        <f>_xlfn.IFERROR(VLOOKUP(E105,'Rec.'!B:H,6,FALSE),"")</f>
        <v/>
      </c>
      <c r="E105" s="20" t="str">
        <f>_xlfn.IFERROR(VLOOKUP(ROW()-8,'Q4.SL'!B:Q,6,FALSE),"")</f>
        <v/>
      </c>
      <c r="F105" s="20" t="str">
        <f>VLOOKUP(E105,'Q4.SL'!G:O,6,FALSE)</f>
        <v/>
      </c>
      <c r="G105" s="31" t="str">
        <f>IF(ROW()-8&gt;'Inf.'!$I$10,"",VLOOKUP(E105,'Q4.SL'!G:O,4,FALSE))</f>
        <v/>
      </c>
      <c r="H105" s="20" t="str">
        <f>IF(ROW()-8&gt;'Inf.'!$I$10,"",VLOOKUP(E105,'Q4.SL'!G:O,5,FALSE))</f>
        <v/>
      </c>
      <c r="I105" s="46"/>
      <c r="J105" t="str">
        <f ca="1" t="shared" si="1"/>
        <v/>
      </c>
    </row>
    <row r="106" spans="1:10" ht="21.95" customHeight="1">
      <c r="A106" s="20" t="str">
        <f>VLOOKUP(E106,'Q4.SL'!G:O,8,FALSE)</f>
        <v/>
      </c>
      <c r="B106" s="21" t="str">
        <f>_xlfn.IFERROR(VLOOKUP(E106,'Rec.'!B:H,4,FALSE),"")</f>
        <v/>
      </c>
      <c r="C106" s="21" t="str">
        <f>_xlfn.IFERROR(VLOOKUP(E106,'Rec.'!B:H,5,FALSE),"")</f>
        <v/>
      </c>
      <c r="D106" s="20" t="str">
        <f>_xlfn.IFERROR(VLOOKUP(E106,'Rec.'!B:H,6,FALSE),"")</f>
        <v/>
      </c>
      <c r="E106" s="20" t="str">
        <f>_xlfn.IFERROR(VLOOKUP(ROW()-8,'Q4.SL'!B:Q,6,FALSE),"")</f>
        <v/>
      </c>
      <c r="F106" s="20" t="str">
        <f>VLOOKUP(E106,'Q4.SL'!G:O,6,FALSE)</f>
        <v/>
      </c>
      <c r="G106" s="31" t="str">
        <f>IF(ROW()-8&gt;'Inf.'!$I$10,"",VLOOKUP(E106,'Q4.SL'!G:O,4,FALSE))</f>
        <v/>
      </c>
      <c r="H106" s="20" t="str">
        <f>IF(ROW()-8&gt;'Inf.'!$I$10,"",VLOOKUP(E106,'Q4.SL'!G:O,5,FALSE))</f>
        <v/>
      </c>
      <c r="I106" s="46"/>
      <c r="J106" t="str">
        <f ca="1" t="shared" si="1"/>
        <v/>
      </c>
    </row>
    <row r="107" spans="1:10" ht="21.95" customHeight="1">
      <c r="A107" s="20" t="str">
        <f>VLOOKUP(E107,'Q4.SL'!G:O,8,FALSE)</f>
        <v/>
      </c>
      <c r="B107" s="21" t="str">
        <f>_xlfn.IFERROR(VLOOKUP(E107,'Rec.'!B:H,4,FALSE),"")</f>
        <v/>
      </c>
      <c r="C107" s="21" t="str">
        <f>_xlfn.IFERROR(VLOOKUP(E107,'Rec.'!B:H,5,FALSE),"")</f>
        <v/>
      </c>
      <c r="D107" s="20" t="str">
        <f>_xlfn.IFERROR(VLOOKUP(E107,'Rec.'!B:H,6,FALSE),"")</f>
        <v/>
      </c>
      <c r="E107" s="20" t="str">
        <f>_xlfn.IFERROR(VLOOKUP(ROW()-8,'Q4.SL'!B:Q,6,FALSE),"")</f>
        <v/>
      </c>
      <c r="F107" s="20" t="str">
        <f>VLOOKUP(E107,'Q4.SL'!G:O,6,FALSE)</f>
        <v/>
      </c>
      <c r="G107" s="31" t="str">
        <f>IF(ROW()-8&gt;'Inf.'!$I$10,"",VLOOKUP(E107,'Q4.SL'!G:O,4,FALSE))</f>
        <v/>
      </c>
      <c r="H107" s="20" t="str">
        <f>IF(ROW()-8&gt;'Inf.'!$I$10,"",VLOOKUP(E107,'Q4.SL'!G:O,5,FALSE))</f>
        <v/>
      </c>
      <c r="I107" s="46"/>
      <c r="J107" t="str">
        <f ca="1" t="shared" si="1"/>
        <v/>
      </c>
    </row>
    <row r="108" spans="1:10" ht="21.95" customHeight="1">
      <c r="A108" s="20" t="str">
        <f>VLOOKUP(E108,'Q4.SL'!G:O,8,FALSE)</f>
        <v/>
      </c>
      <c r="B108" s="21" t="str">
        <f>_xlfn.IFERROR(VLOOKUP(E108,'Rec.'!B:H,4,FALSE),"")</f>
        <v/>
      </c>
      <c r="C108" s="21" t="str">
        <f>_xlfn.IFERROR(VLOOKUP(E108,'Rec.'!B:H,5,FALSE),"")</f>
        <v/>
      </c>
      <c r="D108" s="20" t="str">
        <f>_xlfn.IFERROR(VLOOKUP(E108,'Rec.'!B:H,6,FALSE),"")</f>
        <v/>
      </c>
      <c r="E108" s="20" t="str">
        <f>_xlfn.IFERROR(VLOOKUP(ROW()-8,'Q4.SL'!B:Q,6,FALSE),"")</f>
        <v/>
      </c>
      <c r="F108" s="20" t="str">
        <f>VLOOKUP(E108,'Q4.SL'!G:O,6,FALSE)</f>
        <v/>
      </c>
      <c r="G108" s="31" t="str">
        <f>IF(ROW()-8&gt;'Inf.'!$I$10,"",VLOOKUP(E108,'Q4.SL'!G:O,4,FALSE))</f>
        <v/>
      </c>
      <c r="H108" s="20" t="str">
        <f>IF(ROW()-8&gt;'Inf.'!$I$10,"",VLOOKUP(E108,'Q4.SL'!G:O,5,FALSE))</f>
        <v/>
      </c>
      <c r="I108" s="46"/>
      <c r="J108" t="str">
        <f ca="1" t="shared" si="1"/>
        <v/>
      </c>
    </row>
    <row r="109" spans="1:10" ht="21.95" customHeight="1">
      <c r="A109" s="20" t="str">
        <f>VLOOKUP(E109,'Q4.SL'!G:O,8,FALSE)</f>
        <v/>
      </c>
      <c r="B109" s="21" t="str">
        <f>_xlfn.IFERROR(VLOOKUP(E109,'Rec.'!B:H,4,FALSE),"")</f>
        <v/>
      </c>
      <c r="C109" s="21" t="str">
        <f>_xlfn.IFERROR(VLOOKUP(E109,'Rec.'!B:H,5,FALSE),"")</f>
        <v/>
      </c>
      <c r="D109" s="20" t="str">
        <f>_xlfn.IFERROR(VLOOKUP(E109,'Rec.'!B:H,6,FALSE),"")</f>
        <v/>
      </c>
      <c r="E109" s="20" t="str">
        <f>_xlfn.IFERROR(VLOOKUP(ROW()-8,'Q4.SL'!B:Q,6,FALSE),"")</f>
        <v/>
      </c>
      <c r="F109" s="20" t="str">
        <f>VLOOKUP(E109,'Q4.SL'!G:O,6,FALSE)</f>
        <v/>
      </c>
      <c r="G109" s="31" t="str">
        <f>IF(ROW()-8&gt;'Inf.'!$I$10,"",VLOOKUP(E109,'Q4.SL'!G:O,4,FALSE))</f>
        <v/>
      </c>
      <c r="H109" s="20" t="str">
        <f>IF(ROW()-8&gt;'Inf.'!$I$10,"",VLOOKUP(E109,'Q4.SL'!G:O,5,FALSE))</f>
        <v/>
      </c>
      <c r="I109" s="46"/>
      <c r="J109" t="str">
        <f ca="1" t="shared" si="1"/>
        <v/>
      </c>
    </row>
    <row r="110" spans="1:10" ht="21.95" customHeight="1">
      <c r="A110" s="20" t="str">
        <f>VLOOKUP(E110,'Q4.SL'!G:O,8,FALSE)</f>
        <v/>
      </c>
      <c r="B110" s="21" t="str">
        <f>_xlfn.IFERROR(VLOOKUP(E110,'Rec.'!B:H,4,FALSE),"")</f>
        <v/>
      </c>
      <c r="C110" s="21" t="str">
        <f>_xlfn.IFERROR(VLOOKUP(E110,'Rec.'!B:H,5,FALSE),"")</f>
        <v/>
      </c>
      <c r="D110" s="20" t="str">
        <f>_xlfn.IFERROR(VLOOKUP(E110,'Rec.'!B:H,6,FALSE),"")</f>
        <v/>
      </c>
      <c r="E110" s="20" t="str">
        <f>_xlfn.IFERROR(VLOOKUP(ROW()-8,'Q4.SL'!B:Q,6,FALSE),"")</f>
        <v/>
      </c>
      <c r="F110" s="20" t="str">
        <f>VLOOKUP(E110,'Q4.SL'!G:O,6,FALSE)</f>
        <v/>
      </c>
      <c r="G110" s="31" t="str">
        <f>IF(ROW()-8&gt;'Inf.'!$I$10,"",VLOOKUP(E110,'Q4.SL'!G:O,4,FALSE))</f>
        <v/>
      </c>
      <c r="H110" s="20" t="str">
        <f>IF(ROW()-8&gt;'Inf.'!$I$10,"",VLOOKUP(E110,'Q4.SL'!G:O,5,FALSE))</f>
        <v/>
      </c>
      <c r="I110" s="46"/>
      <c r="J110" t="str">
        <f ca="1" t="shared" si="1"/>
        <v/>
      </c>
    </row>
    <row r="111" spans="1:10" ht="21.95" customHeight="1">
      <c r="A111" s="20" t="str">
        <f>VLOOKUP(E111,'Q4.SL'!G:O,8,FALSE)</f>
        <v/>
      </c>
      <c r="B111" s="21" t="str">
        <f>_xlfn.IFERROR(VLOOKUP(E111,'Rec.'!B:H,4,FALSE),"")</f>
        <v/>
      </c>
      <c r="C111" s="21" t="str">
        <f>_xlfn.IFERROR(VLOOKUP(E111,'Rec.'!B:H,5,FALSE),"")</f>
        <v/>
      </c>
      <c r="D111" s="20" t="str">
        <f>_xlfn.IFERROR(VLOOKUP(E111,'Rec.'!B:H,6,FALSE),"")</f>
        <v/>
      </c>
      <c r="E111" s="20" t="str">
        <f>_xlfn.IFERROR(VLOOKUP(ROW()-8,'Q4.SL'!B:Q,6,FALSE),"")</f>
        <v/>
      </c>
      <c r="F111" s="20" t="str">
        <f>VLOOKUP(E111,'Q4.SL'!G:O,6,FALSE)</f>
        <v/>
      </c>
      <c r="G111" s="31" t="str">
        <f>IF(ROW()-8&gt;'Inf.'!$I$10,"",VLOOKUP(E111,'Q4.SL'!G:O,4,FALSE))</f>
        <v/>
      </c>
      <c r="H111" s="20" t="str">
        <f>IF(ROW()-8&gt;'Inf.'!$I$10,"",VLOOKUP(E111,'Q4.SL'!G:O,5,FALSE))</f>
        <v/>
      </c>
      <c r="I111" s="46"/>
      <c r="J111" t="str">
        <f ca="1" t="shared" si="1"/>
        <v/>
      </c>
    </row>
    <row r="112" spans="1:10" ht="21.95" customHeight="1">
      <c r="A112" s="20" t="str">
        <f>VLOOKUP(E112,'Q4.SL'!G:O,8,FALSE)</f>
        <v/>
      </c>
      <c r="B112" s="21" t="str">
        <f>_xlfn.IFERROR(VLOOKUP(E112,'Rec.'!B:H,4,FALSE),"")</f>
        <v/>
      </c>
      <c r="C112" s="21" t="str">
        <f>_xlfn.IFERROR(VLOOKUP(E112,'Rec.'!B:H,5,FALSE),"")</f>
        <v/>
      </c>
      <c r="D112" s="20" t="str">
        <f>_xlfn.IFERROR(VLOOKUP(E112,'Rec.'!B:H,6,FALSE),"")</f>
        <v/>
      </c>
      <c r="E112" s="20" t="str">
        <f>_xlfn.IFERROR(VLOOKUP(ROW()-8,'Q4.SL'!B:Q,6,FALSE),"")</f>
        <v/>
      </c>
      <c r="F112" s="20" t="str">
        <f>VLOOKUP(E112,'Q4.SL'!G:O,6,FALSE)</f>
        <v/>
      </c>
      <c r="G112" s="31" t="str">
        <f>IF(ROW()-8&gt;'Inf.'!$I$10,"",VLOOKUP(E112,'Q4.SL'!G:O,4,FALSE))</f>
        <v/>
      </c>
      <c r="H112" s="20" t="str">
        <f>IF(ROW()-8&gt;'Inf.'!$I$10,"",VLOOKUP(E112,'Q4.SL'!G:O,5,FALSE))</f>
        <v/>
      </c>
      <c r="I112" s="46"/>
      <c r="J112" t="str">
        <f ca="1" t="shared" si="1"/>
        <v/>
      </c>
    </row>
    <row r="113" spans="1:10" ht="21.95" customHeight="1">
      <c r="A113" s="20" t="str">
        <f>VLOOKUP(E113,'Q4.SL'!G:O,8,FALSE)</f>
        <v/>
      </c>
      <c r="B113" s="21" t="str">
        <f>_xlfn.IFERROR(VLOOKUP(E113,'Rec.'!B:H,4,FALSE),"")</f>
        <v/>
      </c>
      <c r="C113" s="21" t="str">
        <f>_xlfn.IFERROR(VLOOKUP(E113,'Rec.'!B:H,5,FALSE),"")</f>
        <v/>
      </c>
      <c r="D113" s="20" t="str">
        <f>_xlfn.IFERROR(VLOOKUP(E113,'Rec.'!B:H,6,FALSE),"")</f>
        <v/>
      </c>
      <c r="E113" s="20" t="str">
        <f>_xlfn.IFERROR(VLOOKUP(ROW()-8,'Q4.SL'!B:Q,6,FALSE),"")</f>
        <v/>
      </c>
      <c r="F113" s="20" t="str">
        <f>VLOOKUP(E113,'Q4.SL'!G:O,6,FALSE)</f>
        <v/>
      </c>
      <c r="G113" s="31" t="str">
        <f>IF(ROW()-8&gt;'Inf.'!$I$10,"",VLOOKUP(E113,'Q4.SL'!G:O,4,FALSE))</f>
        <v/>
      </c>
      <c r="H113" s="20" t="str">
        <f>IF(ROW()-8&gt;'Inf.'!$I$10,"",VLOOKUP(E113,'Q4.SL'!G:O,5,FALSE))</f>
        <v/>
      </c>
      <c r="I113" s="46"/>
      <c r="J113" t="str">
        <f ca="1" t="shared" si="1"/>
        <v/>
      </c>
    </row>
    <row r="114" spans="1:10" ht="21.95" customHeight="1">
      <c r="A114" s="20" t="str">
        <f>VLOOKUP(E114,'Q4.SL'!G:O,8,FALSE)</f>
        <v/>
      </c>
      <c r="B114" s="21" t="str">
        <f>_xlfn.IFERROR(VLOOKUP(E114,'Rec.'!B:H,4,FALSE),"")</f>
        <v/>
      </c>
      <c r="C114" s="21" t="str">
        <f>_xlfn.IFERROR(VLOOKUP(E114,'Rec.'!B:H,5,FALSE),"")</f>
        <v/>
      </c>
      <c r="D114" s="20" t="str">
        <f>_xlfn.IFERROR(VLOOKUP(E114,'Rec.'!B:H,6,FALSE),"")</f>
        <v/>
      </c>
      <c r="E114" s="20" t="str">
        <f>_xlfn.IFERROR(VLOOKUP(ROW()-8,'Q4.SL'!B:Q,6,FALSE),"")</f>
        <v/>
      </c>
      <c r="F114" s="20" t="str">
        <f>VLOOKUP(E114,'Q4.SL'!G:O,6,FALSE)</f>
        <v/>
      </c>
      <c r="G114" s="31" t="str">
        <f>IF(ROW()-8&gt;'Inf.'!$I$10,"",VLOOKUP(E114,'Q4.SL'!G:O,4,FALSE))</f>
        <v/>
      </c>
      <c r="H114" s="20" t="str">
        <f>IF(ROW()-8&gt;'Inf.'!$I$10,"",VLOOKUP(E114,'Q4.SL'!G:O,5,FALSE))</f>
        <v/>
      </c>
      <c r="I114" s="46"/>
      <c r="J114" t="str">
        <f ca="1" t="shared" si="1"/>
        <v/>
      </c>
    </row>
    <row r="115" spans="1:10" ht="21.95" customHeight="1">
      <c r="A115" s="20" t="str">
        <f>VLOOKUP(E115,'Q4.SL'!G:O,8,FALSE)</f>
        <v/>
      </c>
      <c r="B115" s="21" t="str">
        <f>_xlfn.IFERROR(VLOOKUP(E115,'Rec.'!B:H,4,FALSE),"")</f>
        <v/>
      </c>
      <c r="C115" s="21" t="str">
        <f>_xlfn.IFERROR(VLOOKUP(E115,'Rec.'!B:H,5,FALSE),"")</f>
        <v/>
      </c>
      <c r="D115" s="20" t="str">
        <f>_xlfn.IFERROR(VLOOKUP(E115,'Rec.'!B:H,6,FALSE),"")</f>
        <v/>
      </c>
      <c r="E115" s="20" t="str">
        <f>_xlfn.IFERROR(VLOOKUP(ROW()-8,'Q4.SL'!B:Q,6,FALSE),"")</f>
        <v/>
      </c>
      <c r="F115" s="20" t="str">
        <f>VLOOKUP(E115,'Q4.SL'!G:O,6,FALSE)</f>
        <v/>
      </c>
      <c r="G115" s="31" t="str">
        <f>IF(ROW()-8&gt;'Inf.'!$I$10,"",VLOOKUP(E115,'Q4.SL'!G:O,4,FALSE))</f>
        <v/>
      </c>
      <c r="H115" s="20" t="str">
        <f>IF(ROW()-8&gt;'Inf.'!$I$10,"",VLOOKUP(E115,'Q4.SL'!G:O,5,FALSE))</f>
        <v/>
      </c>
      <c r="I115" s="46"/>
      <c r="J115" t="str">
        <f ca="1" t="shared" si="1"/>
        <v/>
      </c>
    </row>
    <row r="116" spans="1:10" ht="21.95" customHeight="1">
      <c r="A116" s="20" t="str">
        <f>VLOOKUP(E116,'Q4.SL'!G:O,8,FALSE)</f>
        <v/>
      </c>
      <c r="B116" s="21" t="str">
        <f>_xlfn.IFERROR(VLOOKUP(E116,'Rec.'!B:H,4,FALSE),"")</f>
        <v/>
      </c>
      <c r="C116" s="21" t="str">
        <f>_xlfn.IFERROR(VLOOKUP(E116,'Rec.'!B:H,5,FALSE),"")</f>
        <v/>
      </c>
      <c r="D116" s="20" t="str">
        <f>_xlfn.IFERROR(VLOOKUP(E116,'Rec.'!B:H,6,FALSE),"")</f>
        <v/>
      </c>
      <c r="E116" s="20" t="str">
        <f>_xlfn.IFERROR(VLOOKUP(ROW()-8,'Q4.SL'!B:Q,6,FALSE),"")</f>
        <v/>
      </c>
      <c r="F116" s="20" t="str">
        <f>VLOOKUP(E116,'Q4.SL'!G:O,6,FALSE)</f>
        <v/>
      </c>
      <c r="G116" s="31" t="str">
        <f>IF(ROW()-8&gt;'Inf.'!$I$10,"",VLOOKUP(E116,'Q4.SL'!G:O,4,FALSE))</f>
        <v/>
      </c>
      <c r="H116" s="20" t="str">
        <f>IF(ROW()-8&gt;'Inf.'!$I$10,"",VLOOKUP(E116,'Q4.SL'!G:O,5,FALSE))</f>
        <v/>
      </c>
      <c r="I116" s="46"/>
      <c r="J116" t="str">
        <f ca="1" t="shared" si="1"/>
        <v/>
      </c>
    </row>
    <row r="117" spans="1:10" ht="21.95" customHeight="1">
      <c r="A117" s="20" t="str">
        <f>VLOOKUP(E117,'Q4.SL'!G:O,8,FALSE)</f>
        <v/>
      </c>
      <c r="B117" s="21" t="str">
        <f>_xlfn.IFERROR(VLOOKUP(E117,'Rec.'!B:H,4,FALSE),"")</f>
        <v/>
      </c>
      <c r="C117" s="21" t="str">
        <f>_xlfn.IFERROR(VLOOKUP(E117,'Rec.'!B:H,5,FALSE),"")</f>
        <v/>
      </c>
      <c r="D117" s="20" t="str">
        <f>_xlfn.IFERROR(VLOOKUP(E117,'Rec.'!B:H,6,FALSE),"")</f>
        <v/>
      </c>
      <c r="E117" s="20" t="str">
        <f>_xlfn.IFERROR(VLOOKUP(ROW()-8,'Q4.SL'!B:Q,6,FALSE),"")</f>
        <v/>
      </c>
      <c r="F117" s="20" t="str">
        <f>VLOOKUP(E117,'Q4.SL'!G:O,6,FALSE)</f>
        <v/>
      </c>
      <c r="G117" s="31" t="str">
        <f>IF(ROW()-8&gt;'Inf.'!$I$10,"",VLOOKUP(E117,'Q4.SL'!G:O,4,FALSE))</f>
        <v/>
      </c>
      <c r="H117" s="20" t="str">
        <f>IF(ROW()-8&gt;'Inf.'!$I$10,"",VLOOKUP(E117,'Q4.SL'!G:O,5,FALSE))</f>
        <v/>
      </c>
      <c r="I117" s="46"/>
      <c r="J117" t="str">
        <f ca="1" t="shared" si="1"/>
        <v/>
      </c>
    </row>
    <row r="118" spans="1:10" ht="21.95" customHeight="1">
      <c r="A118" s="20" t="str">
        <f>VLOOKUP(E118,'Q4.SL'!G:O,8,FALSE)</f>
        <v/>
      </c>
      <c r="B118" s="21" t="str">
        <f>_xlfn.IFERROR(VLOOKUP(E118,'Rec.'!B:H,4,FALSE),"")</f>
        <v/>
      </c>
      <c r="C118" s="21" t="str">
        <f>_xlfn.IFERROR(VLOOKUP(E118,'Rec.'!B:H,5,FALSE),"")</f>
        <v/>
      </c>
      <c r="D118" s="20" t="str">
        <f>_xlfn.IFERROR(VLOOKUP(E118,'Rec.'!B:H,6,FALSE),"")</f>
        <v/>
      </c>
      <c r="E118" s="20" t="str">
        <f>_xlfn.IFERROR(VLOOKUP(ROW()-8,'Q4.SL'!B:Q,6,FALSE),"")</f>
        <v/>
      </c>
      <c r="F118" s="20" t="str">
        <f>VLOOKUP(E118,'Q4.SL'!G:O,6,FALSE)</f>
        <v/>
      </c>
      <c r="G118" s="31" t="str">
        <f>IF(ROW()-8&gt;'Inf.'!$I$10,"",VLOOKUP(E118,'Q4.SL'!G:O,4,FALSE))</f>
        <v/>
      </c>
      <c r="H118" s="20" t="str">
        <f>IF(ROW()-8&gt;'Inf.'!$I$10,"",VLOOKUP(E118,'Q4.SL'!G:O,5,FALSE))</f>
        <v/>
      </c>
      <c r="I118" s="46"/>
      <c r="J118" t="str">
        <f ca="1" t="shared" si="1"/>
        <v/>
      </c>
    </row>
    <row r="119" spans="1:10" ht="21.95" customHeight="1">
      <c r="A119" s="20" t="str">
        <f>VLOOKUP(E119,'Q4.SL'!G:O,8,FALSE)</f>
        <v/>
      </c>
      <c r="B119" s="21" t="str">
        <f>_xlfn.IFERROR(VLOOKUP(E119,'Rec.'!B:H,4,FALSE),"")</f>
        <v/>
      </c>
      <c r="C119" s="21" t="str">
        <f>_xlfn.IFERROR(VLOOKUP(E119,'Rec.'!B:H,5,FALSE),"")</f>
        <v/>
      </c>
      <c r="D119" s="20" t="str">
        <f>_xlfn.IFERROR(VLOOKUP(E119,'Rec.'!B:H,6,FALSE),"")</f>
        <v/>
      </c>
      <c r="E119" s="20" t="str">
        <f>_xlfn.IFERROR(VLOOKUP(ROW()-8,'Q4.SL'!B:Q,6,FALSE),"")</f>
        <v/>
      </c>
      <c r="F119" s="20" t="str">
        <f>VLOOKUP(E119,'Q4.SL'!G:O,6,FALSE)</f>
        <v/>
      </c>
      <c r="G119" s="31" t="str">
        <f>IF(ROW()-8&gt;'Inf.'!$I$10,"",VLOOKUP(E119,'Q4.SL'!G:O,4,FALSE))</f>
        <v/>
      </c>
      <c r="H119" s="20" t="str">
        <f>IF(ROW()-8&gt;'Inf.'!$I$10,"",VLOOKUP(E119,'Q4.SL'!G:O,5,FALSE))</f>
        <v/>
      </c>
      <c r="I119" s="46"/>
      <c r="J119" t="str">
        <f ca="1" t="shared" si="1"/>
        <v/>
      </c>
    </row>
    <row r="120" spans="1:10" ht="21.95" customHeight="1">
      <c r="A120" s="20" t="str">
        <f>VLOOKUP(E120,'Q4.SL'!G:O,8,FALSE)</f>
        <v/>
      </c>
      <c r="B120" s="21" t="str">
        <f>_xlfn.IFERROR(VLOOKUP(E120,'Rec.'!B:H,4,FALSE),"")</f>
        <v/>
      </c>
      <c r="C120" s="21" t="str">
        <f>_xlfn.IFERROR(VLOOKUP(E120,'Rec.'!B:H,5,FALSE),"")</f>
        <v/>
      </c>
      <c r="D120" s="20" t="str">
        <f>_xlfn.IFERROR(VLOOKUP(E120,'Rec.'!B:H,6,FALSE),"")</f>
        <v/>
      </c>
      <c r="E120" s="20" t="str">
        <f>_xlfn.IFERROR(VLOOKUP(ROW()-8,'Q4.SL'!B:Q,6,FALSE),"")</f>
        <v/>
      </c>
      <c r="F120" s="20" t="str">
        <f>VLOOKUP(E120,'Q4.SL'!G:O,6,FALSE)</f>
        <v/>
      </c>
      <c r="G120" s="31" t="str">
        <f>IF(ROW()-8&gt;'Inf.'!$I$10,"",VLOOKUP(E120,'Q4.SL'!G:O,4,FALSE))</f>
        <v/>
      </c>
      <c r="H120" s="20" t="str">
        <f>IF(ROW()-8&gt;'Inf.'!$I$10,"",VLOOKUP(E120,'Q4.SL'!G:O,5,FALSE))</f>
        <v/>
      </c>
      <c r="I120" s="46"/>
      <c r="J120" t="str">
        <f ca="1" t="shared" si="1"/>
        <v/>
      </c>
    </row>
    <row r="121" spans="1:10" ht="21.95" customHeight="1">
      <c r="A121" s="20" t="str">
        <f>VLOOKUP(E121,'Q4.SL'!G:O,8,FALSE)</f>
        <v/>
      </c>
      <c r="B121" s="21" t="str">
        <f>_xlfn.IFERROR(VLOOKUP(E121,'Rec.'!B:H,4,FALSE),"")</f>
        <v/>
      </c>
      <c r="C121" s="21" t="str">
        <f>_xlfn.IFERROR(VLOOKUP(E121,'Rec.'!B:H,5,FALSE),"")</f>
        <v/>
      </c>
      <c r="D121" s="20" t="str">
        <f>_xlfn.IFERROR(VLOOKUP(E121,'Rec.'!B:H,6,FALSE),"")</f>
        <v/>
      </c>
      <c r="E121" s="20" t="str">
        <f>_xlfn.IFERROR(VLOOKUP(ROW()-8,'Q4.SL'!B:Q,6,FALSE),"")</f>
        <v/>
      </c>
      <c r="F121" s="20" t="str">
        <f>VLOOKUP(E121,'Q4.SL'!G:O,6,FALSE)</f>
        <v/>
      </c>
      <c r="G121" s="31" t="str">
        <f>IF(ROW()-8&gt;'Inf.'!$I$10,"",VLOOKUP(E121,'Q4.SL'!G:O,4,FALSE))</f>
        <v/>
      </c>
      <c r="H121" s="20" t="str">
        <f>IF(ROW()-8&gt;'Inf.'!$I$10,"",VLOOKUP(E121,'Q4.SL'!G:O,5,FALSE))</f>
        <v/>
      </c>
      <c r="I121" s="46"/>
      <c r="J121" t="str">
        <f ca="1" t="shared" si="1"/>
        <v/>
      </c>
    </row>
    <row r="122" spans="1:10" ht="21.95" customHeight="1">
      <c r="A122" s="20" t="str">
        <f>VLOOKUP(E122,'Q4.SL'!G:O,8,FALSE)</f>
        <v/>
      </c>
      <c r="B122" s="21" t="str">
        <f>_xlfn.IFERROR(VLOOKUP(E122,'Rec.'!B:H,4,FALSE),"")</f>
        <v/>
      </c>
      <c r="C122" s="21" t="str">
        <f>_xlfn.IFERROR(VLOOKUP(E122,'Rec.'!B:H,5,FALSE),"")</f>
        <v/>
      </c>
      <c r="D122" s="20" t="str">
        <f>_xlfn.IFERROR(VLOOKUP(E122,'Rec.'!B:H,6,FALSE),"")</f>
        <v/>
      </c>
      <c r="E122" s="20" t="str">
        <f>_xlfn.IFERROR(VLOOKUP(ROW()-8,'Q4.SL'!B:Q,6,FALSE),"")</f>
        <v/>
      </c>
      <c r="F122" s="20" t="str">
        <f>VLOOKUP(E122,'Q4.SL'!G:O,6,FALSE)</f>
        <v/>
      </c>
      <c r="G122" s="31" t="str">
        <f>IF(ROW()-8&gt;'Inf.'!$I$10,"",VLOOKUP(E122,'Q4.SL'!G:O,4,FALSE))</f>
        <v/>
      </c>
      <c r="H122" s="20" t="str">
        <f>IF(ROW()-8&gt;'Inf.'!$I$10,"",VLOOKUP(E122,'Q4.SL'!G:O,5,FALSE))</f>
        <v/>
      </c>
      <c r="I122" s="46"/>
      <c r="J122" t="str">
        <f ca="1" t="shared" si="1"/>
        <v/>
      </c>
    </row>
    <row r="123" spans="1:10" ht="21.95" customHeight="1">
      <c r="A123" s="20" t="str">
        <f>VLOOKUP(E123,'Q4.SL'!G:O,8,FALSE)</f>
        <v/>
      </c>
      <c r="B123" s="21" t="str">
        <f>_xlfn.IFERROR(VLOOKUP(E123,'Rec.'!B:H,4,FALSE),"")</f>
        <v/>
      </c>
      <c r="C123" s="21" t="str">
        <f>_xlfn.IFERROR(VLOOKUP(E123,'Rec.'!B:H,5,FALSE),"")</f>
        <v/>
      </c>
      <c r="D123" s="20" t="str">
        <f>_xlfn.IFERROR(VLOOKUP(E123,'Rec.'!B:H,6,FALSE),"")</f>
        <v/>
      </c>
      <c r="E123" s="20" t="str">
        <f>_xlfn.IFERROR(VLOOKUP(ROW()-8,'Q4.SL'!B:Q,6,FALSE),"")</f>
        <v/>
      </c>
      <c r="F123" s="20" t="str">
        <f>VLOOKUP(E123,'Q4.SL'!G:O,6,FALSE)</f>
        <v/>
      </c>
      <c r="G123" s="31" t="str">
        <f>IF(ROW()-8&gt;'Inf.'!$I$10,"",VLOOKUP(E123,'Q4.SL'!G:O,4,FALSE))</f>
        <v/>
      </c>
      <c r="H123" s="20" t="str">
        <f>IF(ROW()-8&gt;'Inf.'!$I$10,"",VLOOKUP(E123,'Q4.SL'!G:O,5,FALSE))</f>
        <v/>
      </c>
      <c r="I123" s="46"/>
      <c r="J123" t="str">
        <f ca="1" t="shared" si="1"/>
        <v/>
      </c>
    </row>
    <row r="124" spans="1:10" ht="21.95" customHeight="1">
      <c r="A124" s="20" t="str">
        <f>VLOOKUP(E124,'Q4.SL'!G:O,8,FALSE)</f>
        <v/>
      </c>
      <c r="B124" s="21" t="str">
        <f>_xlfn.IFERROR(VLOOKUP(E124,'Rec.'!B:H,4,FALSE),"")</f>
        <v/>
      </c>
      <c r="C124" s="21" t="str">
        <f>_xlfn.IFERROR(VLOOKUP(E124,'Rec.'!B:H,5,FALSE),"")</f>
        <v/>
      </c>
      <c r="D124" s="20" t="str">
        <f>_xlfn.IFERROR(VLOOKUP(E124,'Rec.'!B:H,6,FALSE),"")</f>
        <v/>
      </c>
      <c r="E124" s="20" t="str">
        <f>_xlfn.IFERROR(VLOOKUP(ROW()-8,'Q4.SL'!B:Q,6,FALSE),"")</f>
        <v/>
      </c>
      <c r="F124" s="20" t="str">
        <f>VLOOKUP(E124,'Q4.SL'!G:O,6,FALSE)</f>
        <v/>
      </c>
      <c r="G124" s="31" t="str">
        <f>IF(ROW()-8&gt;'Inf.'!$I$10,"",VLOOKUP(E124,'Q4.SL'!G:O,4,FALSE))</f>
        <v/>
      </c>
      <c r="H124" s="20" t="str">
        <f>IF(ROW()-8&gt;'Inf.'!$I$10,"",VLOOKUP(E124,'Q4.SL'!G:O,5,FALSE))</f>
        <v/>
      </c>
      <c r="I124" s="46"/>
      <c r="J124" t="str">
        <f ca="1" t="shared" si="1"/>
        <v/>
      </c>
    </row>
    <row r="125" spans="1:10" ht="21.95" customHeight="1">
      <c r="A125" s="20" t="str">
        <f>VLOOKUP(E125,'Q4.SL'!G:O,8,FALSE)</f>
        <v/>
      </c>
      <c r="B125" s="21" t="str">
        <f>_xlfn.IFERROR(VLOOKUP(E125,'Rec.'!B:H,4,FALSE),"")</f>
        <v/>
      </c>
      <c r="C125" s="21" t="str">
        <f>_xlfn.IFERROR(VLOOKUP(E125,'Rec.'!B:H,5,FALSE),"")</f>
        <v/>
      </c>
      <c r="D125" s="20" t="str">
        <f>_xlfn.IFERROR(VLOOKUP(E125,'Rec.'!B:H,6,FALSE),"")</f>
        <v/>
      </c>
      <c r="E125" s="20" t="str">
        <f>_xlfn.IFERROR(VLOOKUP(ROW()-8,'Q4.SL'!B:Q,6,FALSE),"")</f>
        <v/>
      </c>
      <c r="F125" s="20" t="str">
        <f>VLOOKUP(E125,'Q4.SL'!G:O,6,FALSE)</f>
        <v/>
      </c>
      <c r="G125" s="31" t="str">
        <f>IF(ROW()-8&gt;'Inf.'!$I$10,"",VLOOKUP(E125,'Q4.SL'!G:O,4,FALSE))</f>
        <v/>
      </c>
      <c r="H125" s="20" t="str">
        <f>IF(ROW()-8&gt;'Inf.'!$I$10,"",VLOOKUP(E125,'Q4.SL'!G:O,5,FALSE))</f>
        <v/>
      </c>
      <c r="I125" s="46"/>
      <c r="J125" t="str">
        <f ca="1" t="shared" si="1"/>
        <v/>
      </c>
    </row>
    <row r="126" spans="1:10" ht="21.95" customHeight="1">
      <c r="A126" s="20" t="str">
        <f>VLOOKUP(E126,'Q4.SL'!G:O,8,FALSE)</f>
        <v/>
      </c>
      <c r="B126" s="21" t="str">
        <f>_xlfn.IFERROR(VLOOKUP(E126,'Rec.'!B:H,4,FALSE),"")</f>
        <v/>
      </c>
      <c r="C126" s="21" t="str">
        <f>_xlfn.IFERROR(VLOOKUP(E126,'Rec.'!B:H,5,FALSE),"")</f>
        <v/>
      </c>
      <c r="D126" s="20" t="str">
        <f>_xlfn.IFERROR(VLOOKUP(E126,'Rec.'!B:H,6,FALSE),"")</f>
        <v/>
      </c>
      <c r="E126" s="20" t="str">
        <f>_xlfn.IFERROR(VLOOKUP(ROW()-8,'Q4.SL'!B:Q,6,FALSE),"")</f>
        <v/>
      </c>
      <c r="F126" s="20" t="str">
        <f>VLOOKUP(E126,'Q4.SL'!G:O,6,FALSE)</f>
        <v/>
      </c>
      <c r="G126" s="31" t="str">
        <f>IF(ROW()-8&gt;'Inf.'!$I$10,"",VLOOKUP(E126,'Q4.SL'!G:O,4,FALSE))</f>
        <v/>
      </c>
      <c r="H126" s="20" t="str">
        <f>IF(ROW()-8&gt;'Inf.'!$I$10,"",VLOOKUP(E126,'Q4.SL'!G:O,5,FALSE))</f>
        <v/>
      </c>
      <c r="I126" s="46"/>
      <c r="J126" t="str">
        <f ca="1" t="shared" si="1"/>
        <v/>
      </c>
    </row>
    <row r="127" spans="1:10" ht="21.95" customHeight="1">
      <c r="A127" s="20" t="str">
        <f>VLOOKUP(E127,'Q4.SL'!G:O,8,FALSE)</f>
        <v/>
      </c>
      <c r="B127" s="21" t="str">
        <f>_xlfn.IFERROR(VLOOKUP(E127,'Rec.'!B:H,4,FALSE),"")</f>
        <v/>
      </c>
      <c r="C127" s="21" t="str">
        <f>_xlfn.IFERROR(VLOOKUP(E127,'Rec.'!B:H,5,FALSE),"")</f>
        <v/>
      </c>
      <c r="D127" s="20" t="str">
        <f>_xlfn.IFERROR(VLOOKUP(E127,'Rec.'!B:H,6,FALSE),"")</f>
        <v/>
      </c>
      <c r="E127" s="20" t="str">
        <f>_xlfn.IFERROR(VLOOKUP(ROW()-8,'Q4.SL'!B:Q,6,FALSE),"")</f>
        <v/>
      </c>
      <c r="F127" s="20" t="str">
        <f>VLOOKUP(E127,'Q4.SL'!G:O,6,FALSE)</f>
        <v/>
      </c>
      <c r="G127" s="31" t="str">
        <f>IF(ROW()-8&gt;'Inf.'!$I$10,"",VLOOKUP(E127,'Q4.SL'!G:O,4,FALSE))</f>
        <v/>
      </c>
      <c r="H127" s="20" t="str">
        <f>IF(ROW()-8&gt;'Inf.'!$I$10,"",VLOOKUP(E127,'Q4.SL'!G:O,5,FALSE))</f>
        <v/>
      </c>
      <c r="I127" s="46"/>
      <c r="J127" t="str">
        <f ca="1" t="shared" si="1"/>
        <v/>
      </c>
    </row>
    <row r="128" spans="1:10" ht="21.95" customHeight="1">
      <c r="A128" s="20" t="str">
        <f>VLOOKUP(E128,'Q4.SL'!G:O,8,FALSE)</f>
        <v/>
      </c>
      <c r="B128" s="21" t="str">
        <f>_xlfn.IFERROR(VLOOKUP(E128,'Rec.'!B:H,4,FALSE),"")</f>
        <v/>
      </c>
      <c r="C128" s="21" t="str">
        <f>_xlfn.IFERROR(VLOOKUP(E128,'Rec.'!B:H,5,FALSE),"")</f>
        <v/>
      </c>
      <c r="D128" s="20" t="str">
        <f>_xlfn.IFERROR(VLOOKUP(E128,'Rec.'!B:H,6,FALSE),"")</f>
        <v/>
      </c>
      <c r="E128" s="20" t="str">
        <f>_xlfn.IFERROR(VLOOKUP(ROW()-8,'Q4.SL'!B:Q,6,FALSE),"")</f>
        <v/>
      </c>
      <c r="F128" s="20" t="str">
        <f>VLOOKUP(E128,'Q4.SL'!G:O,6,FALSE)</f>
        <v/>
      </c>
      <c r="G128" s="31" t="str">
        <f>IF(ROW()-8&gt;'Inf.'!$I$10,"",VLOOKUP(E128,'Q4.SL'!G:O,4,FALSE))</f>
        <v/>
      </c>
      <c r="H128" s="20" t="str">
        <f>IF(ROW()-8&gt;'Inf.'!$I$10,"",VLOOKUP(E128,'Q4.SL'!G:O,5,FALSE))</f>
        <v/>
      </c>
      <c r="I128" s="46"/>
      <c r="J128" t="str">
        <f ca="1" t="shared" si="1"/>
        <v/>
      </c>
    </row>
    <row r="129" spans="1:10" ht="21.95" customHeight="1">
      <c r="A129" s="20" t="str">
        <f>VLOOKUP(E129,'Q4.SL'!G:O,8,FALSE)</f>
        <v/>
      </c>
      <c r="B129" s="21" t="str">
        <f>_xlfn.IFERROR(VLOOKUP(E129,'Rec.'!B:H,4,FALSE),"")</f>
        <v/>
      </c>
      <c r="C129" s="21" t="str">
        <f>_xlfn.IFERROR(VLOOKUP(E129,'Rec.'!B:H,5,FALSE),"")</f>
        <v/>
      </c>
      <c r="D129" s="20" t="str">
        <f>_xlfn.IFERROR(VLOOKUP(E129,'Rec.'!B:H,6,FALSE),"")</f>
        <v/>
      </c>
      <c r="E129" s="20" t="str">
        <f>_xlfn.IFERROR(VLOOKUP(ROW()-8,'Q4.SL'!B:Q,6,FALSE),"")</f>
        <v/>
      </c>
      <c r="F129" s="20" t="str">
        <f>VLOOKUP(E129,'Q4.SL'!G:O,6,FALSE)</f>
        <v/>
      </c>
      <c r="G129" s="31" t="str">
        <f>IF(ROW()-8&gt;'Inf.'!$I$10,"",VLOOKUP(E129,'Q4.SL'!G:O,4,FALSE))</f>
        <v/>
      </c>
      <c r="H129" s="20" t="str">
        <f>IF(ROW()-8&gt;'Inf.'!$I$10,"",VLOOKUP(E129,'Q4.SL'!G:O,5,FALSE))</f>
        <v/>
      </c>
      <c r="I129" s="46"/>
      <c r="J129" t="str">
        <f ca="1" t="shared" si="1"/>
        <v/>
      </c>
    </row>
    <row r="130" spans="1:10" ht="21.95" customHeight="1">
      <c r="A130" s="20" t="str">
        <f>VLOOKUP(E130,'Q4.SL'!G:O,8,FALSE)</f>
        <v/>
      </c>
      <c r="B130" s="21" t="str">
        <f>_xlfn.IFERROR(VLOOKUP(E130,'Rec.'!B:H,4,FALSE),"")</f>
        <v/>
      </c>
      <c r="C130" s="21" t="str">
        <f>_xlfn.IFERROR(VLOOKUP(E130,'Rec.'!B:H,5,FALSE),"")</f>
        <v/>
      </c>
      <c r="D130" s="20" t="str">
        <f>_xlfn.IFERROR(VLOOKUP(E130,'Rec.'!B:H,6,FALSE),"")</f>
        <v/>
      </c>
      <c r="E130" s="20" t="str">
        <f>_xlfn.IFERROR(VLOOKUP(ROW()-8,'Q4.SL'!B:Q,6,FALSE),"")</f>
        <v/>
      </c>
      <c r="F130" s="20" t="str">
        <f>VLOOKUP(E130,'Q4.SL'!G:O,6,FALSE)</f>
        <v/>
      </c>
      <c r="G130" s="31" t="str">
        <f>IF(ROW()-8&gt;'Inf.'!$I$10,"",VLOOKUP(E130,'Q4.SL'!G:O,4,FALSE))</f>
        <v/>
      </c>
      <c r="H130" s="20" t="str">
        <f>IF(ROW()-8&gt;'Inf.'!$I$10,"",VLOOKUP(E130,'Q4.SL'!G:O,5,FALSE))</f>
        <v/>
      </c>
      <c r="I130" s="46"/>
      <c r="J130" t="str">
        <f ca="1" t="shared" si="1"/>
        <v/>
      </c>
    </row>
    <row r="131" spans="1:10" ht="21.95" customHeight="1">
      <c r="A131" s="20" t="str">
        <f>VLOOKUP(E131,'Q4.SL'!G:O,8,FALSE)</f>
        <v/>
      </c>
      <c r="B131" s="21" t="str">
        <f>_xlfn.IFERROR(VLOOKUP(E131,'Rec.'!B:H,4,FALSE),"")</f>
        <v/>
      </c>
      <c r="C131" s="21" t="str">
        <f>_xlfn.IFERROR(VLOOKUP(E131,'Rec.'!B:H,5,FALSE),"")</f>
        <v/>
      </c>
      <c r="D131" s="20" t="str">
        <f>_xlfn.IFERROR(VLOOKUP(E131,'Rec.'!B:H,6,FALSE),"")</f>
        <v/>
      </c>
      <c r="E131" s="20" t="str">
        <f>_xlfn.IFERROR(VLOOKUP(ROW()-8,'Q4.SL'!B:Q,6,FALSE),"")</f>
        <v/>
      </c>
      <c r="F131" s="20" t="str">
        <f>VLOOKUP(E131,'Q4.SL'!G:O,6,FALSE)</f>
        <v/>
      </c>
      <c r="G131" s="31" t="str">
        <f>IF(ROW()-8&gt;'Inf.'!$I$10,"",VLOOKUP(E131,'Q4.SL'!G:O,4,FALSE))</f>
        <v/>
      </c>
      <c r="H131" s="20" t="str">
        <f>IF(ROW()-8&gt;'Inf.'!$I$10,"",VLOOKUP(E131,'Q4.SL'!G:O,5,FALSE))</f>
        <v/>
      </c>
      <c r="I131" s="46"/>
      <c r="J131" t="str">
        <f ca="1" t="shared" si="1"/>
        <v/>
      </c>
    </row>
    <row r="132" spans="1:10" ht="21.95" customHeight="1">
      <c r="A132" s="20" t="str">
        <f>VLOOKUP(E132,'Q4.SL'!G:O,8,FALSE)</f>
        <v/>
      </c>
      <c r="B132" s="21" t="str">
        <f>_xlfn.IFERROR(VLOOKUP(E132,'Rec.'!B:H,4,FALSE),"")</f>
        <v/>
      </c>
      <c r="C132" s="21" t="str">
        <f>_xlfn.IFERROR(VLOOKUP(E132,'Rec.'!B:H,5,FALSE),"")</f>
        <v/>
      </c>
      <c r="D132" s="20" t="str">
        <f>_xlfn.IFERROR(VLOOKUP(E132,'Rec.'!B:H,6,FALSE),"")</f>
        <v/>
      </c>
      <c r="E132" s="20" t="str">
        <f>_xlfn.IFERROR(VLOOKUP(ROW()-8,'Q4.SL'!B:Q,6,FALSE),"")</f>
        <v/>
      </c>
      <c r="F132" s="20" t="str">
        <f>VLOOKUP(E132,'Q4.SL'!G:O,6,FALSE)</f>
        <v/>
      </c>
      <c r="G132" s="31" t="str">
        <f>IF(ROW()-8&gt;'Inf.'!$I$10,"",VLOOKUP(E132,'Q4.SL'!G:O,4,FALSE))</f>
        <v/>
      </c>
      <c r="H132" s="20" t="str">
        <f>IF(ROW()-8&gt;'Inf.'!$I$10,"",VLOOKUP(E132,'Q4.SL'!G:O,5,FALSE))</f>
        <v/>
      </c>
      <c r="I132" s="46"/>
      <c r="J132" t="str">
        <f ca="1" t="shared" si="1"/>
        <v/>
      </c>
    </row>
    <row r="133" spans="1:10" ht="21.95" customHeight="1">
      <c r="A133" s="20" t="str">
        <f>VLOOKUP(E133,'Q4.SL'!G:O,8,FALSE)</f>
        <v/>
      </c>
      <c r="B133" s="21" t="str">
        <f>_xlfn.IFERROR(VLOOKUP(E133,'Rec.'!B:H,4,FALSE),"")</f>
        <v/>
      </c>
      <c r="C133" s="21" t="str">
        <f>_xlfn.IFERROR(VLOOKUP(E133,'Rec.'!B:H,5,FALSE),"")</f>
        <v/>
      </c>
      <c r="D133" s="20" t="str">
        <f>_xlfn.IFERROR(VLOOKUP(E133,'Rec.'!B:H,6,FALSE),"")</f>
        <v/>
      </c>
      <c r="E133" s="20" t="str">
        <f>_xlfn.IFERROR(VLOOKUP(ROW()-8,'Q4.SL'!B:Q,6,FALSE),"")</f>
        <v/>
      </c>
      <c r="F133" s="20" t="str">
        <f>VLOOKUP(E133,'Q4.SL'!G:O,6,FALSE)</f>
        <v/>
      </c>
      <c r="G133" s="31" t="str">
        <f>IF(ROW()-8&gt;'Inf.'!$I$10,"",VLOOKUP(E133,'Q4.SL'!G:O,4,FALSE))</f>
        <v/>
      </c>
      <c r="H133" s="20" t="str">
        <f>IF(ROW()-8&gt;'Inf.'!$I$10,"",VLOOKUP(E133,'Q4.SL'!G:O,5,FALSE))</f>
        <v/>
      </c>
      <c r="I133" s="46"/>
      <c r="J133" t="str">
        <f ca="1" t="shared" si="1"/>
        <v/>
      </c>
    </row>
    <row r="134" spans="1:10" ht="21.95" customHeight="1">
      <c r="A134" s="20" t="str">
        <f>VLOOKUP(E134,'Q4.SL'!G:O,8,FALSE)</f>
        <v/>
      </c>
      <c r="B134" s="21" t="str">
        <f>_xlfn.IFERROR(VLOOKUP(E134,'Rec.'!B:H,4,FALSE),"")</f>
        <v/>
      </c>
      <c r="C134" s="21" t="str">
        <f>_xlfn.IFERROR(VLOOKUP(E134,'Rec.'!B:H,5,FALSE),"")</f>
        <v/>
      </c>
      <c r="D134" s="20" t="str">
        <f>_xlfn.IFERROR(VLOOKUP(E134,'Rec.'!B:H,6,FALSE),"")</f>
        <v/>
      </c>
      <c r="E134" s="20" t="str">
        <f>_xlfn.IFERROR(VLOOKUP(ROW()-8,'Q4.SL'!B:Q,6,FALSE),"")</f>
        <v/>
      </c>
      <c r="F134" s="20" t="str">
        <f>VLOOKUP(E134,'Q4.SL'!G:O,6,FALSE)</f>
        <v/>
      </c>
      <c r="G134" s="31" t="str">
        <f>IF(ROW()-8&gt;'Inf.'!$I$10,"",VLOOKUP(E134,'Q4.SL'!G:O,4,FALSE))</f>
        <v/>
      </c>
      <c r="H134" s="20" t="str">
        <f>IF(ROW()-8&gt;'Inf.'!$I$10,"",VLOOKUP(E134,'Q4.SL'!G:O,5,FALSE))</f>
        <v/>
      </c>
      <c r="I134" s="46"/>
      <c r="J134" t="str">
        <f ca="1" t="shared" si="1"/>
        <v/>
      </c>
    </row>
    <row r="135" spans="1:10" ht="21.95" customHeight="1">
      <c r="A135" s="20" t="str">
        <f>VLOOKUP(E135,'Q4.SL'!G:O,8,FALSE)</f>
        <v/>
      </c>
      <c r="B135" s="21" t="str">
        <f>_xlfn.IFERROR(VLOOKUP(E135,'Rec.'!B:H,4,FALSE),"")</f>
        <v/>
      </c>
      <c r="C135" s="21" t="str">
        <f>_xlfn.IFERROR(VLOOKUP(E135,'Rec.'!B:H,5,FALSE),"")</f>
        <v/>
      </c>
      <c r="D135" s="20" t="str">
        <f>_xlfn.IFERROR(VLOOKUP(E135,'Rec.'!B:H,6,FALSE),"")</f>
        <v/>
      </c>
      <c r="E135" s="20" t="str">
        <f>_xlfn.IFERROR(VLOOKUP(ROW()-8,'Q4.SL'!B:Q,6,FALSE),"")</f>
        <v/>
      </c>
      <c r="F135" s="20" t="str">
        <f>VLOOKUP(E135,'Q4.SL'!G:O,6,FALSE)</f>
        <v/>
      </c>
      <c r="G135" s="31" t="str">
        <f>IF(ROW()-8&gt;'Inf.'!$I$10,"",VLOOKUP(E135,'Q4.SL'!G:O,4,FALSE))</f>
        <v/>
      </c>
      <c r="H135" s="20" t="str">
        <f>IF(ROW()-8&gt;'Inf.'!$I$10,"",VLOOKUP(E135,'Q4.SL'!G:O,5,FALSE))</f>
        <v/>
      </c>
      <c r="I135" s="46"/>
      <c r="J135" t="str">
        <f ca="1" t="shared" si="1"/>
        <v/>
      </c>
    </row>
    <row r="136" spans="1:10" ht="21.95" customHeight="1">
      <c r="A136" s="20" t="str">
        <f>VLOOKUP(E136,'Q4.SL'!G:O,8,FALSE)</f>
        <v/>
      </c>
      <c r="B136" s="21" t="str">
        <f>_xlfn.IFERROR(VLOOKUP(E136,'Rec.'!B:H,4,FALSE),"")</f>
        <v/>
      </c>
      <c r="C136" s="21" t="str">
        <f>_xlfn.IFERROR(VLOOKUP(E136,'Rec.'!B:H,5,FALSE),"")</f>
        <v/>
      </c>
      <c r="D136" s="20" t="str">
        <f>_xlfn.IFERROR(VLOOKUP(E136,'Rec.'!B:H,6,FALSE),"")</f>
        <v/>
      </c>
      <c r="E136" s="20" t="str">
        <f>_xlfn.IFERROR(VLOOKUP(ROW()-8,'Q4.SL'!B:Q,6,FALSE),"")</f>
        <v/>
      </c>
      <c r="F136" s="20" t="str">
        <f>VLOOKUP(E136,'Q4.SL'!G:O,6,FALSE)</f>
        <v/>
      </c>
      <c r="G136" s="31" t="str">
        <f>IF(ROW()-8&gt;'Inf.'!$I$10,"",VLOOKUP(E136,'Q4.SL'!G:O,4,FALSE))</f>
        <v/>
      </c>
      <c r="H136" s="20" t="str">
        <f>IF(ROW()-8&gt;'Inf.'!$I$10,"",VLOOKUP(E136,'Q4.SL'!G:O,5,FALSE))</f>
        <v/>
      </c>
      <c r="I136" s="46"/>
      <c r="J136" t="str">
        <f ca="1" t="shared" si="1"/>
        <v/>
      </c>
    </row>
    <row r="137" spans="1:10" ht="21.95" customHeight="1">
      <c r="A137" s="20" t="str">
        <f>VLOOKUP(E137,'Q4.SL'!G:O,8,FALSE)</f>
        <v/>
      </c>
      <c r="B137" s="21" t="str">
        <f>_xlfn.IFERROR(VLOOKUP(E137,'Rec.'!B:H,4,FALSE),"")</f>
        <v/>
      </c>
      <c r="C137" s="21" t="str">
        <f>_xlfn.IFERROR(VLOOKUP(E137,'Rec.'!B:H,5,FALSE),"")</f>
        <v/>
      </c>
      <c r="D137" s="20" t="str">
        <f>_xlfn.IFERROR(VLOOKUP(E137,'Rec.'!B:H,6,FALSE),"")</f>
        <v/>
      </c>
      <c r="E137" s="20" t="str">
        <f>_xlfn.IFERROR(VLOOKUP(ROW()-8,'Q4.SL'!B:Q,6,FALSE),"")</f>
        <v/>
      </c>
      <c r="F137" s="20" t="str">
        <f>VLOOKUP(E137,'Q4.SL'!G:O,6,FALSE)</f>
        <v/>
      </c>
      <c r="G137" s="31" t="str">
        <f>IF(ROW()-8&gt;'Inf.'!$I$10,"",VLOOKUP(E137,'Q4.SL'!G:O,4,FALSE))</f>
        <v/>
      </c>
      <c r="H137" s="20" t="str">
        <f>IF(ROW()-8&gt;'Inf.'!$I$10,"",VLOOKUP(E137,'Q4.SL'!G:O,5,FALSE))</f>
        <v/>
      </c>
      <c r="I137" s="46"/>
      <c r="J137" t="str">
        <f aca="true" t="shared" si="2" ref="J137:J200">_xlfn.IFERROR(_xlfn.RANK.AVG(A137,A:A,1),"")</f>
        <v/>
      </c>
    </row>
    <row r="138" spans="1:10" ht="21.95" customHeight="1">
      <c r="A138" s="20" t="str">
        <f>VLOOKUP(E138,'Q4.SL'!G:O,8,FALSE)</f>
        <v/>
      </c>
      <c r="B138" s="21" t="str">
        <f>_xlfn.IFERROR(VLOOKUP(E138,'Rec.'!B:H,4,FALSE),"")</f>
        <v/>
      </c>
      <c r="C138" s="21" t="str">
        <f>_xlfn.IFERROR(VLOOKUP(E138,'Rec.'!B:H,5,FALSE),"")</f>
        <v/>
      </c>
      <c r="D138" s="20" t="str">
        <f>_xlfn.IFERROR(VLOOKUP(E138,'Rec.'!B:H,6,FALSE),"")</f>
        <v/>
      </c>
      <c r="E138" s="20" t="str">
        <f>_xlfn.IFERROR(VLOOKUP(ROW()-8,'Q4.SL'!B:Q,6,FALSE),"")</f>
        <v/>
      </c>
      <c r="F138" s="20" t="str">
        <f>VLOOKUP(E138,'Q4.SL'!G:O,6,FALSE)</f>
        <v/>
      </c>
      <c r="G138" s="31" t="str">
        <f>IF(ROW()-8&gt;'Inf.'!$I$10,"",VLOOKUP(E138,'Q4.SL'!G:O,4,FALSE))</f>
        <v/>
      </c>
      <c r="H138" s="20" t="str">
        <f>IF(ROW()-8&gt;'Inf.'!$I$10,"",VLOOKUP(E138,'Q4.SL'!G:O,5,FALSE))</f>
        <v/>
      </c>
      <c r="I138" s="46"/>
      <c r="J138" t="str">
        <f ca="1" t="shared" si="2"/>
        <v/>
      </c>
    </row>
    <row r="139" spans="1:10" ht="21.95" customHeight="1">
      <c r="A139" s="20" t="str">
        <f>VLOOKUP(E139,'Q4.SL'!G:O,8,FALSE)</f>
        <v/>
      </c>
      <c r="B139" s="21" t="str">
        <f>_xlfn.IFERROR(VLOOKUP(E139,'Rec.'!B:H,4,FALSE),"")</f>
        <v/>
      </c>
      <c r="C139" s="21" t="str">
        <f>_xlfn.IFERROR(VLOOKUP(E139,'Rec.'!B:H,5,FALSE),"")</f>
        <v/>
      </c>
      <c r="D139" s="20" t="str">
        <f>_xlfn.IFERROR(VLOOKUP(E139,'Rec.'!B:H,6,FALSE),"")</f>
        <v/>
      </c>
      <c r="E139" s="20" t="str">
        <f>_xlfn.IFERROR(VLOOKUP(ROW()-8,'Q4.SL'!B:Q,6,FALSE),"")</f>
        <v/>
      </c>
      <c r="F139" s="20" t="str">
        <f>VLOOKUP(E139,'Q4.SL'!G:O,6,FALSE)</f>
        <v/>
      </c>
      <c r="G139" s="31" t="str">
        <f>IF(ROW()-8&gt;'Inf.'!$I$10,"",VLOOKUP(E139,'Q4.SL'!G:O,4,FALSE))</f>
        <v/>
      </c>
      <c r="H139" s="20" t="str">
        <f>IF(ROW()-8&gt;'Inf.'!$I$10,"",VLOOKUP(E139,'Q4.SL'!G:O,5,FALSE))</f>
        <v/>
      </c>
      <c r="I139" s="46"/>
      <c r="J139" t="str">
        <f ca="1" t="shared" si="2"/>
        <v/>
      </c>
    </row>
    <row r="140" spans="1:10" ht="21.95" customHeight="1">
      <c r="A140" s="20" t="str">
        <f>VLOOKUP(E140,'Q4.SL'!G:O,8,FALSE)</f>
        <v/>
      </c>
      <c r="B140" s="21" t="str">
        <f>_xlfn.IFERROR(VLOOKUP(E140,'Rec.'!B:H,4,FALSE),"")</f>
        <v/>
      </c>
      <c r="C140" s="21" t="str">
        <f>_xlfn.IFERROR(VLOOKUP(E140,'Rec.'!B:H,5,FALSE),"")</f>
        <v/>
      </c>
      <c r="D140" s="20" t="str">
        <f>_xlfn.IFERROR(VLOOKUP(E140,'Rec.'!B:H,6,FALSE),"")</f>
        <v/>
      </c>
      <c r="E140" s="20" t="str">
        <f>_xlfn.IFERROR(VLOOKUP(ROW()-8,'Q4.SL'!B:Q,6,FALSE),"")</f>
        <v/>
      </c>
      <c r="F140" s="20" t="str">
        <f>VLOOKUP(E140,'Q4.SL'!G:O,6,FALSE)</f>
        <v/>
      </c>
      <c r="G140" s="31" t="str">
        <f>IF(ROW()-8&gt;'Inf.'!$I$10,"",VLOOKUP(E140,'Q4.SL'!G:O,4,FALSE))</f>
        <v/>
      </c>
      <c r="H140" s="20" t="str">
        <f>IF(ROW()-8&gt;'Inf.'!$I$10,"",VLOOKUP(E140,'Q4.SL'!G:O,5,FALSE))</f>
        <v/>
      </c>
      <c r="I140" s="46"/>
      <c r="J140" t="str">
        <f ca="1" t="shared" si="2"/>
        <v/>
      </c>
    </row>
    <row r="141" spans="1:10" ht="21.95" customHeight="1">
      <c r="A141" s="20" t="str">
        <f>VLOOKUP(E141,'Q4.SL'!G:O,8,FALSE)</f>
        <v/>
      </c>
      <c r="B141" s="21" t="str">
        <f>_xlfn.IFERROR(VLOOKUP(E141,'Rec.'!B:H,4,FALSE),"")</f>
        <v/>
      </c>
      <c r="C141" s="21" t="str">
        <f>_xlfn.IFERROR(VLOOKUP(E141,'Rec.'!B:H,5,FALSE),"")</f>
        <v/>
      </c>
      <c r="D141" s="20" t="str">
        <f>_xlfn.IFERROR(VLOOKUP(E141,'Rec.'!B:H,6,FALSE),"")</f>
        <v/>
      </c>
      <c r="E141" s="20" t="str">
        <f>_xlfn.IFERROR(VLOOKUP(ROW()-8,'Q4.SL'!B:Q,6,FALSE),"")</f>
        <v/>
      </c>
      <c r="F141" s="20" t="str">
        <f>VLOOKUP(E141,'Q4.SL'!G:O,6,FALSE)</f>
        <v/>
      </c>
      <c r="G141" s="31" t="str">
        <f>IF(ROW()-8&gt;'Inf.'!$I$10,"",VLOOKUP(E141,'Q4.SL'!G:O,4,FALSE))</f>
        <v/>
      </c>
      <c r="H141" s="20" t="str">
        <f>IF(ROW()-8&gt;'Inf.'!$I$10,"",VLOOKUP(E141,'Q4.SL'!G:O,5,FALSE))</f>
        <v/>
      </c>
      <c r="I141" s="46"/>
      <c r="J141" t="str">
        <f ca="1" t="shared" si="2"/>
        <v/>
      </c>
    </row>
    <row r="142" spans="1:10" ht="21.95" customHeight="1">
      <c r="A142" s="20" t="str">
        <f>VLOOKUP(E142,'Q4.SL'!G:O,8,FALSE)</f>
        <v/>
      </c>
      <c r="B142" s="21" t="str">
        <f>_xlfn.IFERROR(VLOOKUP(E142,'Rec.'!B:H,4,FALSE),"")</f>
        <v/>
      </c>
      <c r="C142" s="21" t="str">
        <f>_xlfn.IFERROR(VLOOKUP(E142,'Rec.'!B:H,5,FALSE),"")</f>
        <v/>
      </c>
      <c r="D142" s="20" t="str">
        <f>_xlfn.IFERROR(VLOOKUP(E142,'Rec.'!B:H,6,FALSE),"")</f>
        <v/>
      </c>
      <c r="E142" s="20" t="str">
        <f>_xlfn.IFERROR(VLOOKUP(ROW()-8,'Q4.SL'!B:Q,6,FALSE),"")</f>
        <v/>
      </c>
      <c r="F142" s="20" t="str">
        <f>VLOOKUP(E142,'Q4.SL'!G:O,6,FALSE)</f>
        <v/>
      </c>
      <c r="G142" s="31" t="str">
        <f>IF(ROW()-8&gt;'Inf.'!$I$10,"",VLOOKUP(E142,'Q4.SL'!G:O,4,FALSE))</f>
        <v/>
      </c>
      <c r="H142" s="20" t="str">
        <f>IF(ROW()-8&gt;'Inf.'!$I$10,"",VLOOKUP(E142,'Q4.SL'!G:O,5,FALSE))</f>
        <v/>
      </c>
      <c r="I142" s="46"/>
      <c r="J142" t="str">
        <f ca="1" t="shared" si="2"/>
        <v/>
      </c>
    </row>
    <row r="143" spans="1:10" ht="21.95" customHeight="1">
      <c r="A143" s="20" t="str">
        <f>VLOOKUP(E143,'Q4.SL'!G:O,8,FALSE)</f>
        <v/>
      </c>
      <c r="B143" s="21" t="str">
        <f>_xlfn.IFERROR(VLOOKUP(E143,'Rec.'!B:H,4,FALSE),"")</f>
        <v/>
      </c>
      <c r="C143" s="21" t="str">
        <f>_xlfn.IFERROR(VLOOKUP(E143,'Rec.'!B:H,5,FALSE),"")</f>
        <v/>
      </c>
      <c r="D143" s="20" t="str">
        <f>_xlfn.IFERROR(VLOOKUP(E143,'Rec.'!B:H,6,FALSE),"")</f>
        <v/>
      </c>
      <c r="E143" s="20" t="str">
        <f>_xlfn.IFERROR(VLOOKUP(ROW()-8,'Q4.SL'!B:Q,6,FALSE),"")</f>
        <v/>
      </c>
      <c r="F143" s="20" t="str">
        <f>VLOOKUP(E143,'Q4.SL'!G:O,6,FALSE)</f>
        <v/>
      </c>
      <c r="G143" s="31" t="str">
        <f>IF(ROW()-8&gt;'Inf.'!$I$10,"",VLOOKUP(E143,'Q4.SL'!G:O,4,FALSE))</f>
        <v/>
      </c>
      <c r="H143" s="20" t="str">
        <f>IF(ROW()-8&gt;'Inf.'!$I$10,"",VLOOKUP(E143,'Q4.SL'!G:O,5,FALSE))</f>
        <v/>
      </c>
      <c r="I143" s="46"/>
      <c r="J143" t="str">
        <f ca="1" t="shared" si="2"/>
        <v/>
      </c>
    </row>
    <row r="144" spans="1:10" ht="21.95" customHeight="1">
      <c r="A144" s="20" t="str">
        <f>VLOOKUP(E144,'Q4.SL'!G:O,8,FALSE)</f>
        <v/>
      </c>
      <c r="B144" s="21" t="str">
        <f>_xlfn.IFERROR(VLOOKUP(E144,'Rec.'!B:H,4,FALSE),"")</f>
        <v/>
      </c>
      <c r="C144" s="21" t="str">
        <f>_xlfn.IFERROR(VLOOKUP(E144,'Rec.'!B:H,5,FALSE),"")</f>
        <v/>
      </c>
      <c r="D144" s="20" t="str">
        <f>_xlfn.IFERROR(VLOOKUP(E144,'Rec.'!B:H,6,FALSE),"")</f>
        <v/>
      </c>
      <c r="E144" s="20" t="str">
        <f>_xlfn.IFERROR(VLOOKUP(ROW()-8,'Q4.SL'!B:Q,6,FALSE),"")</f>
        <v/>
      </c>
      <c r="F144" s="20" t="str">
        <f>VLOOKUP(E144,'Q4.SL'!G:O,6,FALSE)</f>
        <v/>
      </c>
      <c r="G144" s="31" t="str">
        <f>IF(ROW()-8&gt;'Inf.'!$I$10,"",VLOOKUP(E144,'Q4.SL'!G:O,4,FALSE))</f>
        <v/>
      </c>
      <c r="H144" s="20" t="str">
        <f>IF(ROW()-8&gt;'Inf.'!$I$10,"",VLOOKUP(E144,'Q4.SL'!G:O,5,FALSE))</f>
        <v/>
      </c>
      <c r="I144" s="46"/>
      <c r="J144" t="str">
        <f ca="1" t="shared" si="2"/>
        <v/>
      </c>
    </row>
    <row r="145" spans="1:10" ht="21.95" customHeight="1">
      <c r="A145" s="20" t="str">
        <f>VLOOKUP(E145,'Q4.SL'!G:O,8,FALSE)</f>
        <v/>
      </c>
      <c r="B145" s="21" t="str">
        <f>_xlfn.IFERROR(VLOOKUP(E145,'Rec.'!B:H,4,FALSE),"")</f>
        <v/>
      </c>
      <c r="C145" s="21" t="str">
        <f>_xlfn.IFERROR(VLOOKUP(E145,'Rec.'!B:H,5,FALSE),"")</f>
        <v/>
      </c>
      <c r="D145" s="20" t="str">
        <f>_xlfn.IFERROR(VLOOKUP(E145,'Rec.'!B:H,6,FALSE),"")</f>
        <v/>
      </c>
      <c r="E145" s="20" t="str">
        <f>_xlfn.IFERROR(VLOOKUP(ROW()-8,'Q4.SL'!B:Q,6,FALSE),"")</f>
        <v/>
      </c>
      <c r="F145" s="20" t="str">
        <f>VLOOKUP(E145,'Q4.SL'!G:O,6,FALSE)</f>
        <v/>
      </c>
      <c r="G145" s="31" t="str">
        <f>IF(ROW()-8&gt;'Inf.'!$I$10,"",VLOOKUP(E145,'Q4.SL'!G:O,4,FALSE))</f>
        <v/>
      </c>
      <c r="H145" s="20" t="str">
        <f>IF(ROW()-8&gt;'Inf.'!$I$10,"",VLOOKUP(E145,'Q4.SL'!G:O,5,FALSE))</f>
        <v/>
      </c>
      <c r="I145" s="46"/>
      <c r="J145" t="str">
        <f ca="1" t="shared" si="2"/>
        <v/>
      </c>
    </row>
    <row r="146" spans="1:10" ht="21.95" customHeight="1">
      <c r="A146" s="20" t="str">
        <f>VLOOKUP(E146,'Q4.SL'!G:O,8,FALSE)</f>
        <v/>
      </c>
      <c r="B146" s="21" t="str">
        <f>_xlfn.IFERROR(VLOOKUP(E146,'Rec.'!B:H,4,FALSE),"")</f>
        <v/>
      </c>
      <c r="C146" s="21" t="str">
        <f>_xlfn.IFERROR(VLOOKUP(E146,'Rec.'!B:H,5,FALSE),"")</f>
        <v/>
      </c>
      <c r="D146" s="20" t="str">
        <f>_xlfn.IFERROR(VLOOKUP(E146,'Rec.'!B:H,6,FALSE),"")</f>
        <v/>
      </c>
      <c r="E146" s="20" t="str">
        <f>_xlfn.IFERROR(VLOOKUP(ROW()-8,'Q4.SL'!B:Q,6,FALSE),"")</f>
        <v/>
      </c>
      <c r="F146" s="20" t="str">
        <f>VLOOKUP(E146,'Q4.SL'!G:O,6,FALSE)</f>
        <v/>
      </c>
      <c r="G146" s="31" t="str">
        <f>IF(ROW()-8&gt;'Inf.'!$I$10,"",VLOOKUP(E146,'Q4.SL'!G:O,4,FALSE))</f>
        <v/>
      </c>
      <c r="H146" s="20" t="str">
        <f>IF(ROW()-8&gt;'Inf.'!$I$10,"",VLOOKUP(E146,'Q4.SL'!G:O,5,FALSE))</f>
        <v/>
      </c>
      <c r="I146" s="46"/>
      <c r="J146" t="str">
        <f ca="1" t="shared" si="2"/>
        <v/>
      </c>
    </row>
    <row r="147" spans="1:10" ht="21.95" customHeight="1">
      <c r="A147" s="20" t="str">
        <f>VLOOKUP(E147,'Q4.SL'!G:O,8,FALSE)</f>
        <v/>
      </c>
      <c r="B147" s="21" t="str">
        <f>_xlfn.IFERROR(VLOOKUP(E147,'Rec.'!B:H,4,FALSE),"")</f>
        <v/>
      </c>
      <c r="C147" s="21" t="str">
        <f>_xlfn.IFERROR(VLOOKUP(E147,'Rec.'!B:H,5,FALSE),"")</f>
        <v/>
      </c>
      <c r="D147" s="20" t="str">
        <f>_xlfn.IFERROR(VLOOKUP(E147,'Rec.'!B:H,6,FALSE),"")</f>
        <v/>
      </c>
      <c r="E147" s="20" t="str">
        <f>_xlfn.IFERROR(VLOOKUP(ROW()-8,'Q4.SL'!B:Q,6,FALSE),"")</f>
        <v/>
      </c>
      <c r="F147" s="20" t="str">
        <f>VLOOKUP(E147,'Q4.SL'!G:O,6,FALSE)</f>
        <v/>
      </c>
      <c r="G147" s="31" t="str">
        <f>IF(ROW()-8&gt;'Inf.'!$I$10,"",VLOOKUP(E147,'Q4.SL'!G:O,4,FALSE))</f>
        <v/>
      </c>
      <c r="H147" s="20" t="str">
        <f>IF(ROW()-8&gt;'Inf.'!$I$10,"",VLOOKUP(E147,'Q4.SL'!G:O,5,FALSE))</f>
        <v/>
      </c>
      <c r="I147" s="46"/>
      <c r="J147" t="str">
        <f ca="1" t="shared" si="2"/>
        <v/>
      </c>
    </row>
    <row r="148" spans="1:10" ht="21.95" customHeight="1">
      <c r="A148" s="20" t="str">
        <f>VLOOKUP(E148,'Q4.SL'!G:O,8,FALSE)</f>
        <v/>
      </c>
      <c r="B148" s="21" t="str">
        <f>_xlfn.IFERROR(VLOOKUP(E148,'Rec.'!B:H,4,FALSE),"")</f>
        <v/>
      </c>
      <c r="C148" s="21" t="str">
        <f>_xlfn.IFERROR(VLOOKUP(E148,'Rec.'!B:H,5,FALSE),"")</f>
        <v/>
      </c>
      <c r="D148" s="20" t="str">
        <f>_xlfn.IFERROR(VLOOKUP(E148,'Rec.'!B:H,6,FALSE),"")</f>
        <v/>
      </c>
      <c r="E148" s="20" t="str">
        <f>_xlfn.IFERROR(VLOOKUP(ROW()-8,'Q4.SL'!B:Q,6,FALSE),"")</f>
        <v/>
      </c>
      <c r="F148" s="20" t="str">
        <f>VLOOKUP(E148,'Q4.SL'!G:O,6,FALSE)</f>
        <v/>
      </c>
      <c r="G148" s="31" t="str">
        <f>IF(ROW()-8&gt;'Inf.'!$I$10,"",VLOOKUP(E148,'Q4.SL'!G:O,4,FALSE))</f>
        <v/>
      </c>
      <c r="H148" s="20" t="str">
        <f>IF(ROW()-8&gt;'Inf.'!$I$10,"",VLOOKUP(E148,'Q4.SL'!G:O,5,FALSE))</f>
        <v/>
      </c>
      <c r="I148" s="46"/>
      <c r="J148" t="str">
        <f ca="1" t="shared" si="2"/>
        <v/>
      </c>
    </row>
    <row r="149" spans="1:10" ht="21.95" customHeight="1">
      <c r="A149" s="20" t="str">
        <f>VLOOKUP(E149,'Q4.SL'!G:O,8,FALSE)</f>
        <v/>
      </c>
      <c r="B149" s="21" t="str">
        <f>_xlfn.IFERROR(VLOOKUP(E149,'Rec.'!B:H,4,FALSE),"")</f>
        <v/>
      </c>
      <c r="C149" s="21" t="str">
        <f>_xlfn.IFERROR(VLOOKUP(E149,'Rec.'!B:H,5,FALSE),"")</f>
        <v/>
      </c>
      <c r="D149" s="20" t="str">
        <f>_xlfn.IFERROR(VLOOKUP(E149,'Rec.'!B:H,6,FALSE),"")</f>
        <v/>
      </c>
      <c r="E149" s="20" t="str">
        <f>_xlfn.IFERROR(VLOOKUP(ROW()-8,'Q4.SL'!B:Q,6,FALSE),"")</f>
        <v/>
      </c>
      <c r="F149" s="20" t="str">
        <f>VLOOKUP(E149,'Q4.SL'!G:O,6,FALSE)</f>
        <v/>
      </c>
      <c r="G149" s="31" t="str">
        <f>IF(ROW()-8&gt;'Inf.'!$I$10,"",VLOOKUP(E149,'Q4.SL'!G:O,4,FALSE))</f>
        <v/>
      </c>
      <c r="H149" s="20" t="str">
        <f>IF(ROW()-8&gt;'Inf.'!$I$10,"",VLOOKUP(E149,'Q4.SL'!G:O,5,FALSE))</f>
        <v/>
      </c>
      <c r="I149" s="46"/>
      <c r="J149" t="str">
        <f ca="1" t="shared" si="2"/>
        <v/>
      </c>
    </row>
    <row r="150" spans="1:10" ht="21.95" customHeight="1">
      <c r="A150" s="20" t="str">
        <f>VLOOKUP(E150,'Q4.SL'!G:O,8,FALSE)</f>
        <v/>
      </c>
      <c r="B150" s="21" t="str">
        <f>_xlfn.IFERROR(VLOOKUP(E150,'Rec.'!B:H,4,FALSE),"")</f>
        <v/>
      </c>
      <c r="C150" s="21" t="str">
        <f>_xlfn.IFERROR(VLOOKUP(E150,'Rec.'!B:H,5,FALSE),"")</f>
        <v/>
      </c>
      <c r="D150" s="20" t="str">
        <f>_xlfn.IFERROR(VLOOKUP(E150,'Rec.'!B:H,6,FALSE),"")</f>
        <v/>
      </c>
      <c r="E150" s="20" t="str">
        <f>_xlfn.IFERROR(VLOOKUP(ROW()-8,'Q4.SL'!B:Q,6,FALSE),"")</f>
        <v/>
      </c>
      <c r="F150" s="20" t="str">
        <f>VLOOKUP(E150,'Q4.SL'!G:O,6,FALSE)</f>
        <v/>
      </c>
      <c r="G150" s="31" t="str">
        <f>IF(ROW()-8&gt;'Inf.'!$I$10,"",VLOOKUP(E150,'Q4.SL'!G:O,4,FALSE))</f>
        <v/>
      </c>
      <c r="H150" s="20" t="str">
        <f>IF(ROW()-8&gt;'Inf.'!$I$10,"",VLOOKUP(E150,'Q4.SL'!G:O,5,FALSE))</f>
        <v/>
      </c>
      <c r="I150" s="46"/>
      <c r="J150" t="str">
        <f ca="1" t="shared" si="2"/>
        <v/>
      </c>
    </row>
    <row r="151" spans="1:10" ht="21.95" customHeight="1">
      <c r="A151" s="20" t="str">
        <f>VLOOKUP(E151,'Q4.SL'!G:O,8,FALSE)</f>
        <v/>
      </c>
      <c r="B151" s="21" t="str">
        <f>_xlfn.IFERROR(VLOOKUP(E151,'Rec.'!B:H,4,FALSE),"")</f>
        <v/>
      </c>
      <c r="C151" s="21" t="str">
        <f>_xlfn.IFERROR(VLOOKUP(E151,'Rec.'!B:H,5,FALSE),"")</f>
        <v/>
      </c>
      <c r="D151" s="20" t="str">
        <f>_xlfn.IFERROR(VLOOKUP(E151,'Rec.'!B:H,6,FALSE),"")</f>
        <v/>
      </c>
      <c r="E151" s="20" t="str">
        <f>_xlfn.IFERROR(VLOOKUP(ROW()-8,'Q4.SL'!B:Q,6,FALSE),"")</f>
        <v/>
      </c>
      <c r="F151" s="20" t="str">
        <f>VLOOKUP(E151,'Q4.SL'!G:O,6,FALSE)</f>
        <v/>
      </c>
      <c r="G151" s="31" t="str">
        <f>IF(ROW()-8&gt;'Inf.'!$I$10,"",VLOOKUP(E151,'Q4.SL'!G:O,4,FALSE))</f>
        <v/>
      </c>
      <c r="H151" s="20" t="str">
        <f>IF(ROW()-8&gt;'Inf.'!$I$10,"",VLOOKUP(E151,'Q4.SL'!G:O,5,FALSE))</f>
        <v/>
      </c>
      <c r="I151" s="46"/>
      <c r="J151" t="str">
        <f ca="1" t="shared" si="2"/>
        <v/>
      </c>
    </row>
    <row r="152" spans="1:10" ht="21.95" customHeight="1">
      <c r="A152" s="20" t="str">
        <f>VLOOKUP(E152,'Q4.SL'!G:O,8,FALSE)</f>
        <v/>
      </c>
      <c r="B152" s="21" t="str">
        <f>_xlfn.IFERROR(VLOOKUP(E152,'Rec.'!B:H,4,FALSE),"")</f>
        <v/>
      </c>
      <c r="C152" s="21" t="str">
        <f>_xlfn.IFERROR(VLOOKUP(E152,'Rec.'!B:H,5,FALSE),"")</f>
        <v/>
      </c>
      <c r="D152" s="20" t="str">
        <f>_xlfn.IFERROR(VLOOKUP(E152,'Rec.'!B:H,6,FALSE),"")</f>
        <v/>
      </c>
      <c r="E152" s="20" t="str">
        <f>_xlfn.IFERROR(VLOOKUP(ROW()-8,'Q4.SL'!B:Q,6,FALSE),"")</f>
        <v/>
      </c>
      <c r="F152" s="20" t="str">
        <f>VLOOKUP(E152,'Q4.SL'!G:O,6,FALSE)</f>
        <v/>
      </c>
      <c r="G152" s="31" t="str">
        <f>IF(ROW()-8&gt;'Inf.'!$I$10,"",VLOOKUP(E152,'Q4.SL'!G:O,4,FALSE))</f>
        <v/>
      </c>
      <c r="H152" s="20" t="str">
        <f>IF(ROW()-8&gt;'Inf.'!$I$10,"",VLOOKUP(E152,'Q4.SL'!G:O,5,FALSE))</f>
        <v/>
      </c>
      <c r="I152" s="46"/>
      <c r="J152" t="str">
        <f ca="1" t="shared" si="2"/>
        <v/>
      </c>
    </row>
    <row r="153" spans="1:10" ht="21.95" customHeight="1">
      <c r="A153" s="20" t="str">
        <f>VLOOKUP(E153,'Q4.SL'!G:O,8,FALSE)</f>
        <v/>
      </c>
      <c r="B153" s="21" t="str">
        <f>_xlfn.IFERROR(VLOOKUP(E153,'Rec.'!B:H,4,FALSE),"")</f>
        <v/>
      </c>
      <c r="C153" s="21" t="str">
        <f>_xlfn.IFERROR(VLOOKUP(E153,'Rec.'!B:H,5,FALSE),"")</f>
        <v/>
      </c>
      <c r="D153" s="20" t="str">
        <f>_xlfn.IFERROR(VLOOKUP(E153,'Rec.'!B:H,6,FALSE),"")</f>
        <v/>
      </c>
      <c r="E153" s="20" t="str">
        <f>_xlfn.IFERROR(VLOOKUP(ROW()-8,'Q4.SL'!B:Q,6,FALSE),"")</f>
        <v/>
      </c>
      <c r="F153" s="20" t="str">
        <f>VLOOKUP(E153,'Q4.SL'!G:O,6,FALSE)</f>
        <v/>
      </c>
      <c r="G153" s="31" t="str">
        <f>IF(ROW()-8&gt;'Inf.'!$I$10,"",VLOOKUP(E153,'Q4.SL'!G:O,4,FALSE))</f>
        <v/>
      </c>
      <c r="H153" s="20" t="str">
        <f>IF(ROW()-8&gt;'Inf.'!$I$10,"",VLOOKUP(E153,'Q4.SL'!G:O,5,FALSE))</f>
        <v/>
      </c>
      <c r="I153" s="46"/>
      <c r="J153" t="str">
        <f ca="1" t="shared" si="2"/>
        <v/>
      </c>
    </row>
    <row r="154" spans="1:10" ht="21.95" customHeight="1">
      <c r="A154" s="20" t="str">
        <f>VLOOKUP(E154,'Q4.SL'!G:O,8,FALSE)</f>
        <v/>
      </c>
      <c r="B154" s="21" t="str">
        <f>_xlfn.IFERROR(VLOOKUP(E154,'Rec.'!B:H,4,FALSE),"")</f>
        <v/>
      </c>
      <c r="C154" s="21" t="str">
        <f>_xlfn.IFERROR(VLOOKUP(E154,'Rec.'!B:H,5,FALSE),"")</f>
        <v/>
      </c>
      <c r="D154" s="20" t="str">
        <f>_xlfn.IFERROR(VLOOKUP(E154,'Rec.'!B:H,6,FALSE),"")</f>
        <v/>
      </c>
      <c r="E154" s="20" t="str">
        <f>_xlfn.IFERROR(VLOOKUP(ROW()-8,'Q4.SL'!B:Q,6,FALSE),"")</f>
        <v/>
      </c>
      <c r="F154" s="20" t="str">
        <f>VLOOKUP(E154,'Q4.SL'!G:O,6,FALSE)</f>
        <v/>
      </c>
      <c r="G154" s="31" t="str">
        <f>IF(ROW()-8&gt;'Inf.'!$I$10,"",VLOOKUP(E154,'Q4.SL'!G:O,4,FALSE))</f>
        <v/>
      </c>
      <c r="H154" s="20" t="str">
        <f>IF(ROW()-8&gt;'Inf.'!$I$10,"",VLOOKUP(E154,'Q4.SL'!G:O,5,FALSE))</f>
        <v/>
      </c>
      <c r="I154" s="46"/>
      <c r="J154" t="str">
        <f ca="1" t="shared" si="2"/>
        <v/>
      </c>
    </row>
    <row r="155" spans="1:10" ht="21.95" customHeight="1">
      <c r="A155" s="20" t="str">
        <f>VLOOKUP(E155,'Q4.SL'!G:O,8,FALSE)</f>
        <v/>
      </c>
      <c r="B155" s="21" t="str">
        <f>_xlfn.IFERROR(VLOOKUP(E155,'Rec.'!B:H,4,FALSE),"")</f>
        <v/>
      </c>
      <c r="C155" s="21" t="str">
        <f>_xlfn.IFERROR(VLOOKUP(E155,'Rec.'!B:H,5,FALSE),"")</f>
        <v/>
      </c>
      <c r="D155" s="20" t="str">
        <f>_xlfn.IFERROR(VLOOKUP(E155,'Rec.'!B:H,6,FALSE),"")</f>
        <v/>
      </c>
      <c r="E155" s="20" t="str">
        <f>_xlfn.IFERROR(VLOOKUP(ROW()-8,'Q4.SL'!B:Q,6,FALSE),"")</f>
        <v/>
      </c>
      <c r="F155" s="20" t="str">
        <f>VLOOKUP(E155,'Q4.SL'!G:O,6,FALSE)</f>
        <v/>
      </c>
      <c r="G155" s="31" t="str">
        <f>IF(ROW()-8&gt;'Inf.'!$I$10,"",VLOOKUP(E155,'Q4.SL'!G:O,4,FALSE))</f>
        <v/>
      </c>
      <c r="H155" s="20" t="str">
        <f>IF(ROW()-8&gt;'Inf.'!$I$10,"",VLOOKUP(E155,'Q4.SL'!G:O,5,FALSE))</f>
        <v/>
      </c>
      <c r="I155" s="46"/>
      <c r="J155" t="str">
        <f ca="1" t="shared" si="2"/>
        <v/>
      </c>
    </row>
    <row r="156" spans="1:10" ht="21.95" customHeight="1">
      <c r="A156" s="20" t="str">
        <f>VLOOKUP(E156,'Q4.SL'!G:O,8,FALSE)</f>
        <v/>
      </c>
      <c r="B156" s="21" t="str">
        <f>_xlfn.IFERROR(VLOOKUP(E156,'Rec.'!B:H,4,FALSE),"")</f>
        <v/>
      </c>
      <c r="C156" s="21" t="str">
        <f>_xlfn.IFERROR(VLOOKUP(E156,'Rec.'!B:H,5,FALSE),"")</f>
        <v/>
      </c>
      <c r="D156" s="20" t="str">
        <f>_xlfn.IFERROR(VLOOKUP(E156,'Rec.'!B:H,6,FALSE),"")</f>
        <v/>
      </c>
      <c r="E156" s="20" t="str">
        <f>_xlfn.IFERROR(VLOOKUP(ROW()-8,'Q4.SL'!B:Q,6,FALSE),"")</f>
        <v/>
      </c>
      <c r="F156" s="20" t="str">
        <f>VLOOKUP(E156,'Q4.SL'!G:O,6,FALSE)</f>
        <v/>
      </c>
      <c r="G156" s="31" t="str">
        <f>IF(ROW()-8&gt;'Inf.'!$I$10,"",VLOOKUP(E156,'Q4.SL'!G:O,4,FALSE))</f>
        <v/>
      </c>
      <c r="H156" s="20" t="str">
        <f>IF(ROW()-8&gt;'Inf.'!$I$10,"",VLOOKUP(E156,'Q4.SL'!G:O,5,FALSE))</f>
        <v/>
      </c>
      <c r="I156" s="46"/>
      <c r="J156" t="str">
        <f ca="1" t="shared" si="2"/>
        <v/>
      </c>
    </row>
    <row r="157" spans="1:10" ht="21.95" customHeight="1">
      <c r="A157" s="20" t="str">
        <f>VLOOKUP(E157,'Q4.SL'!G:O,8,FALSE)</f>
        <v/>
      </c>
      <c r="B157" s="21" t="str">
        <f>_xlfn.IFERROR(VLOOKUP(E157,'Rec.'!B:H,4,FALSE),"")</f>
        <v/>
      </c>
      <c r="C157" s="21" t="str">
        <f>_xlfn.IFERROR(VLOOKUP(E157,'Rec.'!B:H,5,FALSE),"")</f>
        <v/>
      </c>
      <c r="D157" s="20" t="str">
        <f>_xlfn.IFERROR(VLOOKUP(E157,'Rec.'!B:H,6,FALSE),"")</f>
        <v/>
      </c>
      <c r="E157" s="20" t="str">
        <f>_xlfn.IFERROR(VLOOKUP(ROW()-8,'Q4.SL'!B:Q,6,FALSE),"")</f>
        <v/>
      </c>
      <c r="F157" s="20" t="str">
        <f>VLOOKUP(E157,'Q4.SL'!G:O,6,FALSE)</f>
        <v/>
      </c>
      <c r="G157" s="31" t="str">
        <f>IF(ROW()-8&gt;'Inf.'!$I$10,"",VLOOKUP(E157,'Q4.SL'!G:O,4,FALSE))</f>
        <v/>
      </c>
      <c r="H157" s="20" t="str">
        <f>IF(ROW()-8&gt;'Inf.'!$I$10,"",VLOOKUP(E157,'Q4.SL'!G:O,5,FALSE))</f>
        <v/>
      </c>
      <c r="I157" s="46"/>
      <c r="J157" t="str">
        <f ca="1" t="shared" si="2"/>
        <v/>
      </c>
    </row>
    <row r="158" spans="1:10" ht="21.95" customHeight="1">
      <c r="A158" s="20" t="str">
        <f>VLOOKUP(E158,'Q4.SL'!G:O,8,FALSE)</f>
        <v/>
      </c>
      <c r="B158" s="21" t="str">
        <f>_xlfn.IFERROR(VLOOKUP(E158,'Rec.'!B:H,4,FALSE),"")</f>
        <v/>
      </c>
      <c r="C158" s="21" t="str">
        <f>_xlfn.IFERROR(VLOOKUP(E158,'Rec.'!B:H,5,FALSE),"")</f>
        <v/>
      </c>
      <c r="D158" s="20" t="str">
        <f>_xlfn.IFERROR(VLOOKUP(E158,'Rec.'!B:H,6,FALSE),"")</f>
        <v/>
      </c>
      <c r="E158" s="20" t="str">
        <f>_xlfn.IFERROR(VLOOKUP(ROW()-8,'Q4.SL'!B:Q,6,FALSE),"")</f>
        <v/>
      </c>
      <c r="F158" s="20" t="str">
        <f>VLOOKUP(E158,'Q4.SL'!G:O,6,FALSE)</f>
        <v/>
      </c>
      <c r="G158" s="31" t="str">
        <f>IF(ROW()-8&gt;'Inf.'!$I$10,"",VLOOKUP(E158,'Q4.SL'!G:O,4,FALSE))</f>
        <v/>
      </c>
      <c r="H158" s="20" t="str">
        <f>IF(ROW()-8&gt;'Inf.'!$I$10,"",VLOOKUP(E158,'Q4.SL'!G:O,5,FALSE))</f>
        <v/>
      </c>
      <c r="I158" s="46"/>
      <c r="J158" t="str">
        <f ca="1" t="shared" si="2"/>
        <v/>
      </c>
    </row>
    <row r="159" spans="1:10" ht="21.95" customHeight="1">
      <c r="A159" s="20" t="str">
        <f>VLOOKUP(E159,'Q4.SL'!G:O,8,FALSE)</f>
        <v/>
      </c>
      <c r="B159" s="21" t="str">
        <f>_xlfn.IFERROR(VLOOKUP(E159,'Rec.'!B:H,4,FALSE),"")</f>
        <v/>
      </c>
      <c r="C159" s="21" t="str">
        <f>_xlfn.IFERROR(VLOOKUP(E159,'Rec.'!B:H,5,FALSE),"")</f>
        <v/>
      </c>
      <c r="D159" s="20" t="str">
        <f>_xlfn.IFERROR(VLOOKUP(E159,'Rec.'!B:H,6,FALSE),"")</f>
        <v/>
      </c>
      <c r="E159" s="20" t="str">
        <f>_xlfn.IFERROR(VLOOKUP(ROW()-8,'Q4.SL'!B:Q,6,FALSE),"")</f>
        <v/>
      </c>
      <c r="F159" s="20" t="str">
        <f>VLOOKUP(E159,'Q4.SL'!G:O,6,FALSE)</f>
        <v/>
      </c>
      <c r="G159" s="31" t="str">
        <f>IF(ROW()-8&gt;'Inf.'!$I$10,"",VLOOKUP(E159,'Q4.SL'!G:O,4,FALSE))</f>
        <v/>
      </c>
      <c r="H159" s="20" t="str">
        <f>IF(ROW()-8&gt;'Inf.'!$I$10,"",VLOOKUP(E159,'Q4.SL'!G:O,5,FALSE))</f>
        <v/>
      </c>
      <c r="I159" s="46"/>
      <c r="J159" t="str">
        <f ca="1" t="shared" si="2"/>
        <v/>
      </c>
    </row>
    <row r="160" spans="1:10" ht="21.95" customHeight="1">
      <c r="A160" s="20" t="str">
        <f>VLOOKUP(E160,'Q4.SL'!G:O,8,FALSE)</f>
        <v/>
      </c>
      <c r="B160" s="21" t="str">
        <f>_xlfn.IFERROR(VLOOKUP(E160,'Rec.'!B:H,4,FALSE),"")</f>
        <v/>
      </c>
      <c r="C160" s="21" t="str">
        <f>_xlfn.IFERROR(VLOOKUP(E160,'Rec.'!B:H,5,FALSE),"")</f>
        <v/>
      </c>
      <c r="D160" s="20" t="str">
        <f>_xlfn.IFERROR(VLOOKUP(E160,'Rec.'!B:H,6,FALSE),"")</f>
        <v/>
      </c>
      <c r="E160" s="20" t="str">
        <f>_xlfn.IFERROR(VLOOKUP(ROW()-8,'Q4.SL'!B:Q,6,FALSE),"")</f>
        <v/>
      </c>
      <c r="F160" s="20" t="str">
        <f>VLOOKUP(E160,'Q4.SL'!G:O,6,FALSE)</f>
        <v/>
      </c>
      <c r="G160" s="31" t="str">
        <f>IF(ROW()-8&gt;'Inf.'!$I$10,"",VLOOKUP(E160,'Q4.SL'!G:O,4,FALSE))</f>
        <v/>
      </c>
      <c r="H160" s="20" t="str">
        <f>IF(ROW()-8&gt;'Inf.'!$I$10,"",VLOOKUP(E160,'Q4.SL'!G:O,5,FALSE))</f>
        <v/>
      </c>
      <c r="I160" s="46"/>
      <c r="J160" t="str">
        <f ca="1" t="shared" si="2"/>
        <v/>
      </c>
    </row>
    <row r="161" spans="1:10" ht="21.95" customHeight="1">
      <c r="A161" s="20" t="str">
        <f>VLOOKUP(E161,'Q4.SL'!G:O,8,FALSE)</f>
        <v/>
      </c>
      <c r="B161" s="21" t="str">
        <f>_xlfn.IFERROR(VLOOKUP(E161,'Rec.'!B:H,4,FALSE),"")</f>
        <v/>
      </c>
      <c r="C161" s="21" t="str">
        <f>_xlfn.IFERROR(VLOOKUP(E161,'Rec.'!B:H,5,FALSE),"")</f>
        <v/>
      </c>
      <c r="D161" s="20" t="str">
        <f>_xlfn.IFERROR(VLOOKUP(E161,'Rec.'!B:H,6,FALSE),"")</f>
        <v/>
      </c>
      <c r="E161" s="20" t="str">
        <f>_xlfn.IFERROR(VLOOKUP(ROW()-8,'Q4.SL'!B:Q,6,FALSE),"")</f>
        <v/>
      </c>
      <c r="F161" s="20" t="str">
        <f>VLOOKUP(E161,'Q4.SL'!G:O,6,FALSE)</f>
        <v/>
      </c>
      <c r="G161" s="31" t="str">
        <f>IF(ROW()-8&gt;'Inf.'!$I$10,"",VLOOKUP(E161,'Q4.SL'!G:O,4,FALSE))</f>
        <v/>
      </c>
      <c r="H161" s="20" t="str">
        <f>IF(ROW()-8&gt;'Inf.'!$I$10,"",VLOOKUP(E161,'Q4.SL'!G:O,5,FALSE))</f>
        <v/>
      </c>
      <c r="I161" s="46"/>
      <c r="J161" t="str">
        <f ca="1" t="shared" si="2"/>
        <v/>
      </c>
    </row>
    <row r="162" spans="1:10" ht="21.95" customHeight="1">
      <c r="A162" s="20" t="str">
        <f>VLOOKUP(E162,'Q4.SL'!G:O,8,FALSE)</f>
        <v/>
      </c>
      <c r="B162" s="21" t="str">
        <f>_xlfn.IFERROR(VLOOKUP(E162,'Rec.'!B:H,4,FALSE),"")</f>
        <v/>
      </c>
      <c r="C162" s="21" t="str">
        <f>_xlfn.IFERROR(VLOOKUP(E162,'Rec.'!B:H,5,FALSE),"")</f>
        <v/>
      </c>
      <c r="D162" s="20" t="str">
        <f>_xlfn.IFERROR(VLOOKUP(E162,'Rec.'!B:H,6,FALSE),"")</f>
        <v/>
      </c>
      <c r="E162" s="20" t="str">
        <f>_xlfn.IFERROR(VLOOKUP(ROW()-8,'Q4.SL'!B:Q,6,FALSE),"")</f>
        <v/>
      </c>
      <c r="F162" s="20" t="str">
        <f>VLOOKUP(E162,'Q4.SL'!G:O,6,FALSE)</f>
        <v/>
      </c>
      <c r="G162" s="31" t="str">
        <f>IF(ROW()-8&gt;'Inf.'!$I$10,"",VLOOKUP(E162,'Q4.SL'!G:O,4,FALSE))</f>
        <v/>
      </c>
      <c r="H162" s="20" t="str">
        <f>IF(ROW()-8&gt;'Inf.'!$I$10,"",VLOOKUP(E162,'Q4.SL'!G:O,5,FALSE))</f>
        <v/>
      </c>
      <c r="I162" s="46"/>
      <c r="J162" t="str">
        <f ca="1" t="shared" si="2"/>
        <v/>
      </c>
    </row>
    <row r="163" spans="1:10" ht="21.95" customHeight="1">
      <c r="A163" s="20" t="str">
        <f>VLOOKUP(E163,'Q4.SL'!G:O,8,FALSE)</f>
        <v/>
      </c>
      <c r="B163" s="21" t="str">
        <f>_xlfn.IFERROR(VLOOKUP(E163,'Rec.'!B:H,4,FALSE),"")</f>
        <v/>
      </c>
      <c r="C163" s="21" t="str">
        <f>_xlfn.IFERROR(VLOOKUP(E163,'Rec.'!B:H,5,FALSE),"")</f>
        <v/>
      </c>
      <c r="D163" s="20" t="str">
        <f>_xlfn.IFERROR(VLOOKUP(E163,'Rec.'!B:H,6,FALSE),"")</f>
        <v/>
      </c>
      <c r="E163" s="20" t="str">
        <f>_xlfn.IFERROR(VLOOKUP(ROW()-8,'Q4.SL'!B:Q,6,FALSE),"")</f>
        <v/>
      </c>
      <c r="F163" s="20" t="str">
        <f>VLOOKUP(E163,'Q4.SL'!G:O,6,FALSE)</f>
        <v/>
      </c>
      <c r="G163" s="31" t="str">
        <f>IF(ROW()-8&gt;'Inf.'!$I$10,"",VLOOKUP(E163,'Q4.SL'!G:O,4,FALSE))</f>
        <v/>
      </c>
      <c r="H163" s="20" t="str">
        <f>IF(ROW()-8&gt;'Inf.'!$I$10,"",VLOOKUP(E163,'Q4.SL'!G:O,5,FALSE))</f>
        <v/>
      </c>
      <c r="I163" s="46"/>
      <c r="J163" t="str">
        <f ca="1" t="shared" si="2"/>
        <v/>
      </c>
    </row>
    <row r="164" spans="1:10" ht="21.95" customHeight="1">
      <c r="A164" s="20" t="str">
        <f>VLOOKUP(E164,'Q4.SL'!G:O,8,FALSE)</f>
        <v/>
      </c>
      <c r="B164" s="21" t="str">
        <f>_xlfn.IFERROR(VLOOKUP(E164,'Rec.'!B:H,4,FALSE),"")</f>
        <v/>
      </c>
      <c r="C164" s="21" t="str">
        <f>_xlfn.IFERROR(VLOOKUP(E164,'Rec.'!B:H,5,FALSE),"")</f>
        <v/>
      </c>
      <c r="D164" s="20" t="str">
        <f>_xlfn.IFERROR(VLOOKUP(E164,'Rec.'!B:H,6,FALSE),"")</f>
        <v/>
      </c>
      <c r="E164" s="20" t="str">
        <f>_xlfn.IFERROR(VLOOKUP(ROW()-8,'Q4.SL'!B:Q,6,FALSE),"")</f>
        <v/>
      </c>
      <c r="F164" s="20" t="str">
        <f>VLOOKUP(E164,'Q4.SL'!G:O,6,FALSE)</f>
        <v/>
      </c>
      <c r="G164" s="31" t="str">
        <f>IF(ROW()-8&gt;'Inf.'!$I$10,"",VLOOKUP(E164,'Q4.SL'!G:O,4,FALSE))</f>
        <v/>
      </c>
      <c r="H164" s="20" t="str">
        <f>IF(ROW()-8&gt;'Inf.'!$I$10,"",VLOOKUP(E164,'Q4.SL'!G:O,5,FALSE))</f>
        <v/>
      </c>
      <c r="I164" s="46"/>
      <c r="J164" t="str">
        <f ca="1" t="shared" si="2"/>
        <v/>
      </c>
    </row>
    <row r="165" spans="1:10" ht="21.95" customHeight="1">
      <c r="A165" s="20" t="str">
        <f>VLOOKUP(E165,'Q4.SL'!G:O,8,FALSE)</f>
        <v/>
      </c>
      <c r="B165" s="21" t="str">
        <f>_xlfn.IFERROR(VLOOKUP(E165,'Rec.'!B:H,4,FALSE),"")</f>
        <v/>
      </c>
      <c r="C165" s="21" t="str">
        <f>_xlfn.IFERROR(VLOOKUP(E165,'Rec.'!B:H,5,FALSE),"")</f>
        <v/>
      </c>
      <c r="D165" s="20" t="str">
        <f>_xlfn.IFERROR(VLOOKUP(E165,'Rec.'!B:H,6,FALSE),"")</f>
        <v/>
      </c>
      <c r="E165" s="20" t="str">
        <f>_xlfn.IFERROR(VLOOKUP(ROW()-8,'Q4.SL'!B:Q,6,FALSE),"")</f>
        <v/>
      </c>
      <c r="F165" s="20" t="str">
        <f>VLOOKUP(E165,'Q4.SL'!G:O,6,FALSE)</f>
        <v/>
      </c>
      <c r="G165" s="31" t="str">
        <f>IF(ROW()-8&gt;'Inf.'!$I$10,"",VLOOKUP(E165,'Q4.SL'!G:O,4,FALSE))</f>
        <v/>
      </c>
      <c r="H165" s="20" t="str">
        <f>IF(ROW()-8&gt;'Inf.'!$I$10,"",VLOOKUP(E165,'Q4.SL'!G:O,5,FALSE))</f>
        <v/>
      </c>
      <c r="I165" s="46"/>
      <c r="J165" t="str">
        <f ca="1" t="shared" si="2"/>
        <v/>
      </c>
    </row>
    <row r="166" spans="1:10" ht="21.95" customHeight="1">
      <c r="A166" s="20" t="str">
        <f>VLOOKUP(E166,'Q4.SL'!G:O,8,FALSE)</f>
        <v/>
      </c>
      <c r="B166" s="21" t="str">
        <f>_xlfn.IFERROR(VLOOKUP(E166,'Rec.'!B:H,4,FALSE),"")</f>
        <v/>
      </c>
      <c r="C166" s="21" t="str">
        <f>_xlfn.IFERROR(VLOOKUP(E166,'Rec.'!B:H,5,FALSE),"")</f>
        <v/>
      </c>
      <c r="D166" s="20" t="str">
        <f>_xlfn.IFERROR(VLOOKUP(E166,'Rec.'!B:H,6,FALSE),"")</f>
        <v/>
      </c>
      <c r="E166" s="20" t="str">
        <f>_xlfn.IFERROR(VLOOKUP(ROW()-8,'Q4.SL'!B:Q,6,FALSE),"")</f>
        <v/>
      </c>
      <c r="F166" s="20" t="str">
        <f>VLOOKUP(E166,'Q4.SL'!G:O,6,FALSE)</f>
        <v/>
      </c>
      <c r="G166" s="31" t="str">
        <f>IF(ROW()-8&gt;'Inf.'!$I$10,"",VLOOKUP(E166,'Q4.SL'!G:O,4,FALSE))</f>
        <v/>
      </c>
      <c r="H166" s="20" t="str">
        <f>IF(ROW()-8&gt;'Inf.'!$I$10,"",VLOOKUP(E166,'Q4.SL'!G:O,5,FALSE))</f>
        <v/>
      </c>
      <c r="I166" s="46"/>
      <c r="J166" t="str">
        <f ca="1" t="shared" si="2"/>
        <v/>
      </c>
    </row>
    <row r="167" spans="1:10" ht="21.95" customHeight="1">
      <c r="A167" s="20" t="str">
        <f>VLOOKUP(E167,'Q4.SL'!G:O,8,FALSE)</f>
        <v/>
      </c>
      <c r="B167" s="21" t="str">
        <f>_xlfn.IFERROR(VLOOKUP(E167,'Rec.'!B:H,4,FALSE),"")</f>
        <v/>
      </c>
      <c r="C167" s="21" t="str">
        <f>_xlfn.IFERROR(VLOOKUP(E167,'Rec.'!B:H,5,FALSE),"")</f>
        <v/>
      </c>
      <c r="D167" s="20" t="str">
        <f>_xlfn.IFERROR(VLOOKUP(E167,'Rec.'!B:H,6,FALSE),"")</f>
        <v/>
      </c>
      <c r="E167" s="20" t="str">
        <f>_xlfn.IFERROR(VLOOKUP(ROW()-8,'Q4.SL'!B:Q,6,FALSE),"")</f>
        <v/>
      </c>
      <c r="F167" s="20" t="str">
        <f>VLOOKUP(E167,'Q4.SL'!G:O,6,FALSE)</f>
        <v/>
      </c>
      <c r="G167" s="31" t="str">
        <f>IF(ROW()-8&gt;'Inf.'!$I$10,"",VLOOKUP(E167,'Q4.SL'!G:O,4,FALSE))</f>
        <v/>
      </c>
      <c r="H167" s="20" t="str">
        <f>IF(ROW()-8&gt;'Inf.'!$I$10,"",VLOOKUP(E167,'Q4.SL'!G:O,5,FALSE))</f>
        <v/>
      </c>
      <c r="I167" s="46"/>
      <c r="J167" t="str">
        <f ca="1" t="shared" si="2"/>
        <v/>
      </c>
    </row>
    <row r="168" spans="1:10" ht="21.95" customHeight="1">
      <c r="A168" s="20" t="str">
        <f>VLOOKUP(E168,'Q4.SL'!G:O,8,FALSE)</f>
        <v/>
      </c>
      <c r="B168" s="21" t="str">
        <f>_xlfn.IFERROR(VLOOKUP(E168,'Rec.'!B:H,4,FALSE),"")</f>
        <v/>
      </c>
      <c r="C168" s="21" t="str">
        <f>_xlfn.IFERROR(VLOOKUP(E168,'Rec.'!B:H,5,FALSE),"")</f>
        <v/>
      </c>
      <c r="D168" s="20" t="str">
        <f>_xlfn.IFERROR(VLOOKUP(E168,'Rec.'!B:H,6,FALSE),"")</f>
        <v/>
      </c>
      <c r="E168" s="20" t="str">
        <f>_xlfn.IFERROR(VLOOKUP(ROW()-8,'Q4.SL'!B:Q,6,FALSE),"")</f>
        <v/>
      </c>
      <c r="F168" s="20" t="str">
        <f>VLOOKUP(E168,'Q4.SL'!G:O,6,FALSE)</f>
        <v/>
      </c>
      <c r="G168" s="31" t="str">
        <f>IF(ROW()-8&gt;'Inf.'!$I$10,"",VLOOKUP(E168,'Q4.SL'!G:O,4,FALSE))</f>
        <v/>
      </c>
      <c r="H168" s="20" t="str">
        <f>IF(ROW()-8&gt;'Inf.'!$I$10,"",VLOOKUP(E168,'Q4.SL'!G:O,5,FALSE))</f>
        <v/>
      </c>
      <c r="I168" s="46"/>
      <c r="J168" t="str">
        <f ca="1" t="shared" si="2"/>
        <v/>
      </c>
    </row>
    <row r="169" spans="1:10" ht="21.95" customHeight="1">
      <c r="A169" s="20" t="str">
        <f>VLOOKUP(E169,'Q4.SL'!G:O,8,FALSE)</f>
        <v/>
      </c>
      <c r="B169" s="21" t="str">
        <f>_xlfn.IFERROR(VLOOKUP(E169,'Rec.'!B:H,4,FALSE),"")</f>
        <v/>
      </c>
      <c r="C169" s="21" t="str">
        <f>_xlfn.IFERROR(VLOOKUP(E169,'Rec.'!B:H,5,FALSE),"")</f>
        <v/>
      </c>
      <c r="D169" s="20" t="str">
        <f>_xlfn.IFERROR(VLOOKUP(E169,'Rec.'!B:H,6,FALSE),"")</f>
        <v/>
      </c>
      <c r="E169" s="20" t="str">
        <f>_xlfn.IFERROR(VLOOKUP(ROW()-8,'Q4.SL'!B:Q,6,FALSE),"")</f>
        <v/>
      </c>
      <c r="F169" s="20" t="str">
        <f>VLOOKUP(E169,'Q4.SL'!G:O,6,FALSE)</f>
        <v/>
      </c>
      <c r="G169" s="31" t="str">
        <f>IF(ROW()-8&gt;'Inf.'!$I$10,"",VLOOKUP(E169,'Q4.SL'!G:O,4,FALSE))</f>
        <v/>
      </c>
      <c r="H169" s="20" t="str">
        <f>IF(ROW()-8&gt;'Inf.'!$I$10,"",VLOOKUP(E169,'Q4.SL'!G:O,5,FALSE))</f>
        <v/>
      </c>
      <c r="I169" s="46"/>
      <c r="J169" t="str">
        <f ca="1" t="shared" si="2"/>
        <v/>
      </c>
    </row>
    <row r="170" spans="1:10" ht="21.95" customHeight="1">
      <c r="A170" s="20" t="str">
        <f>VLOOKUP(E170,'Q4.SL'!G:O,8,FALSE)</f>
        <v/>
      </c>
      <c r="B170" s="21" t="str">
        <f>_xlfn.IFERROR(VLOOKUP(E170,'Rec.'!B:H,4,FALSE),"")</f>
        <v/>
      </c>
      <c r="C170" s="21" t="str">
        <f>_xlfn.IFERROR(VLOOKUP(E170,'Rec.'!B:H,5,FALSE),"")</f>
        <v/>
      </c>
      <c r="D170" s="20" t="str">
        <f>_xlfn.IFERROR(VLOOKUP(E170,'Rec.'!B:H,6,FALSE),"")</f>
        <v/>
      </c>
      <c r="E170" s="20" t="str">
        <f>_xlfn.IFERROR(VLOOKUP(ROW()-8,'Q4.SL'!B:Q,6,FALSE),"")</f>
        <v/>
      </c>
      <c r="F170" s="20" t="str">
        <f>VLOOKUP(E170,'Q4.SL'!G:O,6,FALSE)</f>
        <v/>
      </c>
      <c r="G170" s="31" t="str">
        <f>IF(ROW()-8&gt;'Inf.'!$I$10,"",VLOOKUP(E170,'Q4.SL'!G:O,4,FALSE))</f>
        <v/>
      </c>
      <c r="H170" s="20" t="str">
        <f>IF(ROW()-8&gt;'Inf.'!$I$10,"",VLOOKUP(E170,'Q4.SL'!G:O,5,FALSE))</f>
        <v/>
      </c>
      <c r="I170" s="46"/>
      <c r="J170" t="str">
        <f ca="1" t="shared" si="2"/>
        <v/>
      </c>
    </row>
    <row r="171" spans="1:10" ht="21.95" customHeight="1">
      <c r="A171" s="20" t="str">
        <f>VLOOKUP(E171,'Q4.SL'!G:O,8,FALSE)</f>
        <v/>
      </c>
      <c r="B171" s="21" t="str">
        <f>_xlfn.IFERROR(VLOOKUP(E171,'Rec.'!B:H,4,FALSE),"")</f>
        <v/>
      </c>
      <c r="C171" s="21" t="str">
        <f>_xlfn.IFERROR(VLOOKUP(E171,'Rec.'!B:H,5,FALSE),"")</f>
        <v/>
      </c>
      <c r="D171" s="20" t="str">
        <f>_xlfn.IFERROR(VLOOKUP(E171,'Rec.'!B:H,6,FALSE),"")</f>
        <v/>
      </c>
      <c r="E171" s="20" t="str">
        <f>_xlfn.IFERROR(VLOOKUP(ROW()-8,'Q4.SL'!B:Q,6,FALSE),"")</f>
        <v/>
      </c>
      <c r="F171" s="20" t="str">
        <f>VLOOKUP(E171,'Q4.SL'!G:O,6,FALSE)</f>
        <v/>
      </c>
      <c r="G171" s="31" t="str">
        <f>IF(ROW()-8&gt;'Inf.'!$I$10,"",VLOOKUP(E171,'Q4.SL'!G:O,4,FALSE))</f>
        <v/>
      </c>
      <c r="H171" s="20" t="str">
        <f>IF(ROW()-8&gt;'Inf.'!$I$10,"",VLOOKUP(E171,'Q4.SL'!G:O,5,FALSE))</f>
        <v/>
      </c>
      <c r="I171" s="46"/>
      <c r="J171" t="str">
        <f ca="1" t="shared" si="2"/>
        <v/>
      </c>
    </row>
    <row r="172" spans="1:10" ht="21.95" customHeight="1">
      <c r="A172" s="20" t="str">
        <f>VLOOKUP(E172,'Q4.SL'!G:O,8,FALSE)</f>
        <v/>
      </c>
      <c r="B172" s="21" t="str">
        <f>_xlfn.IFERROR(VLOOKUP(E172,'Rec.'!B:H,4,FALSE),"")</f>
        <v/>
      </c>
      <c r="C172" s="21" t="str">
        <f>_xlfn.IFERROR(VLOOKUP(E172,'Rec.'!B:H,5,FALSE),"")</f>
        <v/>
      </c>
      <c r="D172" s="20" t="str">
        <f>_xlfn.IFERROR(VLOOKUP(E172,'Rec.'!B:H,6,FALSE),"")</f>
        <v/>
      </c>
      <c r="E172" s="20" t="str">
        <f>_xlfn.IFERROR(VLOOKUP(ROW()-8,'Q4.SL'!B:Q,6,FALSE),"")</f>
        <v/>
      </c>
      <c r="F172" s="20" t="str">
        <f>VLOOKUP(E172,'Q4.SL'!G:O,6,FALSE)</f>
        <v/>
      </c>
      <c r="G172" s="31" t="str">
        <f>IF(ROW()-8&gt;'Inf.'!$I$10,"",VLOOKUP(E172,'Q4.SL'!G:O,4,FALSE))</f>
        <v/>
      </c>
      <c r="H172" s="20" t="str">
        <f>IF(ROW()-8&gt;'Inf.'!$I$10,"",VLOOKUP(E172,'Q4.SL'!G:O,5,FALSE))</f>
        <v/>
      </c>
      <c r="I172" s="46"/>
      <c r="J172" t="str">
        <f ca="1" t="shared" si="2"/>
        <v/>
      </c>
    </row>
    <row r="173" spans="1:10" ht="21.95" customHeight="1">
      <c r="A173" s="20" t="str">
        <f>VLOOKUP(E173,'Q4.SL'!G:O,8,FALSE)</f>
        <v/>
      </c>
      <c r="B173" s="21" t="str">
        <f>_xlfn.IFERROR(VLOOKUP(E173,'Rec.'!B:H,4,FALSE),"")</f>
        <v/>
      </c>
      <c r="C173" s="21" t="str">
        <f>_xlfn.IFERROR(VLOOKUP(E173,'Rec.'!B:H,5,FALSE),"")</f>
        <v/>
      </c>
      <c r="D173" s="20" t="str">
        <f>_xlfn.IFERROR(VLOOKUP(E173,'Rec.'!B:H,6,FALSE),"")</f>
        <v/>
      </c>
      <c r="E173" s="20" t="str">
        <f>_xlfn.IFERROR(VLOOKUP(ROW()-8,'Q4.SL'!B:Q,6,FALSE),"")</f>
        <v/>
      </c>
      <c r="F173" s="20" t="str">
        <f>VLOOKUP(E173,'Q4.SL'!G:O,6,FALSE)</f>
        <v/>
      </c>
      <c r="G173" s="31" t="str">
        <f>IF(ROW()-8&gt;'Inf.'!$I$10,"",VLOOKUP(E173,'Q4.SL'!G:O,4,FALSE))</f>
        <v/>
      </c>
      <c r="H173" s="20" t="str">
        <f>IF(ROW()-8&gt;'Inf.'!$I$10,"",VLOOKUP(E173,'Q4.SL'!G:O,5,FALSE))</f>
        <v/>
      </c>
      <c r="I173" s="46"/>
      <c r="J173" t="str">
        <f ca="1" t="shared" si="2"/>
        <v/>
      </c>
    </row>
    <row r="174" spans="1:10" ht="21.95" customHeight="1">
      <c r="A174" s="20" t="str">
        <f>VLOOKUP(E174,'Q4.SL'!G:O,8,FALSE)</f>
        <v/>
      </c>
      <c r="B174" s="21" t="str">
        <f>_xlfn.IFERROR(VLOOKUP(E174,'Rec.'!B:H,4,FALSE),"")</f>
        <v/>
      </c>
      <c r="C174" s="21" t="str">
        <f>_xlfn.IFERROR(VLOOKUP(E174,'Rec.'!B:H,5,FALSE),"")</f>
        <v/>
      </c>
      <c r="D174" s="20" t="str">
        <f>_xlfn.IFERROR(VLOOKUP(E174,'Rec.'!B:H,6,FALSE),"")</f>
        <v/>
      </c>
      <c r="E174" s="20" t="str">
        <f>_xlfn.IFERROR(VLOOKUP(ROW()-8,'Q4.SL'!B:Q,6,FALSE),"")</f>
        <v/>
      </c>
      <c r="F174" s="20" t="str">
        <f>VLOOKUP(E174,'Q4.SL'!G:O,6,FALSE)</f>
        <v/>
      </c>
      <c r="G174" s="31" t="str">
        <f>IF(ROW()-8&gt;'Inf.'!$I$10,"",VLOOKUP(E174,'Q4.SL'!G:O,4,FALSE))</f>
        <v/>
      </c>
      <c r="H174" s="20" t="str">
        <f>IF(ROW()-8&gt;'Inf.'!$I$10,"",VLOOKUP(E174,'Q4.SL'!G:O,5,FALSE))</f>
        <v/>
      </c>
      <c r="I174" s="46"/>
      <c r="J174" t="str">
        <f ca="1" t="shared" si="2"/>
        <v/>
      </c>
    </row>
    <row r="175" spans="1:10" ht="21.95" customHeight="1">
      <c r="A175" s="20" t="str">
        <f>VLOOKUP(E175,'Q4.SL'!G:O,8,FALSE)</f>
        <v/>
      </c>
      <c r="B175" s="21" t="str">
        <f>_xlfn.IFERROR(VLOOKUP(E175,'Rec.'!B:H,4,FALSE),"")</f>
        <v/>
      </c>
      <c r="C175" s="21" t="str">
        <f>_xlfn.IFERROR(VLOOKUP(E175,'Rec.'!B:H,5,FALSE),"")</f>
        <v/>
      </c>
      <c r="D175" s="20" t="str">
        <f>_xlfn.IFERROR(VLOOKUP(E175,'Rec.'!B:H,6,FALSE),"")</f>
        <v/>
      </c>
      <c r="E175" s="20" t="str">
        <f>_xlfn.IFERROR(VLOOKUP(ROW()-8,'Q4.SL'!B:Q,6,FALSE),"")</f>
        <v/>
      </c>
      <c r="F175" s="20" t="str">
        <f>VLOOKUP(E175,'Q4.SL'!G:O,6,FALSE)</f>
        <v/>
      </c>
      <c r="G175" s="31" t="str">
        <f>IF(ROW()-8&gt;'Inf.'!$I$10,"",VLOOKUP(E175,'Q4.SL'!G:O,4,FALSE))</f>
        <v/>
      </c>
      <c r="H175" s="20" t="str">
        <f>IF(ROW()-8&gt;'Inf.'!$I$10,"",VLOOKUP(E175,'Q4.SL'!G:O,5,FALSE))</f>
        <v/>
      </c>
      <c r="I175" s="46"/>
      <c r="J175" t="str">
        <f ca="1" t="shared" si="2"/>
        <v/>
      </c>
    </row>
    <row r="176" spans="1:10" ht="21.95" customHeight="1">
      <c r="A176" s="20" t="str">
        <f>VLOOKUP(E176,'Q4.SL'!G:O,8,FALSE)</f>
        <v/>
      </c>
      <c r="B176" s="21" t="str">
        <f>_xlfn.IFERROR(VLOOKUP(E176,'Rec.'!B:H,4,FALSE),"")</f>
        <v/>
      </c>
      <c r="C176" s="21" t="str">
        <f>_xlfn.IFERROR(VLOOKUP(E176,'Rec.'!B:H,5,FALSE),"")</f>
        <v/>
      </c>
      <c r="D176" s="20" t="str">
        <f>_xlfn.IFERROR(VLOOKUP(E176,'Rec.'!B:H,6,FALSE),"")</f>
        <v/>
      </c>
      <c r="E176" s="20" t="str">
        <f>_xlfn.IFERROR(VLOOKUP(ROW()-8,'Q4.SL'!B:Q,6,FALSE),"")</f>
        <v/>
      </c>
      <c r="F176" s="20" t="str">
        <f>VLOOKUP(E176,'Q4.SL'!G:O,6,FALSE)</f>
        <v/>
      </c>
      <c r="G176" s="31" t="str">
        <f>IF(ROW()-8&gt;'Inf.'!$I$10,"",VLOOKUP(E176,'Q4.SL'!G:O,4,FALSE))</f>
        <v/>
      </c>
      <c r="H176" s="20" t="str">
        <f>IF(ROW()-8&gt;'Inf.'!$I$10,"",VLOOKUP(E176,'Q4.SL'!G:O,5,FALSE))</f>
        <v/>
      </c>
      <c r="I176" s="46"/>
      <c r="J176" t="str">
        <f ca="1" t="shared" si="2"/>
        <v/>
      </c>
    </row>
    <row r="177" spans="1:10" ht="21.95" customHeight="1">
      <c r="A177" s="20" t="str">
        <f>VLOOKUP(E177,'Q4.SL'!G:O,8,FALSE)</f>
        <v/>
      </c>
      <c r="B177" s="21" t="str">
        <f>_xlfn.IFERROR(VLOOKUP(E177,'Rec.'!B:H,4,FALSE),"")</f>
        <v/>
      </c>
      <c r="C177" s="21" t="str">
        <f>_xlfn.IFERROR(VLOOKUP(E177,'Rec.'!B:H,5,FALSE),"")</f>
        <v/>
      </c>
      <c r="D177" s="20" t="str">
        <f>_xlfn.IFERROR(VLOOKUP(E177,'Rec.'!B:H,6,FALSE),"")</f>
        <v/>
      </c>
      <c r="E177" s="20" t="str">
        <f>_xlfn.IFERROR(VLOOKUP(ROW()-8,'Q4.SL'!B:Q,6,FALSE),"")</f>
        <v/>
      </c>
      <c r="F177" s="20" t="str">
        <f>VLOOKUP(E177,'Q4.SL'!G:O,6,FALSE)</f>
        <v/>
      </c>
      <c r="G177" s="31" t="str">
        <f>IF(ROW()-8&gt;'Inf.'!$I$10,"",VLOOKUP(E177,'Q4.SL'!G:O,4,FALSE))</f>
        <v/>
      </c>
      <c r="H177" s="20" t="str">
        <f>IF(ROW()-8&gt;'Inf.'!$I$10,"",VLOOKUP(E177,'Q4.SL'!G:O,5,FALSE))</f>
        <v/>
      </c>
      <c r="I177" s="46"/>
      <c r="J177" t="str">
        <f ca="1" t="shared" si="2"/>
        <v/>
      </c>
    </row>
    <row r="178" spans="1:10" ht="21.95" customHeight="1">
      <c r="A178" s="20" t="str">
        <f>VLOOKUP(E178,'Q4.SL'!G:O,8,FALSE)</f>
        <v/>
      </c>
      <c r="B178" s="21" t="str">
        <f>_xlfn.IFERROR(VLOOKUP(E178,'Rec.'!B:H,4,FALSE),"")</f>
        <v/>
      </c>
      <c r="C178" s="21" t="str">
        <f>_xlfn.IFERROR(VLOOKUP(E178,'Rec.'!B:H,5,FALSE),"")</f>
        <v/>
      </c>
      <c r="D178" s="20" t="str">
        <f>_xlfn.IFERROR(VLOOKUP(E178,'Rec.'!B:H,6,FALSE),"")</f>
        <v/>
      </c>
      <c r="E178" s="20" t="str">
        <f>_xlfn.IFERROR(VLOOKUP(ROW()-8,'Q4.SL'!B:Q,6,FALSE),"")</f>
        <v/>
      </c>
      <c r="F178" s="20" t="str">
        <f>VLOOKUP(E178,'Q4.SL'!G:O,6,FALSE)</f>
        <v/>
      </c>
      <c r="G178" s="31" t="str">
        <f>IF(ROW()-8&gt;'Inf.'!$I$10,"",VLOOKUP(E178,'Q4.SL'!G:O,4,FALSE))</f>
        <v/>
      </c>
      <c r="H178" s="20" t="str">
        <f>IF(ROW()-8&gt;'Inf.'!$I$10,"",VLOOKUP(E178,'Q4.SL'!G:O,5,FALSE))</f>
        <v/>
      </c>
      <c r="I178" s="46"/>
      <c r="J178" t="str">
        <f ca="1" t="shared" si="2"/>
        <v/>
      </c>
    </row>
    <row r="179" spans="1:10" ht="21.95" customHeight="1">
      <c r="A179" s="20" t="str">
        <f>VLOOKUP(E179,'Q4.SL'!G:O,8,FALSE)</f>
        <v/>
      </c>
      <c r="B179" s="21" t="str">
        <f>_xlfn.IFERROR(VLOOKUP(E179,'Rec.'!B:H,4,FALSE),"")</f>
        <v/>
      </c>
      <c r="C179" s="21" t="str">
        <f>_xlfn.IFERROR(VLOOKUP(E179,'Rec.'!B:H,5,FALSE),"")</f>
        <v/>
      </c>
      <c r="D179" s="20" t="str">
        <f>_xlfn.IFERROR(VLOOKUP(E179,'Rec.'!B:H,6,FALSE),"")</f>
        <v/>
      </c>
      <c r="E179" s="20" t="str">
        <f>_xlfn.IFERROR(VLOOKUP(ROW()-8,'Q4.SL'!B:Q,6,FALSE),"")</f>
        <v/>
      </c>
      <c r="F179" s="20" t="str">
        <f>VLOOKUP(E179,'Q4.SL'!G:O,6,FALSE)</f>
        <v/>
      </c>
      <c r="G179" s="31" t="str">
        <f>IF(ROW()-8&gt;'Inf.'!$I$10,"",VLOOKUP(E179,'Q4.SL'!G:O,4,FALSE))</f>
        <v/>
      </c>
      <c r="H179" s="20" t="str">
        <f>IF(ROW()-8&gt;'Inf.'!$I$10,"",VLOOKUP(E179,'Q4.SL'!G:O,5,FALSE))</f>
        <v/>
      </c>
      <c r="I179" s="46"/>
      <c r="J179" t="str">
        <f ca="1" t="shared" si="2"/>
        <v/>
      </c>
    </row>
    <row r="180" spans="1:10" ht="21.95" customHeight="1">
      <c r="A180" s="20" t="str">
        <f>VLOOKUP(E180,'Q4.SL'!G:O,8,FALSE)</f>
        <v/>
      </c>
      <c r="B180" s="21" t="str">
        <f>_xlfn.IFERROR(VLOOKUP(E180,'Rec.'!B:H,4,FALSE),"")</f>
        <v/>
      </c>
      <c r="C180" s="21" t="str">
        <f>_xlfn.IFERROR(VLOOKUP(E180,'Rec.'!B:H,5,FALSE),"")</f>
        <v/>
      </c>
      <c r="D180" s="20" t="str">
        <f>_xlfn.IFERROR(VLOOKUP(E180,'Rec.'!B:H,6,FALSE),"")</f>
        <v/>
      </c>
      <c r="E180" s="20" t="str">
        <f>_xlfn.IFERROR(VLOOKUP(ROW()-8,'Q4.SL'!B:Q,6,FALSE),"")</f>
        <v/>
      </c>
      <c r="F180" s="20" t="str">
        <f>VLOOKUP(E180,'Q4.SL'!G:O,6,FALSE)</f>
        <v/>
      </c>
      <c r="G180" s="31" t="str">
        <f>IF(ROW()-8&gt;'Inf.'!$I$10,"",VLOOKUP(E180,'Q4.SL'!G:O,4,FALSE))</f>
        <v/>
      </c>
      <c r="H180" s="20" t="str">
        <f>IF(ROW()-8&gt;'Inf.'!$I$10,"",VLOOKUP(E180,'Q4.SL'!G:O,5,FALSE))</f>
        <v/>
      </c>
      <c r="I180" s="46"/>
      <c r="J180" t="str">
        <f ca="1" t="shared" si="2"/>
        <v/>
      </c>
    </row>
    <row r="181" spans="1:10" ht="21.95" customHeight="1">
      <c r="A181" s="20" t="str">
        <f>VLOOKUP(E181,'Q4.SL'!G:O,8,FALSE)</f>
        <v/>
      </c>
      <c r="B181" s="21" t="str">
        <f>_xlfn.IFERROR(VLOOKUP(E181,'Rec.'!B:H,4,FALSE),"")</f>
        <v/>
      </c>
      <c r="C181" s="21" t="str">
        <f>_xlfn.IFERROR(VLOOKUP(E181,'Rec.'!B:H,5,FALSE),"")</f>
        <v/>
      </c>
      <c r="D181" s="20" t="str">
        <f>_xlfn.IFERROR(VLOOKUP(E181,'Rec.'!B:H,6,FALSE),"")</f>
        <v/>
      </c>
      <c r="E181" s="20" t="str">
        <f>_xlfn.IFERROR(VLOOKUP(ROW()-8,'Q4.SL'!B:Q,6,FALSE),"")</f>
        <v/>
      </c>
      <c r="F181" s="20" t="str">
        <f>VLOOKUP(E181,'Q4.SL'!G:O,6,FALSE)</f>
        <v/>
      </c>
      <c r="G181" s="31" t="str">
        <f>IF(ROW()-8&gt;'Inf.'!$I$10,"",VLOOKUP(E181,'Q4.SL'!G:O,4,FALSE))</f>
        <v/>
      </c>
      <c r="H181" s="20" t="str">
        <f>IF(ROW()-8&gt;'Inf.'!$I$10,"",VLOOKUP(E181,'Q4.SL'!G:O,5,FALSE))</f>
        <v/>
      </c>
      <c r="I181" s="46"/>
      <c r="J181" t="str">
        <f ca="1" t="shared" si="2"/>
        <v/>
      </c>
    </row>
    <row r="182" spans="1:10" ht="21.95" customHeight="1">
      <c r="A182" s="20" t="str">
        <f>VLOOKUP(E182,'Q4.SL'!G:O,8,FALSE)</f>
        <v/>
      </c>
      <c r="B182" s="21" t="str">
        <f>_xlfn.IFERROR(VLOOKUP(E182,'Rec.'!B:H,4,FALSE),"")</f>
        <v/>
      </c>
      <c r="C182" s="21" t="str">
        <f>_xlfn.IFERROR(VLOOKUP(E182,'Rec.'!B:H,5,FALSE),"")</f>
        <v/>
      </c>
      <c r="D182" s="20" t="str">
        <f>_xlfn.IFERROR(VLOOKUP(E182,'Rec.'!B:H,6,FALSE),"")</f>
        <v/>
      </c>
      <c r="E182" s="20" t="str">
        <f>_xlfn.IFERROR(VLOOKUP(ROW()-8,'Q4.SL'!B:Q,6,FALSE),"")</f>
        <v/>
      </c>
      <c r="F182" s="20" t="str">
        <f>VLOOKUP(E182,'Q4.SL'!G:O,6,FALSE)</f>
        <v/>
      </c>
      <c r="G182" s="31" t="str">
        <f>IF(ROW()-8&gt;'Inf.'!$I$10,"",VLOOKUP(E182,'Q4.SL'!G:O,4,FALSE))</f>
        <v/>
      </c>
      <c r="H182" s="20" t="str">
        <f>IF(ROW()-8&gt;'Inf.'!$I$10,"",VLOOKUP(E182,'Q4.SL'!G:O,5,FALSE))</f>
        <v/>
      </c>
      <c r="I182" s="46"/>
      <c r="J182" t="str">
        <f ca="1" t="shared" si="2"/>
        <v/>
      </c>
    </row>
    <row r="183" spans="1:10" ht="21.95" customHeight="1">
      <c r="A183" s="20" t="str">
        <f>VLOOKUP(E183,'Q4.SL'!G:O,8,FALSE)</f>
        <v/>
      </c>
      <c r="B183" s="21" t="str">
        <f>_xlfn.IFERROR(VLOOKUP(E183,'Rec.'!B:H,4,FALSE),"")</f>
        <v/>
      </c>
      <c r="C183" s="21" t="str">
        <f>_xlfn.IFERROR(VLOOKUP(E183,'Rec.'!B:H,5,FALSE),"")</f>
        <v/>
      </c>
      <c r="D183" s="20" t="str">
        <f>_xlfn.IFERROR(VLOOKUP(E183,'Rec.'!B:H,6,FALSE),"")</f>
        <v/>
      </c>
      <c r="E183" s="20" t="str">
        <f>_xlfn.IFERROR(VLOOKUP(ROW()-8,'Q4.SL'!B:Q,6,FALSE),"")</f>
        <v/>
      </c>
      <c r="F183" s="20" t="str">
        <f>VLOOKUP(E183,'Q4.SL'!G:O,6,FALSE)</f>
        <v/>
      </c>
      <c r="G183" s="31" t="str">
        <f>IF(ROW()-8&gt;'Inf.'!$I$10,"",VLOOKUP(E183,'Q4.SL'!G:O,4,FALSE))</f>
        <v/>
      </c>
      <c r="H183" s="20" t="str">
        <f>IF(ROW()-8&gt;'Inf.'!$I$10,"",VLOOKUP(E183,'Q4.SL'!G:O,5,FALSE))</f>
        <v/>
      </c>
      <c r="I183" s="46"/>
      <c r="J183" t="str">
        <f ca="1" t="shared" si="2"/>
        <v/>
      </c>
    </row>
    <row r="184" spans="1:10" ht="21.95" customHeight="1">
      <c r="A184" s="20" t="str">
        <f>VLOOKUP(E184,'Q4.SL'!G:O,8,FALSE)</f>
        <v/>
      </c>
      <c r="B184" s="21" t="str">
        <f>_xlfn.IFERROR(VLOOKUP(E184,'Rec.'!B:H,4,FALSE),"")</f>
        <v/>
      </c>
      <c r="C184" s="21" t="str">
        <f>_xlfn.IFERROR(VLOOKUP(E184,'Rec.'!B:H,5,FALSE),"")</f>
        <v/>
      </c>
      <c r="D184" s="20" t="str">
        <f>_xlfn.IFERROR(VLOOKUP(E184,'Rec.'!B:H,6,FALSE),"")</f>
        <v/>
      </c>
      <c r="E184" s="20" t="str">
        <f>_xlfn.IFERROR(VLOOKUP(ROW()-8,'Q4.SL'!B:Q,6,FALSE),"")</f>
        <v/>
      </c>
      <c r="F184" s="20" t="str">
        <f>VLOOKUP(E184,'Q4.SL'!G:O,6,FALSE)</f>
        <v/>
      </c>
      <c r="G184" s="31" t="str">
        <f>IF(ROW()-8&gt;'Inf.'!$I$10,"",VLOOKUP(E184,'Q4.SL'!G:O,4,FALSE))</f>
        <v/>
      </c>
      <c r="H184" s="20" t="str">
        <f>IF(ROW()-8&gt;'Inf.'!$I$10,"",VLOOKUP(E184,'Q4.SL'!G:O,5,FALSE))</f>
        <v/>
      </c>
      <c r="I184" s="46"/>
      <c r="J184" t="str">
        <f ca="1" t="shared" si="2"/>
        <v/>
      </c>
    </row>
    <row r="185" spans="1:10" ht="21.95" customHeight="1">
      <c r="A185" s="20" t="str">
        <f>VLOOKUP(E185,'Q4.SL'!G:O,8,FALSE)</f>
        <v/>
      </c>
      <c r="B185" s="21" t="str">
        <f>_xlfn.IFERROR(VLOOKUP(E185,'Rec.'!B:H,4,FALSE),"")</f>
        <v/>
      </c>
      <c r="C185" s="21" t="str">
        <f>_xlfn.IFERROR(VLOOKUP(E185,'Rec.'!B:H,5,FALSE),"")</f>
        <v/>
      </c>
      <c r="D185" s="20" t="str">
        <f>_xlfn.IFERROR(VLOOKUP(E185,'Rec.'!B:H,6,FALSE),"")</f>
        <v/>
      </c>
      <c r="E185" s="20" t="str">
        <f>_xlfn.IFERROR(VLOOKUP(ROW()-8,'Q4.SL'!B:Q,6,FALSE),"")</f>
        <v/>
      </c>
      <c r="F185" s="20" t="str">
        <f>VLOOKUP(E185,'Q4.SL'!G:O,6,FALSE)</f>
        <v/>
      </c>
      <c r="G185" s="31" t="str">
        <f>IF(ROW()-8&gt;'Inf.'!$I$10,"",VLOOKUP(E185,'Q4.SL'!G:O,4,FALSE))</f>
        <v/>
      </c>
      <c r="H185" s="20" t="str">
        <f>IF(ROW()-8&gt;'Inf.'!$I$10,"",VLOOKUP(E185,'Q4.SL'!G:O,5,FALSE))</f>
        <v/>
      </c>
      <c r="I185" s="46"/>
      <c r="J185" t="str">
        <f ca="1" t="shared" si="2"/>
        <v/>
      </c>
    </row>
    <row r="186" spans="1:10" ht="21.95" customHeight="1">
      <c r="A186" s="20" t="str">
        <f>VLOOKUP(E186,'Q4.SL'!G:O,8,FALSE)</f>
        <v/>
      </c>
      <c r="B186" s="21" t="str">
        <f>_xlfn.IFERROR(VLOOKUP(E186,'Rec.'!B:H,4,FALSE),"")</f>
        <v/>
      </c>
      <c r="C186" s="21" t="str">
        <f>_xlfn.IFERROR(VLOOKUP(E186,'Rec.'!B:H,5,FALSE),"")</f>
        <v/>
      </c>
      <c r="D186" s="20" t="str">
        <f>_xlfn.IFERROR(VLOOKUP(E186,'Rec.'!B:H,6,FALSE),"")</f>
        <v/>
      </c>
      <c r="E186" s="20" t="str">
        <f>_xlfn.IFERROR(VLOOKUP(ROW()-8,'Q4.SL'!B:Q,6,FALSE),"")</f>
        <v/>
      </c>
      <c r="F186" s="20" t="str">
        <f>VLOOKUP(E186,'Q4.SL'!G:O,6,FALSE)</f>
        <v/>
      </c>
      <c r="G186" s="31" t="str">
        <f>IF(ROW()-8&gt;'Inf.'!$I$10,"",VLOOKUP(E186,'Q4.SL'!G:O,4,FALSE))</f>
        <v/>
      </c>
      <c r="H186" s="20" t="str">
        <f>IF(ROW()-8&gt;'Inf.'!$I$10,"",VLOOKUP(E186,'Q4.SL'!G:O,5,FALSE))</f>
        <v/>
      </c>
      <c r="I186" s="46"/>
      <c r="J186" t="str">
        <f ca="1" t="shared" si="2"/>
        <v/>
      </c>
    </row>
    <row r="187" spans="1:10" ht="21.95" customHeight="1">
      <c r="A187" s="20" t="str">
        <f>VLOOKUP(E187,'Q4.SL'!G:O,8,FALSE)</f>
        <v/>
      </c>
      <c r="B187" s="21" t="str">
        <f>_xlfn.IFERROR(VLOOKUP(E187,'Rec.'!B:H,4,FALSE),"")</f>
        <v/>
      </c>
      <c r="C187" s="21" t="str">
        <f>_xlfn.IFERROR(VLOOKUP(E187,'Rec.'!B:H,5,FALSE),"")</f>
        <v/>
      </c>
      <c r="D187" s="20" t="str">
        <f>_xlfn.IFERROR(VLOOKUP(E187,'Rec.'!B:H,6,FALSE),"")</f>
        <v/>
      </c>
      <c r="E187" s="20" t="str">
        <f>_xlfn.IFERROR(VLOOKUP(ROW()-8,'Q4.SL'!B:Q,6,FALSE),"")</f>
        <v/>
      </c>
      <c r="F187" s="20" t="str">
        <f>VLOOKUP(E187,'Q4.SL'!G:O,6,FALSE)</f>
        <v/>
      </c>
      <c r="G187" s="31" t="str">
        <f>IF(ROW()-8&gt;'Inf.'!$I$10,"",VLOOKUP(E187,'Q4.SL'!G:O,4,FALSE))</f>
        <v/>
      </c>
      <c r="H187" s="20" t="str">
        <f>IF(ROW()-8&gt;'Inf.'!$I$10,"",VLOOKUP(E187,'Q4.SL'!G:O,5,FALSE))</f>
        <v/>
      </c>
      <c r="I187" s="46"/>
      <c r="J187" t="str">
        <f ca="1" t="shared" si="2"/>
        <v/>
      </c>
    </row>
    <row r="188" spans="1:10" ht="21.95" customHeight="1">
      <c r="A188" s="20" t="str">
        <f>VLOOKUP(E188,'Q4.SL'!G:O,8,FALSE)</f>
        <v/>
      </c>
      <c r="B188" s="21" t="str">
        <f>_xlfn.IFERROR(VLOOKUP(E188,'Rec.'!B:H,4,FALSE),"")</f>
        <v/>
      </c>
      <c r="C188" s="21" t="str">
        <f>_xlfn.IFERROR(VLOOKUP(E188,'Rec.'!B:H,5,FALSE),"")</f>
        <v/>
      </c>
      <c r="D188" s="20" t="str">
        <f>_xlfn.IFERROR(VLOOKUP(E188,'Rec.'!B:H,6,FALSE),"")</f>
        <v/>
      </c>
      <c r="E188" s="20" t="str">
        <f>_xlfn.IFERROR(VLOOKUP(ROW()-8,'Q4.SL'!B:Q,6,FALSE),"")</f>
        <v/>
      </c>
      <c r="F188" s="20" t="str">
        <f>VLOOKUP(E188,'Q4.SL'!G:O,6,FALSE)</f>
        <v/>
      </c>
      <c r="G188" s="31" t="str">
        <f>IF(ROW()-8&gt;'Inf.'!$I$10,"",VLOOKUP(E188,'Q4.SL'!G:O,4,FALSE))</f>
        <v/>
      </c>
      <c r="H188" s="20" t="str">
        <f>IF(ROW()-8&gt;'Inf.'!$I$10,"",VLOOKUP(E188,'Q4.SL'!G:O,5,FALSE))</f>
        <v/>
      </c>
      <c r="I188" s="46"/>
      <c r="J188" t="str">
        <f ca="1" t="shared" si="2"/>
        <v/>
      </c>
    </row>
    <row r="189" spans="1:10" ht="21.95" customHeight="1">
      <c r="A189" s="20" t="str">
        <f>VLOOKUP(E189,'Q4.SL'!G:O,8,FALSE)</f>
        <v/>
      </c>
      <c r="B189" s="21" t="str">
        <f>_xlfn.IFERROR(VLOOKUP(E189,'Rec.'!B:H,4,FALSE),"")</f>
        <v/>
      </c>
      <c r="C189" s="21" t="str">
        <f>_xlfn.IFERROR(VLOOKUP(E189,'Rec.'!B:H,5,FALSE),"")</f>
        <v/>
      </c>
      <c r="D189" s="20" t="str">
        <f>_xlfn.IFERROR(VLOOKUP(E189,'Rec.'!B:H,6,FALSE),"")</f>
        <v/>
      </c>
      <c r="E189" s="20" t="str">
        <f>_xlfn.IFERROR(VLOOKUP(ROW()-8,'Q4.SL'!B:Q,6,FALSE),"")</f>
        <v/>
      </c>
      <c r="F189" s="20" t="str">
        <f>VLOOKUP(E189,'Q4.SL'!G:O,6,FALSE)</f>
        <v/>
      </c>
      <c r="G189" s="31" t="str">
        <f>IF(ROW()-8&gt;'Inf.'!$I$10,"",VLOOKUP(E189,'Q4.SL'!G:O,4,FALSE))</f>
        <v/>
      </c>
      <c r="H189" s="20" t="str">
        <f>IF(ROW()-8&gt;'Inf.'!$I$10,"",VLOOKUP(E189,'Q4.SL'!G:O,5,FALSE))</f>
        <v/>
      </c>
      <c r="I189" s="46"/>
      <c r="J189" t="str">
        <f ca="1" t="shared" si="2"/>
        <v/>
      </c>
    </row>
    <row r="190" spans="1:10" ht="21.95" customHeight="1">
      <c r="A190" s="20" t="str">
        <f>VLOOKUP(E190,'Q4.SL'!G:O,8,FALSE)</f>
        <v/>
      </c>
      <c r="B190" s="21" t="str">
        <f>_xlfn.IFERROR(VLOOKUP(E190,'Rec.'!B:H,4,FALSE),"")</f>
        <v/>
      </c>
      <c r="C190" s="21" t="str">
        <f>_xlfn.IFERROR(VLOOKUP(E190,'Rec.'!B:H,5,FALSE),"")</f>
        <v/>
      </c>
      <c r="D190" s="20" t="str">
        <f>_xlfn.IFERROR(VLOOKUP(E190,'Rec.'!B:H,6,FALSE),"")</f>
        <v/>
      </c>
      <c r="E190" s="20" t="str">
        <f>_xlfn.IFERROR(VLOOKUP(ROW()-8,'Q4.SL'!B:Q,6,FALSE),"")</f>
        <v/>
      </c>
      <c r="F190" s="20" t="str">
        <f>VLOOKUP(E190,'Q4.SL'!G:O,6,FALSE)</f>
        <v/>
      </c>
      <c r="G190" s="31" t="str">
        <f>IF(ROW()-8&gt;'Inf.'!$I$10,"",VLOOKUP(E190,'Q4.SL'!G:O,4,FALSE))</f>
        <v/>
      </c>
      <c r="H190" s="20" t="str">
        <f>IF(ROW()-8&gt;'Inf.'!$I$10,"",VLOOKUP(E190,'Q4.SL'!G:O,5,FALSE))</f>
        <v/>
      </c>
      <c r="I190" s="46"/>
      <c r="J190" t="str">
        <f ca="1" t="shared" si="2"/>
        <v/>
      </c>
    </row>
    <row r="191" spans="1:10" ht="21.95" customHeight="1">
      <c r="A191" s="20" t="str">
        <f>VLOOKUP(E191,'Q4.SL'!G:O,8,FALSE)</f>
        <v/>
      </c>
      <c r="B191" s="21" t="str">
        <f>_xlfn.IFERROR(VLOOKUP(E191,'Rec.'!B:H,4,FALSE),"")</f>
        <v/>
      </c>
      <c r="C191" s="21" t="str">
        <f>_xlfn.IFERROR(VLOOKUP(E191,'Rec.'!B:H,5,FALSE),"")</f>
        <v/>
      </c>
      <c r="D191" s="20" t="str">
        <f>_xlfn.IFERROR(VLOOKUP(E191,'Rec.'!B:H,6,FALSE),"")</f>
        <v/>
      </c>
      <c r="E191" s="20" t="str">
        <f>_xlfn.IFERROR(VLOOKUP(ROW()-8,'Q4.SL'!B:Q,6,FALSE),"")</f>
        <v/>
      </c>
      <c r="F191" s="20" t="str">
        <f>VLOOKUP(E191,'Q4.SL'!G:O,6,FALSE)</f>
        <v/>
      </c>
      <c r="G191" s="31" t="str">
        <f>IF(ROW()-8&gt;'Inf.'!$I$10,"",VLOOKUP(E191,'Q4.SL'!G:O,4,FALSE))</f>
        <v/>
      </c>
      <c r="H191" s="20" t="str">
        <f>IF(ROW()-8&gt;'Inf.'!$I$10,"",VLOOKUP(E191,'Q4.SL'!G:O,5,FALSE))</f>
        <v/>
      </c>
      <c r="I191" s="46"/>
      <c r="J191" t="str">
        <f ca="1" t="shared" si="2"/>
        <v/>
      </c>
    </row>
    <row r="192" spans="1:10" ht="21.95" customHeight="1">
      <c r="A192" s="20" t="str">
        <f>VLOOKUP(E192,'Q4.SL'!G:O,8,FALSE)</f>
        <v/>
      </c>
      <c r="B192" s="21" t="str">
        <f>_xlfn.IFERROR(VLOOKUP(E192,'Rec.'!B:H,4,FALSE),"")</f>
        <v/>
      </c>
      <c r="C192" s="21" t="str">
        <f>_xlfn.IFERROR(VLOOKUP(E192,'Rec.'!B:H,5,FALSE),"")</f>
        <v/>
      </c>
      <c r="D192" s="20" t="str">
        <f>_xlfn.IFERROR(VLOOKUP(E192,'Rec.'!B:H,6,FALSE),"")</f>
        <v/>
      </c>
      <c r="E192" s="20" t="str">
        <f>_xlfn.IFERROR(VLOOKUP(ROW()-8,'Q4.SL'!B:Q,6,FALSE),"")</f>
        <v/>
      </c>
      <c r="F192" s="20" t="str">
        <f>VLOOKUP(E192,'Q4.SL'!G:O,6,FALSE)</f>
        <v/>
      </c>
      <c r="G192" s="31" t="str">
        <f>IF(ROW()-8&gt;'Inf.'!$I$10,"",VLOOKUP(E192,'Q4.SL'!G:O,4,FALSE))</f>
        <v/>
      </c>
      <c r="H192" s="20" t="str">
        <f>IF(ROW()-8&gt;'Inf.'!$I$10,"",VLOOKUP(E192,'Q4.SL'!G:O,5,FALSE))</f>
        <v/>
      </c>
      <c r="I192" s="46"/>
      <c r="J192" t="str">
        <f ca="1" t="shared" si="2"/>
        <v/>
      </c>
    </row>
    <row r="193" spans="1:10" ht="21.95" customHeight="1">
      <c r="A193" s="20" t="str">
        <f>VLOOKUP(E193,'Q4.SL'!G:O,8,FALSE)</f>
        <v/>
      </c>
      <c r="B193" s="21" t="str">
        <f>_xlfn.IFERROR(VLOOKUP(E193,'Rec.'!B:H,4,FALSE),"")</f>
        <v/>
      </c>
      <c r="C193" s="21" t="str">
        <f>_xlfn.IFERROR(VLOOKUP(E193,'Rec.'!B:H,5,FALSE),"")</f>
        <v/>
      </c>
      <c r="D193" s="20" t="str">
        <f>_xlfn.IFERROR(VLOOKUP(E193,'Rec.'!B:H,6,FALSE),"")</f>
        <v/>
      </c>
      <c r="E193" s="20" t="str">
        <f>_xlfn.IFERROR(VLOOKUP(ROW()-8,'Q4.SL'!B:Q,6,FALSE),"")</f>
        <v/>
      </c>
      <c r="F193" s="20" t="str">
        <f>VLOOKUP(E193,'Q4.SL'!G:O,6,FALSE)</f>
        <v/>
      </c>
      <c r="G193" s="31" t="str">
        <f>IF(ROW()-8&gt;'Inf.'!$I$10,"",VLOOKUP(E193,'Q4.SL'!G:O,4,FALSE))</f>
        <v/>
      </c>
      <c r="H193" s="20" t="str">
        <f>IF(ROW()-8&gt;'Inf.'!$I$10,"",VLOOKUP(E193,'Q4.SL'!G:O,5,FALSE))</f>
        <v/>
      </c>
      <c r="I193" s="46"/>
      <c r="J193" t="str">
        <f ca="1" t="shared" si="2"/>
        <v/>
      </c>
    </row>
    <row r="194" spans="1:10" ht="21.95" customHeight="1">
      <c r="A194" s="20" t="str">
        <f>VLOOKUP(E194,'Q4.SL'!G:O,8,FALSE)</f>
        <v/>
      </c>
      <c r="B194" s="21" t="str">
        <f>_xlfn.IFERROR(VLOOKUP(E194,'Rec.'!B:H,4,FALSE),"")</f>
        <v/>
      </c>
      <c r="C194" s="21" t="str">
        <f>_xlfn.IFERROR(VLOOKUP(E194,'Rec.'!B:H,5,FALSE),"")</f>
        <v/>
      </c>
      <c r="D194" s="20" t="str">
        <f>_xlfn.IFERROR(VLOOKUP(E194,'Rec.'!B:H,6,FALSE),"")</f>
        <v/>
      </c>
      <c r="E194" s="20" t="str">
        <f>_xlfn.IFERROR(VLOOKUP(ROW()-8,'Q4.SL'!B:Q,6,FALSE),"")</f>
        <v/>
      </c>
      <c r="F194" s="20" t="str">
        <f>VLOOKUP(E194,'Q4.SL'!G:O,6,FALSE)</f>
        <v/>
      </c>
      <c r="G194" s="31" t="str">
        <f>IF(ROW()-8&gt;'Inf.'!$I$10,"",VLOOKUP(E194,'Q4.SL'!G:O,4,FALSE))</f>
        <v/>
      </c>
      <c r="H194" s="20" t="str">
        <f>IF(ROW()-8&gt;'Inf.'!$I$10,"",VLOOKUP(E194,'Q4.SL'!G:O,5,FALSE))</f>
        <v/>
      </c>
      <c r="I194" s="46"/>
      <c r="J194" t="str">
        <f ca="1" t="shared" si="2"/>
        <v/>
      </c>
    </row>
    <row r="195" spans="1:10" ht="21.95" customHeight="1">
      <c r="A195" s="20" t="str">
        <f>VLOOKUP(E195,'Q4.SL'!G:O,8,FALSE)</f>
        <v/>
      </c>
      <c r="B195" s="21" t="str">
        <f>_xlfn.IFERROR(VLOOKUP(E195,'Rec.'!B:H,4,FALSE),"")</f>
        <v/>
      </c>
      <c r="C195" s="21" t="str">
        <f>_xlfn.IFERROR(VLOOKUP(E195,'Rec.'!B:H,5,FALSE),"")</f>
        <v/>
      </c>
      <c r="D195" s="20" t="str">
        <f>_xlfn.IFERROR(VLOOKUP(E195,'Rec.'!B:H,6,FALSE),"")</f>
        <v/>
      </c>
      <c r="E195" s="20" t="str">
        <f>_xlfn.IFERROR(VLOOKUP(ROW()-8,'Q4.SL'!B:Q,6,FALSE),"")</f>
        <v/>
      </c>
      <c r="F195" s="20" t="str">
        <f>VLOOKUP(E195,'Q4.SL'!G:O,6,FALSE)</f>
        <v/>
      </c>
      <c r="G195" s="31" t="str">
        <f>IF(ROW()-8&gt;'Inf.'!$I$10,"",VLOOKUP(E195,'Q4.SL'!G:O,4,FALSE))</f>
        <v/>
      </c>
      <c r="H195" s="20" t="str">
        <f>IF(ROW()-8&gt;'Inf.'!$I$10,"",VLOOKUP(E195,'Q4.SL'!G:O,5,FALSE))</f>
        <v/>
      </c>
      <c r="I195" s="46"/>
      <c r="J195" t="str">
        <f ca="1" t="shared" si="2"/>
        <v/>
      </c>
    </row>
    <row r="196" spans="1:10" ht="21.95" customHeight="1">
      <c r="A196" s="20" t="str">
        <f>VLOOKUP(E196,'Q4.SL'!G:O,8,FALSE)</f>
        <v/>
      </c>
      <c r="B196" s="21" t="str">
        <f>_xlfn.IFERROR(VLOOKUP(E196,'Rec.'!B:H,4,FALSE),"")</f>
        <v/>
      </c>
      <c r="C196" s="21" t="str">
        <f>_xlfn.IFERROR(VLOOKUP(E196,'Rec.'!B:H,5,FALSE),"")</f>
        <v/>
      </c>
      <c r="D196" s="20" t="str">
        <f>_xlfn.IFERROR(VLOOKUP(E196,'Rec.'!B:H,6,FALSE),"")</f>
        <v/>
      </c>
      <c r="E196" s="20" t="str">
        <f>_xlfn.IFERROR(VLOOKUP(ROW()-8,'Q4.SL'!B:Q,6,FALSE),"")</f>
        <v/>
      </c>
      <c r="F196" s="20" t="str">
        <f>VLOOKUP(E196,'Q4.SL'!G:O,6,FALSE)</f>
        <v/>
      </c>
      <c r="G196" s="31" t="str">
        <f>IF(ROW()-8&gt;'Inf.'!$I$10,"",VLOOKUP(E196,'Q4.SL'!G:O,4,FALSE))</f>
        <v/>
      </c>
      <c r="H196" s="20" t="str">
        <f>IF(ROW()-8&gt;'Inf.'!$I$10,"",VLOOKUP(E196,'Q4.SL'!G:O,5,FALSE))</f>
        <v/>
      </c>
      <c r="I196" s="46"/>
      <c r="J196" t="str">
        <f ca="1" t="shared" si="2"/>
        <v/>
      </c>
    </row>
    <row r="197" spans="1:10" ht="21.95" customHeight="1">
      <c r="A197" s="20" t="str">
        <f>VLOOKUP(E197,'Q4.SL'!G:O,8,FALSE)</f>
        <v/>
      </c>
      <c r="B197" s="21" t="str">
        <f>_xlfn.IFERROR(VLOOKUP(E197,'Rec.'!B:H,4,FALSE),"")</f>
        <v/>
      </c>
      <c r="C197" s="21" t="str">
        <f>_xlfn.IFERROR(VLOOKUP(E197,'Rec.'!B:H,5,FALSE),"")</f>
        <v/>
      </c>
      <c r="D197" s="20" t="str">
        <f>_xlfn.IFERROR(VLOOKUP(E197,'Rec.'!B:H,6,FALSE),"")</f>
        <v/>
      </c>
      <c r="E197" s="20" t="str">
        <f>_xlfn.IFERROR(VLOOKUP(ROW()-8,'Q4.SL'!B:Q,6,FALSE),"")</f>
        <v/>
      </c>
      <c r="F197" s="20" t="str">
        <f>VLOOKUP(E197,'Q4.SL'!G:O,6,FALSE)</f>
        <v/>
      </c>
      <c r="G197" s="31" t="str">
        <f>IF(ROW()-8&gt;'Inf.'!$I$10,"",VLOOKUP(E197,'Q4.SL'!G:O,4,FALSE))</f>
        <v/>
      </c>
      <c r="H197" s="20" t="str">
        <f>IF(ROW()-8&gt;'Inf.'!$I$10,"",VLOOKUP(E197,'Q4.SL'!G:O,5,FALSE))</f>
        <v/>
      </c>
      <c r="I197" s="46"/>
      <c r="J197" t="str">
        <f ca="1" t="shared" si="2"/>
        <v/>
      </c>
    </row>
    <row r="198" spans="1:10" ht="21.95" customHeight="1">
      <c r="A198" s="20" t="str">
        <f>VLOOKUP(E198,'Q4.SL'!G:O,8,FALSE)</f>
        <v/>
      </c>
      <c r="B198" s="21" t="str">
        <f>_xlfn.IFERROR(VLOOKUP(E198,'Rec.'!B:H,4,FALSE),"")</f>
        <v/>
      </c>
      <c r="C198" s="21" t="str">
        <f>_xlfn.IFERROR(VLOOKUP(E198,'Rec.'!B:H,5,FALSE),"")</f>
        <v/>
      </c>
      <c r="D198" s="20" t="str">
        <f>_xlfn.IFERROR(VLOOKUP(E198,'Rec.'!B:H,6,FALSE),"")</f>
        <v/>
      </c>
      <c r="E198" s="20" t="str">
        <f>_xlfn.IFERROR(VLOOKUP(ROW()-8,'Q4.SL'!B:Q,6,FALSE),"")</f>
        <v/>
      </c>
      <c r="F198" s="20" t="str">
        <f>VLOOKUP(E198,'Q4.SL'!G:O,6,FALSE)</f>
        <v/>
      </c>
      <c r="G198" s="31" t="str">
        <f>IF(ROW()-8&gt;'Inf.'!$I$10,"",VLOOKUP(E198,'Q4.SL'!G:O,4,FALSE))</f>
        <v/>
      </c>
      <c r="H198" s="20" t="str">
        <f>IF(ROW()-8&gt;'Inf.'!$I$10,"",VLOOKUP(E198,'Q4.SL'!G:O,5,FALSE))</f>
        <v/>
      </c>
      <c r="I198" s="46"/>
      <c r="J198" t="str">
        <f ca="1" t="shared" si="2"/>
        <v/>
      </c>
    </row>
    <row r="199" spans="1:10" ht="21.95" customHeight="1">
      <c r="A199" s="20" t="str">
        <f>VLOOKUP(E199,'Q4.SL'!G:O,8,FALSE)</f>
        <v/>
      </c>
      <c r="B199" s="21" t="str">
        <f>_xlfn.IFERROR(VLOOKUP(E199,'Rec.'!B:H,4,FALSE),"")</f>
        <v/>
      </c>
      <c r="C199" s="21" t="str">
        <f>_xlfn.IFERROR(VLOOKUP(E199,'Rec.'!B:H,5,FALSE),"")</f>
        <v/>
      </c>
      <c r="D199" s="20" t="str">
        <f>_xlfn.IFERROR(VLOOKUP(E199,'Rec.'!B:H,6,FALSE),"")</f>
        <v/>
      </c>
      <c r="E199" s="20" t="str">
        <f>_xlfn.IFERROR(VLOOKUP(ROW()-8,'Q4.SL'!B:Q,6,FALSE),"")</f>
        <v/>
      </c>
      <c r="F199" s="20" t="str">
        <f>VLOOKUP(E199,'Q4.SL'!G:O,6,FALSE)</f>
        <v/>
      </c>
      <c r="G199" s="31" t="str">
        <f>IF(ROW()-8&gt;'Inf.'!$I$10,"",VLOOKUP(E199,'Q4.SL'!G:O,4,FALSE))</f>
        <v/>
      </c>
      <c r="H199" s="20" t="str">
        <f>IF(ROW()-8&gt;'Inf.'!$I$10,"",VLOOKUP(E199,'Q4.SL'!G:O,5,FALSE))</f>
        <v/>
      </c>
      <c r="I199" s="46"/>
      <c r="J199" t="str">
        <f ca="1" t="shared" si="2"/>
        <v/>
      </c>
    </row>
    <row r="200" spans="1:10" ht="21.95" customHeight="1">
      <c r="A200" s="20" t="str">
        <f>VLOOKUP(E200,'Q4.SL'!G:O,8,FALSE)</f>
        <v/>
      </c>
      <c r="B200" s="21" t="str">
        <f>_xlfn.IFERROR(VLOOKUP(E200,'Rec.'!B:H,4,FALSE),"")</f>
        <v/>
      </c>
      <c r="C200" s="21" t="str">
        <f>_xlfn.IFERROR(VLOOKUP(E200,'Rec.'!B:H,5,FALSE),"")</f>
        <v/>
      </c>
      <c r="D200" s="20" t="str">
        <f>_xlfn.IFERROR(VLOOKUP(E200,'Rec.'!B:H,6,FALSE),"")</f>
        <v/>
      </c>
      <c r="E200" s="20" t="str">
        <f>_xlfn.IFERROR(VLOOKUP(ROW()-8,'Q4.SL'!B:Q,6,FALSE),"")</f>
        <v/>
      </c>
      <c r="F200" s="20" t="str">
        <f>VLOOKUP(E200,'Q4.SL'!G:O,6,FALSE)</f>
        <v/>
      </c>
      <c r="G200" s="31" t="str">
        <f>IF(ROW()-8&gt;'Inf.'!$I$10,"",VLOOKUP(E200,'Q4.SL'!G:O,4,FALSE))</f>
        <v/>
      </c>
      <c r="H200" s="20" t="str">
        <f>IF(ROW()-8&gt;'Inf.'!$I$10,"",VLOOKUP(E200,'Q4.SL'!G:O,5,FALSE))</f>
        <v/>
      </c>
      <c r="I200" s="46"/>
      <c r="J200" t="str">
        <f ca="1" t="shared" si="2"/>
        <v/>
      </c>
    </row>
    <row r="201" spans="1:10" ht="21.95" customHeight="1">
      <c r="A201" s="20" t="str">
        <f>VLOOKUP(E201,'Q4.SL'!G:O,8,FALSE)</f>
        <v/>
      </c>
      <c r="B201" s="21" t="str">
        <f>_xlfn.IFERROR(VLOOKUP(E201,'Rec.'!B:H,4,FALSE),"")</f>
        <v/>
      </c>
      <c r="C201" s="21" t="str">
        <f>_xlfn.IFERROR(VLOOKUP(E201,'Rec.'!B:H,5,FALSE),"")</f>
        <v/>
      </c>
      <c r="D201" s="20" t="str">
        <f>_xlfn.IFERROR(VLOOKUP(E201,'Rec.'!B:H,6,FALSE),"")</f>
        <v/>
      </c>
      <c r="E201" s="20" t="str">
        <f>_xlfn.IFERROR(VLOOKUP(ROW()-8,'Q4.SL'!B:Q,6,FALSE),"")</f>
        <v/>
      </c>
      <c r="F201" s="20" t="str">
        <f>VLOOKUP(E201,'Q4.SL'!G:O,6,FALSE)</f>
        <v/>
      </c>
      <c r="G201" s="31" t="str">
        <f>IF(ROW()-8&gt;'Inf.'!$I$10,"",VLOOKUP(E201,'Q4.SL'!G:O,4,FALSE))</f>
        <v/>
      </c>
      <c r="H201" s="20" t="str">
        <f>IF(ROW()-8&gt;'Inf.'!$I$10,"",VLOOKUP(E201,'Q4.SL'!G:O,5,FALSE))</f>
        <v/>
      </c>
      <c r="I201" s="46"/>
      <c r="J201" t="str">
        <f aca="true" t="shared" si="3" ref="J201:J264">_xlfn.IFERROR(_xlfn.RANK.AVG(A201,A:A,1),"")</f>
        <v/>
      </c>
    </row>
    <row r="202" spans="1:10" ht="21.95" customHeight="1">
      <c r="A202" s="20" t="str">
        <f>VLOOKUP(E202,'Q4.SL'!G:O,8,FALSE)</f>
        <v/>
      </c>
      <c r="B202" s="21" t="str">
        <f>_xlfn.IFERROR(VLOOKUP(E202,'Rec.'!B:H,4,FALSE),"")</f>
        <v/>
      </c>
      <c r="C202" s="21" t="str">
        <f>_xlfn.IFERROR(VLOOKUP(E202,'Rec.'!B:H,5,FALSE),"")</f>
        <v/>
      </c>
      <c r="D202" s="20" t="str">
        <f>_xlfn.IFERROR(VLOOKUP(E202,'Rec.'!B:H,6,FALSE),"")</f>
        <v/>
      </c>
      <c r="E202" s="20" t="str">
        <f>_xlfn.IFERROR(VLOOKUP(ROW()-8,'Q4.SL'!B:Q,6,FALSE),"")</f>
        <v/>
      </c>
      <c r="F202" s="20" t="str">
        <f>VLOOKUP(E202,'Q4.SL'!G:O,6,FALSE)</f>
        <v/>
      </c>
      <c r="G202" s="31" t="str">
        <f>IF(ROW()-8&gt;'Inf.'!$I$10,"",VLOOKUP(E202,'Q4.SL'!G:O,4,FALSE))</f>
        <v/>
      </c>
      <c r="H202" s="20" t="str">
        <f>IF(ROW()-8&gt;'Inf.'!$I$10,"",VLOOKUP(E202,'Q4.SL'!G:O,5,FALSE))</f>
        <v/>
      </c>
      <c r="I202" s="46"/>
      <c r="J202" t="str">
        <f ca="1" t="shared" si="3"/>
        <v/>
      </c>
    </row>
    <row r="203" spans="1:10" ht="21.95" customHeight="1">
      <c r="A203" s="20" t="str">
        <f>VLOOKUP(E203,'Q4.SL'!G:O,8,FALSE)</f>
        <v/>
      </c>
      <c r="B203" s="21" t="str">
        <f>_xlfn.IFERROR(VLOOKUP(E203,'Rec.'!B:H,4,FALSE),"")</f>
        <v/>
      </c>
      <c r="C203" s="21" t="str">
        <f>_xlfn.IFERROR(VLOOKUP(E203,'Rec.'!B:H,5,FALSE),"")</f>
        <v/>
      </c>
      <c r="D203" s="20" t="str">
        <f>_xlfn.IFERROR(VLOOKUP(E203,'Rec.'!B:H,6,FALSE),"")</f>
        <v/>
      </c>
      <c r="E203" s="20" t="str">
        <f>_xlfn.IFERROR(VLOOKUP(ROW()-8,'Q4.SL'!B:Q,6,FALSE),"")</f>
        <v/>
      </c>
      <c r="F203" s="20" t="str">
        <f>VLOOKUP(E203,'Q4.SL'!G:O,6,FALSE)</f>
        <v/>
      </c>
      <c r="G203" s="31" t="str">
        <f>IF(ROW()-8&gt;'Inf.'!$I$10,"",VLOOKUP(E203,'Q4.SL'!G:O,4,FALSE))</f>
        <v/>
      </c>
      <c r="H203" s="20" t="str">
        <f>IF(ROW()-8&gt;'Inf.'!$I$10,"",VLOOKUP(E203,'Q4.SL'!G:O,5,FALSE))</f>
        <v/>
      </c>
      <c r="I203" s="46"/>
      <c r="J203" t="str">
        <f ca="1" t="shared" si="3"/>
        <v/>
      </c>
    </row>
    <row r="204" spans="1:10" ht="21.95" customHeight="1">
      <c r="A204" s="20" t="str">
        <f>VLOOKUP(E204,'Q4.SL'!G:O,8,FALSE)</f>
        <v/>
      </c>
      <c r="B204" s="21" t="str">
        <f>_xlfn.IFERROR(VLOOKUP(E204,'Rec.'!B:H,4,FALSE),"")</f>
        <v/>
      </c>
      <c r="C204" s="21" t="str">
        <f>_xlfn.IFERROR(VLOOKUP(E204,'Rec.'!B:H,5,FALSE),"")</f>
        <v/>
      </c>
      <c r="D204" s="20" t="str">
        <f>_xlfn.IFERROR(VLOOKUP(E204,'Rec.'!B:H,6,FALSE),"")</f>
        <v/>
      </c>
      <c r="E204" s="20" t="str">
        <f>_xlfn.IFERROR(VLOOKUP(ROW()-8,'Q4.SL'!B:Q,6,FALSE),"")</f>
        <v/>
      </c>
      <c r="F204" s="20" t="str">
        <f>VLOOKUP(E204,'Q4.SL'!G:O,6,FALSE)</f>
        <v/>
      </c>
      <c r="G204" s="31" t="str">
        <f>IF(ROW()-8&gt;'Inf.'!$I$10,"",VLOOKUP(E204,'Q4.SL'!G:O,4,FALSE))</f>
        <v/>
      </c>
      <c r="H204" s="20" t="str">
        <f>IF(ROW()-8&gt;'Inf.'!$I$10,"",VLOOKUP(E204,'Q4.SL'!G:O,5,FALSE))</f>
        <v/>
      </c>
      <c r="I204" s="46"/>
      <c r="J204" t="str">
        <f ca="1" t="shared" si="3"/>
        <v/>
      </c>
    </row>
    <row r="205" spans="1:10" ht="21.95" customHeight="1">
      <c r="A205" s="20" t="str">
        <f>VLOOKUP(E205,'Q4.SL'!G:O,8,FALSE)</f>
        <v/>
      </c>
      <c r="B205" s="21" t="str">
        <f>_xlfn.IFERROR(VLOOKUP(E205,'Rec.'!B:H,4,FALSE),"")</f>
        <v/>
      </c>
      <c r="C205" s="21" t="str">
        <f>_xlfn.IFERROR(VLOOKUP(E205,'Rec.'!B:H,5,FALSE),"")</f>
        <v/>
      </c>
      <c r="D205" s="20" t="str">
        <f>_xlfn.IFERROR(VLOOKUP(E205,'Rec.'!B:H,6,FALSE),"")</f>
        <v/>
      </c>
      <c r="E205" s="20" t="str">
        <f>_xlfn.IFERROR(VLOOKUP(ROW()-8,'Q4.SL'!B:Q,6,FALSE),"")</f>
        <v/>
      </c>
      <c r="F205" s="20" t="str">
        <f>VLOOKUP(E205,'Q4.SL'!G:O,6,FALSE)</f>
        <v/>
      </c>
      <c r="G205" s="31" t="str">
        <f>IF(ROW()-8&gt;'Inf.'!$I$10,"",VLOOKUP(E205,'Q4.SL'!G:O,4,FALSE))</f>
        <v/>
      </c>
      <c r="H205" s="20" t="str">
        <f>IF(ROW()-8&gt;'Inf.'!$I$10,"",VLOOKUP(E205,'Q4.SL'!G:O,5,FALSE))</f>
        <v/>
      </c>
      <c r="I205" s="46"/>
      <c r="J205" t="str">
        <f ca="1" t="shared" si="3"/>
        <v/>
      </c>
    </row>
    <row r="206" spans="1:10" ht="21.95" customHeight="1">
      <c r="A206" s="20" t="str">
        <f>VLOOKUP(E206,'Q4.SL'!G:O,8,FALSE)</f>
        <v/>
      </c>
      <c r="B206" s="21" t="str">
        <f>_xlfn.IFERROR(VLOOKUP(E206,'Rec.'!B:H,4,FALSE),"")</f>
        <v/>
      </c>
      <c r="C206" s="21" t="str">
        <f>_xlfn.IFERROR(VLOOKUP(E206,'Rec.'!B:H,5,FALSE),"")</f>
        <v/>
      </c>
      <c r="D206" s="20" t="str">
        <f>_xlfn.IFERROR(VLOOKUP(E206,'Rec.'!B:H,6,FALSE),"")</f>
        <v/>
      </c>
      <c r="E206" s="20" t="str">
        <f>_xlfn.IFERROR(VLOOKUP(ROW()-8,'Q4.SL'!B:Q,6,FALSE),"")</f>
        <v/>
      </c>
      <c r="F206" s="20" t="str">
        <f>VLOOKUP(E206,'Q4.SL'!G:O,6,FALSE)</f>
        <v/>
      </c>
      <c r="G206" s="31" t="str">
        <f>IF(ROW()-8&gt;'Inf.'!$I$10,"",VLOOKUP(E206,'Q4.SL'!G:O,4,FALSE))</f>
        <v/>
      </c>
      <c r="H206" s="20" t="str">
        <f>IF(ROW()-8&gt;'Inf.'!$I$10,"",VLOOKUP(E206,'Q4.SL'!G:O,5,FALSE))</f>
        <v/>
      </c>
      <c r="I206" s="46"/>
      <c r="J206" t="str">
        <f ca="1" t="shared" si="3"/>
        <v/>
      </c>
    </row>
    <row r="207" spans="1:10" ht="21.95" customHeight="1">
      <c r="A207" s="20" t="str">
        <f>VLOOKUP(E207,'Q4.SL'!G:O,8,FALSE)</f>
        <v/>
      </c>
      <c r="B207" s="21" t="str">
        <f>_xlfn.IFERROR(VLOOKUP(E207,'Rec.'!B:H,4,FALSE),"")</f>
        <v/>
      </c>
      <c r="C207" s="21" t="str">
        <f>_xlfn.IFERROR(VLOOKUP(E207,'Rec.'!B:H,5,FALSE),"")</f>
        <v/>
      </c>
      <c r="D207" s="20" t="str">
        <f>_xlfn.IFERROR(VLOOKUP(E207,'Rec.'!B:H,6,FALSE),"")</f>
        <v/>
      </c>
      <c r="E207" s="20" t="str">
        <f>_xlfn.IFERROR(VLOOKUP(ROW()-8,'Q4.SL'!B:Q,6,FALSE),"")</f>
        <v/>
      </c>
      <c r="F207" s="20" t="str">
        <f>VLOOKUP(E207,'Q4.SL'!G:O,6,FALSE)</f>
        <v/>
      </c>
      <c r="G207" s="31" t="str">
        <f>IF(ROW()-8&gt;'Inf.'!$I$10,"",VLOOKUP(E207,'Q4.SL'!G:O,4,FALSE))</f>
        <v/>
      </c>
      <c r="H207" s="20" t="str">
        <f>IF(ROW()-8&gt;'Inf.'!$I$10,"",VLOOKUP(E207,'Q4.SL'!G:O,5,FALSE))</f>
        <v/>
      </c>
      <c r="I207" s="46"/>
      <c r="J207" t="str">
        <f ca="1" t="shared" si="3"/>
        <v/>
      </c>
    </row>
    <row r="208" spans="1:10" ht="21.95" customHeight="1">
      <c r="A208" s="20" t="str">
        <f>VLOOKUP(E208,'Q4.SL'!G:O,8,FALSE)</f>
        <v/>
      </c>
      <c r="B208" s="21" t="str">
        <f>_xlfn.IFERROR(VLOOKUP(E208,'Rec.'!B:H,4,FALSE),"")</f>
        <v/>
      </c>
      <c r="C208" s="21" t="str">
        <f>_xlfn.IFERROR(VLOOKUP(E208,'Rec.'!B:H,5,FALSE),"")</f>
        <v/>
      </c>
      <c r="D208" s="20" t="str">
        <f>_xlfn.IFERROR(VLOOKUP(E208,'Rec.'!B:H,6,FALSE),"")</f>
        <v/>
      </c>
      <c r="E208" s="20" t="str">
        <f>_xlfn.IFERROR(VLOOKUP(ROW()-8,'Q4.SL'!B:Q,6,FALSE),"")</f>
        <v/>
      </c>
      <c r="F208" s="20" t="str">
        <f>VLOOKUP(E208,'Q4.SL'!G:O,6,FALSE)</f>
        <v/>
      </c>
      <c r="G208" s="31" t="str">
        <f>IF(ROW()-8&gt;'Inf.'!$I$10,"",VLOOKUP(E208,'Q4.SL'!G:O,4,FALSE))</f>
        <v/>
      </c>
      <c r="H208" s="20" t="str">
        <f>IF(ROW()-8&gt;'Inf.'!$I$10,"",VLOOKUP(E208,'Q4.SL'!G:O,5,FALSE))</f>
        <v/>
      </c>
      <c r="I208" s="46"/>
      <c r="J208" t="str">
        <f ca="1" t="shared" si="3"/>
        <v/>
      </c>
    </row>
    <row r="209" spans="1:10" ht="21.95" customHeight="1">
      <c r="A209" s="20" t="str">
        <f>VLOOKUP(E209,'Q4.SL'!G:O,8,FALSE)</f>
        <v/>
      </c>
      <c r="B209" s="21" t="str">
        <f>_xlfn.IFERROR(VLOOKUP(E209,'Rec.'!B:H,4,FALSE),"")</f>
        <v/>
      </c>
      <c r="C209" s="21" t="str">
        <f>_xlfn.IFERROR(VLOOKUP(E209,'Rec.'!B:H,5,FALSE),"")</f>
        <v/>
      </c>
      <c r="D209" s="20" t="str">
        <f>_xlfn.IFERROR(VLOOKUP(E209,'Rec.'!B:H,6,FALSE),"")</f>
        <v/>
      </c>
      <c r="E209" s="20" t="str">
        <f>_xlfn.IFERROR(VLOOKUP(ROW()-8,'Q4.SL'!B:Q,6,FALSE),"")</f>
        <v/>
      </c>
      <c r="F209" s="20" t="str">
        <f>VLOOKUP(E209,'Q4.SL'!G:O,6,FALSE)</f>
        <v/>
      </c>
      <c r="G209" s="31" t="str">
        <f>IF(ROW()-8&gt;'Inf.'!$I$10,"",VLOOKUP(E209,'Q4.SL'!G:O,4,FALSE))</f>
        <v/>
      </c>
      <c r="H209" s="20" t="str">
        <f>IF(ROW()-8&gt;'Inf.'!$I$10,"",VLOOKUP(E209,'Q4.SL'!G:O,5,FALSE))</f>
        <v/>
      </c>
      <c r="I209" s="46"/>
      <c r="J209" t="str">
        <f ca="1" t="shared" si="3"/>
        <v/>
      </c>
    </row>
    <row r="210" spans="1:10" ht="21.95" customHeight="1">
      <c r="A210" s="20" t="str">
        <f>VLOOKUP(E210,'Q4.SL'!G:O,8,FALSE)</f>
        <v/>
      </c>
      <c r="B210" s="21" t="str">
        <f>_xlfn.IFERROR(VLOOKUP(E210,'Rec.'!B:H,4,FALSE),"")</f>
        <v/>
      </c>
      <c r="C210" s="21" t="str">
        <f>_xlfn.IFERROR(VLOOKUP(E210,'Rec.'!B:H,5,FALSE),"")</f>
        <v/>
      </c>
      <c r="D210" s="20" t="str">
        <f>_xlfn.IFERROR(VLOOKUP(E210,'Rec.'!B:H,6,FALSE),"")</f>
        <v/>
      </c>
      <c r="E210" s="20" t="str">
        <f>_xlfn.IFERROR(VLOOKUP(ROW()-8,'Q4.SL'!B:Q,6,FALSE),"")</f>
        <v/>
      </c>
      <c r="F210" s="20" t="str">
        <f>VLOOKUP(E210,'Q4.SL'!G:O,6,FALSE)</f>
        <v/>
      </c>
      <c r="G210" s="31" t="str">
        <f>IF(ROW()-8&gt;'Inf.'!$I$10,"",VLOOKUP(E210,'Q4.SL'!G:O,4,FALSE))</f>
        <v/>
      </c>
      <c r="H210" s="20" t="str">
        <f>IF(ROW()-8&gt;'Inf.'!$I$10,"",VLOOKUP(E210,'Q4.SL'!G:O,5,FALSE))</f>
        <v/>
      </c>
      <c r="I210" s="46"/>
      <c r="J210" t="str">
        <f ca="1" t="shared" si="3"/>
        <v/>
      </c>
    </row>
    <row r="211" spans="1:10" ht="21.95" customHeight="1">
      <c r="A211" s="20" t="str">
        <f>VLOOKUP(E211,'Q4.SL'!G:O,8,FALSE)</f>
        <v/>
      </c>
      <c r="B211" s="21" t="str">
        <f>_xlfn.IFERROR(VLOOKUP(E211,'Rec.'!B:H,4,FALSE),"")</f>
        <v/>
      </c>
      <c r="C211" s="21" t="str">
        <f>_xlfn.IFERROR(VLOOKUP(E211,'Rec.'!B:H,5,FALSE),"")</f>
        <v/>
      </c>
      <c r="D211" s="20" t="str">
        <f>_xlfn.IFERROR(VLOOKUP(E211,'Rec.'!B:H,6,FALSE),"")</f>
        <v/>
      </c>
      <c r="E211" s="20" t="str">
        <f>_xlfn.IFERROR(VLOOKUP(ROW()-8,'Q4.SL'!B:Q,6,FALSE),"")</f>
        <v/>
      </c>
      <c r="F211" s="20" t="str">
        <f>VLOOKUP(E211,'Q4.SL'!G:O,6,FALSE)</f>
        <v/>
      </c>
      <c r="G211" s="31" t="str">
        <f>IF(ROW()-8&gt;'Inf.'!$I$10,"",VLOOKUP(E211,'Q4.SL'!G:O,4,FALSE))</f>
        <v/>
      </c>
      <c r="H211" s="20" t="str">
        <f>IF(ROW()-8&gt;'Inf.'!$I$10,"",VLOOKUP(E211,'Q4.SL'!G:O,5,FALSE))</f>
        <v/>
      </c>
      <c r="I211" s="46"/>
      <c r="J211" t="str">
        <f ca="1" t="shared" si="3"/>
        <v/>
      </c>
    </row>
    <row r="212" spans="1:10" ht="21.95" customHeight="1">
      <c r="A212" s="20" t="str">
        <f>VLOOKUP(E212,'Q4.SL'!G:O,8,FALSE)</f>
        <v/>
      </c>
      <c r="B212" s="21" t="str">
        <f>_xlfn.IFERROR(VLOOKUP(E212,'Rec.'!B:H,4,FALSE),"")</f>
        <v/>
      </c>
      <c r="C212" s="21" t="str">
        <f>_xlfn.IFERROR(VLOOKUP(E212,'Rec.'!B:H,5,FALSE),"")</f>
        <v/>
      </c>
      <c r="D212" s="20" t="str">
        <f>_xlfn.IFERROR(VLOOKUP(E212,'Rec.'!B:H,6,FALSE),"")</f>
        <v/>
      </c>
      <c r="E212" s="20" t="str">
        <f>_xlfn.IFERROR(VLOOKUP(ROW()-8,'Q4.SL'!B:Q,6,FALSE),"")</f>
        <v/>
      </c>
      <c r="F212" s="20" t="str">
        <f>VLOOKUP(E212,'Q4.SL'!G:O,6,FALSE)</f>
        <v/>
      </c>
      <c r="G212" s="31" t="str">
        <f>IF(ROW()-8&gt;'Inf.'!$I$10,"",VLOOKUP(E212,'Q4.SL'!G:O,4,FALSE))</f>
        <v/>
      </c>
      <c r="H212" s="20" t="str">
        <f>IF(ROW()-8&gt;'Inf.'!$I$10,"",VLOOKUP(E212,'Q4.SL'!G:O,5,FALSE))</f>
        <v/>
      </c>
      <c r="I212" s="46"/>
      <c r="J212" t="str">
        <f ca="1" t="shared" si="3"/>
        <v/>
      </c>
    </row>
    <row r="213" spans="1:10" ht="21.95" customHeight="1">
      <c r="A213" s="20" t="str">
        <f>VLOOKUP(E213,'Q4.SL'!G:O,8,FALSE)</f>
        <v/>
      </c>
      <c r="B213" s="21" t="str">
        <f>_xlfn.IFERROR(VLOOKUP(E213,'Rec.'!B:H,4,FALSE),"")</f>
        <v/>
      </c>
      <c r="C213" s="21" t="str">
        <f>_xlfn.IFERROR(VLOOKUP(E213,'Rec.'!B:H,5,FALSE),"")</f>
        <v/>
      </c>
      <c r="D213" s="20" t="str">
        <f>_xlfn.IFERROR(VLOOKUP(E213,'Rec.'!B:H,6,FALSE),"")</f>
        <v/>
      </c>
      <c r="E213" s="20" t="str">
        <f>_xlfn.IFERROR(VLOOKUP(ROW()-8,'Q4.SL'!B:Q,6,FALSE),"")</f>
        <v/>
      </c>
      <c r="F213" s="20" t="str">
        <f>VLOOKUP(E213,'Q4.SL'!G:O,6,FALSE)</f>
        <v/>
      </c>
      <c r="G213" s="31" t="str">
        <f>IF(ROW()-8&gt;'Inf.'!$I$10,"",VLOOKUP(E213,'Q4.SL'!G:O,4,FALSE))</f>
        <v/>
      </c>
      <c r="H213" s="20" t="str">
        <f>IF(ROW()-8&gt;'Inf.'!$I$10,"",VLOOKUP(E213,'Q4.SL'!G:O,5,FALSE))</f>
        <v/>
      </c>
      <c r="I213" s="46"/>
      <c r="J213" t="str">
        <f ca="1" t="shared" si="3"/>
        <v/>
      </c>
    </row>
    <row r="214" spans="1:10" ht="21.95" customHeight="1">
      <c r="A214" s="20" t="str">
        <f>VLOOKUP(E214,'Q4.SL'!G:O,8,FALSE)</f>
        <v/>
      </c>
      <c r="B214" s="21" t="str">
        <f>_xlfn.IFERROR(VLOOKUP(E214,'Rec.'!B:H,4,FALSE),"")</f>
        <v/>
      </c>
      <c r="C214" s="21" t="str">
        <f>_xlfn.IFERROR(VLOOKUP(E214,'Rec.'!B:H,5,FALSE),"")</f>
        <v/>
      </c>
      <c r="D214" s="20" t="str">
        <f>_xlfn.IFERROR(VLOOKUP(E214,'Rec.'!B:H,6,FALSE),"")</f>
        <v/>
      </c>
      <c r="E214" s="20" t="str">
        <f>_xlfn.IFERROR(VLOOKUP(ROW()-8,'Q4.SL'!B:Q,6,FALSE),"")</f>
        <v/>
      </c>
      <c r="F214" s="20" t="str">
        <f>VLOOKUP(E214,'Q4.SL'!G:O,6,FALSE)</f>
        <v/>
      </c>
      <c r="G214" s="31" t="str">
        <f>IF(ROW()-8&gt;'Inf.'!$I$10,"",VLOOKUP(E214,'Q4.SL'!G:O,4,FALSE))</f>
        <v/>
      </c>
      <c r="H214" s="20" t="str">
        <f>IF(ROW()-8&gt;'Inf.'!$I$10,"",VLOOKUP(E214,'Q4.SL'!G:O,5,FALSE))</f>
        <v/>
      </c>
      <c r="I214" s="46"/>
      <c r="J214" t="str">
        <f ca="1" t="shared" si="3"/>
        <v/>
      </c>
    </row>
    <row r="215" spans="1:10" ht="21.95" customHeight="1">
      <c r="A215" s="20" t="str">
        <f>VLOOKUP(E215,'Q4.SL'!G:O,8,FALSE)</f>
        <v/>
      </c>
      <c r="B215" s="21" t="str">
        <f>_xlfn.IFERROR(VLOOKUP(E215,'Rec.'!B:H,4,FALSE),"")</f>
        <v/>
      </c>
      <c r="C215" s="21" t="str">
        <f>_xlfn.IFERROR(VLOOKUP(E215,'Rec.'!B:H,5,FALSE),"")</f>
        <v/>
      </c>
      <c r="D215" s="20" t="str">
        <f>_xlfn.IFERROR(VLOOKUP(E215,'Rec.'!B:H,6,FALSE),"")</f>
        <v/>
      </c>
      <c r="E215" s="20" t="str">
        <f>_xlfn.IFERROR(VLOOKUP(ROW()-8,'Q4.SL'!B:Q,6,FALSE),"")</f>
        <v/>
      </c>
      <c r="F215" s="20" t="str">
        <f>VLOOKUP(E215,'Q4.SL'!G:O,6,FALSE)</f>
        <v/>
      </c>
      <c r="G215" s="31" t="str">
        <f>IF(ROW()-8&gt;'Inf.'!$I$10,"",VLOOKUP(E215,'Q4.SL'!G:O,4,FALSE))</f>
        <v/>
      </c>
      <c r="H215" s="20" t="str">
        <f>IF(ROW()-8&gt;'Inf.'!$I$10,"",VLOOKUP(E215,'Q4.SL'!G:O,5,FALSE))</f>
        <v/>
      </c>
      <c r="I215" s="46"/>
      <c r="J215" t="str">
        <f ca="1" t="shared" si="3"/>
        <v/>
      </c>
    </row>
    <row r="216" spans="1:10" ht="21.95" customHeight="1">
      <c r="A216" s="20" t="str">
        <f>VLOOKUP(E216,'Q4.SL'!G:O,8,FALSE)</f>
        <v/>
      </c>
      <c r="B216" s="21" t="str">
        <f>_xlfn.IFERROR(VLOOKUP(E216,'Rec.'!B:H,4,FALSE),"")</f>
        <v/>
      </c>
      <c r="C216" s="21" t="str">
        <f>_xlfn.IFERROR(VLOOKUP(E216,'Rec.'!B:H,5,FALSE),"")</f>
        <v/>
      </c>
      <c r="D216" s="20" t="str">
        <f>_xlfn.IFERROR(VLOOKUP(E216,'Rec.'!B:H,6,FALSE),"")</f>
        <v/>
      </c>
      <c r="E216" s="20" t="str">
        <f>_xlfn.IFERROR(VLOOKUP(ROW()-8,'Q4.SL'!B:Q,6,FALSE),"")</f>
        <v/>
      </c>
      <c r="F216" s="20" t="str">
        <f>VLOOKUP(E216,'Q4.SL'!G:O,6,FALSE)</f>
        <v/>
      </c>
      <c r="G216" s="31" t="str">
        <f>IF(ROW()-8&gt;'Inf.'!$I$10,"",VLOOKUP(E216,'Q4.SL'!G:O,4,FALSE))</f>
        <v/>
      </c>
      <c r="H216" s="20" t="str">
        <f>IF(ROW()-8&gt;'Inf.'!$I$10,"",VLOOKUP(E216,'Q4.SL'!G:O,5,FALSE))</f>
        <v/>
      </c>
      <c r="I216" s="46"/>
      <c r="J216" t="str">
        <f ca="1" t="shared" si="3"/>
        <v/>
      </c>
    </row>
    <row r="217" spans="1:10" ht="21.95" customHeight="1">
      <c r="A217" s="20" t="str">
        <f>VLOOKUP(E217,'Q4.SL'!G:O,8,FALSE)</f>
        <v/>
      </c>
      <c r="B217" s="21" t="str">
        <f>_xlfn.IFERROR(VLOOKUP(E217,'Rec.'!B:H,4,FALSE),"")</f>
        <v/>
      </c>
      <c r="C217" s="21" t="str">
        <f>_xlfn.IFERROR(VLOOKUP(E217,'Rec.'!B:H,5,FALSE),"")</f>
        <v/>
      </c>
      <c r="D217" s="20" t="str">
        <f>_xlfn.IFERROR(VLOOKUP(E217,'Rec.'!B:H,6,FALSE),"")</f>
        <v/>
      </c>
      <c r="E217" s="20" t="str">
        <f>_xlfn.IFERROR(VLOOKUP(ROW()-8,'Q4.SL'!B:Q,6,FALSE),"")</f>
        <v/>
      </c>
      <c r="F217" s="20" t="str">
        <f>VLOOKUP(E217,'Q4.SL'!G:O,6,FALSE)</f>
        <v/>
      </c>
      <c r="G217" s="31" t="str">
        <f>IF(ROW()-8&gt;'Inf.'!$I$10,"",VLOOKUP(E217,'Q4.SL'!G:O,4,FALSE))</f>
        <v/>
      </c>
      <c r="H217" s="20" t="str">
        <f>IF(ROW()-8&gt;'Inf.'!$I$10,"",VLOOKUP(E217,'Q4.SL'!G:O,5,FALSE))</f>
        <v/>
      </c>
      <c r="I217" s="46"/>
      <c r="J217" t="str">
        <f ca="1" t="shared" si="3"/>
        <v/>
      </c>
    </row>
    <row r="218" spans="1:10" ht="21.95" customHeight="1">
      <c r="A218" s="20" t="str">
        <f>VLOOKUP(E218,'Q4.SL'!G:O,8,FALSE)</f>
        <v/>
      </c>
      <c r="B218" s="21" t="str">
        <f>_xlfn.IFERROR(VLOOKUP(E218,'Rec.'!B:H,4,FALSE),"")</f>
        <v/>
      </c>
      <c r="C218" s="21" t="str">
        <f>_xlfn.IFERROR(VLOOKUP(E218,'Rec.'!B:H,5,FALSE),"")</f>
        <v/>
      </c>
      <c r="D218" s="20" t="str">
        <f>_xlfn.IFERROR(VLOOKUP(E218,'Rec.'!B:H,6,FALSE),"")</f>
        <v/>
      </c>
      <c r="E218" s="20" t="str">
        <f>_xlfn.IFERROR(VLOOKUP(ROW()-8,'Q4.SL'!B:Q,6,FALSE),"")</f>
        <v/>
      </c>
      <c r="F218" s="20" t="str">
        <f>VLOOKUP(E218,'Q4.SL'!G:O,6,FALSE)</f>
        <v/>
      </c>
      <c r="G218" s="31" t="str">
        <f>IF(ROW()-8&gt;'Inf.'!$I$10,"",VLOOKUP(E218,'Q4.SL'!G:O,4,FALSE))</f>
        <v/>
      </c>
      <c r="H218" s="20" t="str">
        <f>IF(ROW()-8&gt;'Inf.'!$I$10,"",VLOOKUP(E218,'Q4.SL'!G:O,5,FALSE))</f>
        <v/>
      </c>
      <c r="I218" s="46"/>
      <c r="J218" t="str">
        <f ca="1" t="shared" si="3"/>
        <v/>
      </c>
    </row>
    <row r="219" spans="1:10" ht="21.95" customHeight="1">
      <c r="A219" s="20" t="str">
        <f>VLOOKUP(E219,'Q4.SL'!G:O,8,FALSE)</f>
        <v/>
      </c>
      <c r="B219" s="21" t="str">
        <f>_xlfn.IFERROR(VLOOKUP(E219,'Rec.'!B:H,4,FALSE),"")</f>
        <v/>
      </c>
      <c r="C219" s="21" t="str">
        <f>_xlfn.IFERROR(VLOOKUP(E219,'Rec.'!B:H,5,FALSE),"")</f>
        <v/>
      </c>
      <c r="D219" s="20" t="str">
        <f>_xlfn.IFERROR(VLOOKUP(E219,'Rec.'!B:H,6,FALSE),"")</f>
        <v/>
      </c>
      <c r="E219" s="20" t="str">
        <f>_xlfn.IFERROR(VLOOKUP(ROW()-8,'Q4.SL'!B:Q,6,FALSE),"")</f>
        <v/>
      </c>
      <c r="F219" s="20" t="str">
        <f>VLOOKUP(E219,'Q4.SL'!G:O,6,FALSE)</f>
        <v/>
      </c>
      <c r="G219" s="31" t="str">
        <f>IF(ROW()-8&gt;'Inf.'!$I$10,"",VLOOKUP(E219,'Q4.SL'!G:O,4,FALSE))</f>
        <v/>
      </c>
      <c r="H219" s="20" t="str">
        <f>IF(ROW()-8&gt;'Inf.'!$I$10,"",VLOOKUP(E219,'Q4.SL'!G:O,5,FALSE))</f>
        <v/>
      </c>
      <c r="I219" s="46"/>
      <c r="J219" t="str">
        <f ca="1" t="shared" si="3"/>
        <v/>
      </c>
    </row>
    <row r="220" spans="1:10" ht="21.95" customHeight="1">
      <c r="A220" s="20" t="str">
        <f>VLOOKUP(E220,'Q4.SL'!G:O,8,FALSE)</f>
        <v/>
      </c>
      <c r="B220" s="21" t="str">
        <f>_xlfn.IFERROR(VLOOKUP(E220,'Rec.'!B:H,4,FALSE),"")</f>
        <v/>
      </c>
      <c r="C220" s="21" t="str">
        <f>_xlfn.IFERROR(VLOOKUP(E220,'Rec.'!B:H,5,FALSE),"")</f>
        <v/>
      </c>
      <c r="D220" s="20" t="str">
        <f>_xlfn.IFERROR(VLOOKUP(E220,'Rec.'!B:H,6,FALSE),"")</f>
        <v/>
      </c>
      <c r="E220" s="20" t="str">
        <f>_xlfn.IFERROR(VLOOKUP(ROW()-8,'Q4.SL'!B:Q,6,FALSE),"")</f>
        <v/>
      </c>
      <c r="F220" s="20" t="str">
        <f>VLOOKUP(E220,'Q4.SL'!G:O,6,FALSE)</f>
        <v/>
      </c>
      <c r="G220" s="31" t="str">
        <f>IF(ROW()-8&gt;'Inf.'!$I$10,"",VLOOKUP(E220,'Q4.SL'!G:O,4,FALSE))</f>
        <v/>
      </c>
      <c r="H220" s="20" t="str">
        <f>IF(ROW()-8&gt;'Inf.'!$I$10,"",VLOOKUP(E220,'Q4.SL'!G:O,5,FALSE))</f>
        <v/>
      </c>
      <c r="I220" s="46"/>
      <c r="J220" t="str">
        <f ca="1" t="shared" si="3"/>
        <v/>
      </c>
    </row>
    <row r="221" spans="1:10" ht="21.95" customHeight="1">
      <c r="A221" s="20" t="str">
        <f>VLOOKUP(E221,'Q4.SL'!G:O,8,FALSE)</f>
        <v/>
      </c>
      <c r="B221" s="21" t="str">
        <f>_xlfn.IFERROR(VLOOKUP(E221,'Rec.'!B:H,4,FALSE),"")</f>
        <v/>
      </c>
      <c r="C221" s="21" t="str">
        <f>_xlfn.IFERROR(VLOOKUP(E221,'Rec.'!B:H,5,FALSE),"")</f>
        <v/>
      </c>
      <c r="D221" s="20" t="str">
        <f>_xlfn.IFERROR(VLOOKUP(E221,'Rec.'!B:H,6,FALSE),"")</f>
        <v/>
      </c>
      <c r="E221" s="20" t="str">
        <f>_xlfn.IFERROR(VLOOKUP(ROW()-8,'Q4.SL'!B:Q,6,FALSE),"")</f>
        <v/>
      </c>
      <c r="F221" s="20" t="str">
        <f>VLOOKUP(E221,'Q4.SL'!G:O,6,FALSE)</f>
        <v/>
      </c>
      <c r="G221" s="31" t="str">
        <f>IF(ROW()-8&gt;'Inf.'!$I$10,"",VLOOKUP(E221,'Q4.SL'!G:O,4,FALSE))</f>
        <v/>
      </c>
      <c r="H221" s="20" t="str">
        <f>IF(ROW()-8&gt;'Inf.'!$I$10,"",VLOOKUP(E221,'Q4.SL'!G:O,5,FALSE))</f>
        <v/>
      </c>
      <c r="I221" s="46"/>
      <c r="J221" t="str">
        <f ca="1" t="shared" si="3"/>
        <v/>
      </c>
    </row>
    <row r="222" spans="1:10" ht="21.95" customHeight="1">
      <c r="A222" s="20" t="str">
        <f>VLOOKUP(E222,'Q4.SL'!G:O,8,FALSE)</f>
        <v/>
      </c>
      <c r="B222" s="21" t="str">
        <f>_xlfn.IFERROR(VLOOKUP(E222,'Rec.'!B:H,4,FALSE),"")</f>
        <v/>
      </c>
      <c r="C222" s="21" t="str">
        <f>_xlfn.IFERROR(VLOOKUP(E222,'Rec.'!B:H,5,FALSE),"")</f>
        <v/>
      </c>
      <c r="D222" s="20" t="str">
        <f>_xlfn.IFERROR(VLOOKUP(E222,'Rec.'!B:H,6,FALSE),"")</f>
        <v/>
      </c>
      <c r="E222" s="20" t="str">
        <f>_xlfn.IFERROR(VLOOKUP(ROW()-8,'Q4.SL'!B:Q,6,FALSE),"")</f>
        <v/>
      </c>
      <c r="F222" s="20" t="str">
        <f>VLOOKUP(E222,'Q4.SL'!G:O,6,FALSE)</f>
        <v/>
      </c>
      <c r="G222" s="31" t="str">
        <f>IF(ROW()-8&gt;'Inf.'!$I$10,"",VLOOKUP(E222,'Q4.SL'!G:O,4,FALSE))</f>
        <v/>
      </c>
      <c r="H222" s="20" t="str">
        <f>IF(ROW()-8&gt;'Inf.'!$I$10,"",VLOOKUP(E222,'Q4.SL'!G:O,5,FALSE))</f>
        <v/>
      </c>
      <c r="I222" s="46"/>
      <c r="J222" t="str">
        <f ca="1" t="shared" si="3"/>
        <v/>
      </c>
    </row>
    <row r="223" spans="1:10" ht="21.95" customHeight="1">
      <c r="A223" s="20" t="str">
        <f>VLOOKUP(E223,'Q4.SL'!G:O,8,FALSE)</f>
        <v/>
      </c>
      <c r="B223" s="21" t="str">
        <f>_xlfn.IFERROR(VLOOKUP(E223,'Rec.'!B:H,4,FALSE),"")</f>
        <v/>
      </c>
      <c r="C223" s="21" t="str">
        <f>_xlfn.IFERROR(VLOOKUP(E223,'Rec.'!B:H,5,FALSE),"")</f>
        <v/>
      </c>
      <c r="D223" s="20" t="str">
        <f>_xlfn.IFERROR(VLOOKUP(E223,'Rec.'!B:H,6,FALSE),"")</f>
        <v/>
      </c>
      <c r="E223" s="20" t="str">
        <f>_xlfn.IFERROR(VLOOKUP(ROW()-8,'Q4.SL'!B:Q,6,FALSE),"")</f>
        <v/>
      </c>
      <c r="F223" s="20" t="str">
        <f>VLOOKUP(E223,'Q4.SL'!G:O,6,FALSE)</f>
        <v/>
      </c>
      <c r="G223" s="31" t="str">
        <f>IF(ROW()-8&gt;'Inf.'!$I$10,"",VLOOKUP(E223,'Q4.SL'!G:O,4,FALSE))</f>
        <v/>
      </c>
      <c r="H223" s="20" t="str">
        <f>IF(ROW()-8&gt;'Inf.'!$I$10,"",VLOOKUP(E223,'Q4.SL'!G:O,5,FALSE))</f>
        <v/>
      </c>
      <c r="I223" s="46"/>
      <c r="J223" t="str">
        <f ca="1" t="shared" si="3"/>
        <v/>
      </c>
    </row>
    <row r="224" spans="1:10" ht="21.95" customHeight="1">
      <c r="A224" s="20" t="str">
        <f>VLOOKUP(E224,'Q4.SL'!G:O,8,FALSE)</f>
        <v/>
      </c>
      <c r="B224" s="21" t="str">
        <f>_xlfn.IFERROR(VLOOKUP(E224,'Rec.'!B:H,4,FALSE),"")</f>
        <v/>
      </c>
      <c r="C224" s="21" t="str">
        <f>_xlfn.IFERROR(VLOOKUP(E224,'Rec.'!B:H,5,FALSE),"")</f>
        <v/>
      </c>
      <c r="D224" s="20" t="str">
        <f>_xlfn.IFERROR(VLOOKUP(E224,'Rec.'!B:H,6,FALSE),"")</f>
        <v/>
      </c>
      <c r="E224" s="20" t="str">
        <f>_xlfn.IFERROR(VLOOKUP(ROW()-8,'Q4.SL'!B:Q,6,FALSE),"")</f>
        <v/>
      </c>
      <c r="F224" s="20" t="str">
        <f>VLOOKUP(E224,'Q4.SL'!G:O,6,FALSE)</f>
        <v/>
      </c>
      <c r="G224" s="31" t="str">
        <f>IF(ROW()-8&gt;'Inf.'!$I$10,"",VLOOKUP(E224,'Q4.SL'!G:O,4,FALSE))</f>
        <v/>
      </c>
      <c r="H224" s="20" t="str">
        <f>IF(ROW()-8&gt;'Inf.'!$I$10,"",VLOOKUP(E224,'Q4.SL'!G:O,5,FALSE))</f>
        <v/>
      </c>
      <c r="I224" s="46"/>
      <c r="J224" t="str">
        <f ca="1" t="shared" si="3"/>
        <v/>
      </c>
    </row>
    <row r="225" spans="1:10" ht="21.95" customHeight="1">
      <c r="A225" s="20" t="str">
        <f>VLOOKUP(E225,'Q4.SL'!G:O,8,FALSE)</f>
        <v/>
      </c>
      <c r="B225" s="21" t="str">
        <f>_xlfn.IFERROR(VLOOKUP(E225,'Rec.'!B:H,4,FALSE),"")</f>
        <v/>
      </c>
      <c r="C225" s="21" t="str">
        <f>_xlfn.IFERROR(VLOOKUP(E225,'Rec.'!B:H,5,FALSE),"")</f>
        <v/>
      </c>
      <c r="D225" s="20" t="str">
        <f>_xlfn.IFERROR(VLOOKUP(E225,'Rec.'!B:H,6,FALSE),"")</f>
        <v/>
      </c>
      <c r="E225" s="20" t="str">
        <f>_xlfn.IFERROR(VLOOKUP(ROW()-8,'Q4.SL'!B:Q,6,FALSE),"")</f>
        <v/>
      </c>
      <c r="F225" s="20" t="str">
        <f>VLOOKUP(E225,'Q4.SL'!G:O,6,FALSE)</f>
        <v/>
      </c>
      <c r="G225" s="31" t="str">
        <f>IF(ROW()-8&gt;'Inf.'!$I$10,"",VLOOKUP(E225,'Q4.SL'!G:O,4,FALSE))</f>
        <v/>
      </c>
      <c r="H225" s="20" t="str">
        <f>IF(ROW()-8&gt;'Inf.'!$I$10,"",VLOOKUP(E225,'Q4.SL'!G:O,5,FALSE))</f>
        <v/>
      </c>
      <c r="I225" s="46"/>
      <c r="J225" t="str">
        <f ca="1" t="shared" si="3"/>
        <v/>
      </c>
    </row>
    <row r="226" spans="1:10" ht="21.95" customHeight="1">
      <c r="A226" s="20" t="str">
        <f>VLOOKUP(E226,'Q4.SL'!G:O,8,FALSE)</f>
        <v/>
      </c>
      <c r="B226" s="21" t="str">
        <f>_xlfn.IFERROR(VLOOKUP(E226,'Rec.'!B:H,4,FALSE),"")</f>
        <v/>
      </c>
      <c r="C226" s="21" t="str">
        <f>_xlfn.IFERROR(VLOOKUP(E226,'Rec.'!B:H,5,FALSE),"")</f>
        <v/>
      </c>
      <c r="D226" s="20" t="str">
        <f>_xlfn.IFERROR(VLOOKUP(E226,'Rec.'!B:H,6,FALSE),"")</f>
        <v/>
      </c>
      <c r="E226" s="20" t="str">
        <f>_xlfn.IFERROR(VLOOKUP(ROW()-8,'Q4.SL'!B:Q,6,FALSE),"")</f>
        <v/>
      </c>
      <c r="F226" s="20" t="str">
        <f>VLOOKUP(E226,'Q4.SL'!G:O,6,FALSE)</f>
        <v/>
      </c>
      <c r="G226" s="31" t="str">
        <f>IF(ROW()-8&gt;'Inf.'!$I$10,"",VLOOKUP(E226,'Q4.SL'!G:O,4,FALSE))</f>
        <v/>
      </c>
      <c r="H226" s="20" t="str">
        <f>IF(ROW()-8&gt;'Inf.'!$I$10,"",VLOOKUP(E226,'Q4.SL'!G:O,5,FALSE))</f>
        <v/>
      </c>
      <c r="I226" s="46"/>
      <c r="J226" t="str">
        <f ca="1" t="shared" si="3"/>
        <v/>
      </c>
    </row>
    <row r="227" spans="1:10" ht="21.95" customHeight="1">
      <c r="A227" s="20" t="str">
        <f>VLOOKUP(E227,'Q4.SL'!G:O,8,FALSE)</f>
        <v/>
      </c>
      <c r="B227" s="21" t="str">
        <f>_xlfn.IFERROR(VLOOKUP(E227,'Rec.'!B:H,4,FALSE),"")</f>
        <v/>
      </c>
      <c r="C227" s="21" t="str">
        <f>_xlfn.IFERROR(VLOOKUP(E227,'Rec.'!B:H,5,FALSE),"")</f>
        <v/>
      </c>
      <c r="D227" s="20" t="str">
        <f>_xlfn.IFERROR(VLOOKUP(E227,'Rec.'!B:H,6,FALSE),"")</f>
        <v/>
      </c>
      <c r="E227" s="20" t="str">
        <f>_xlfn.IFERROR(VLOOKUP(ROW()-8,'Q4.SL'!B:Q,6,FALSE),"")</f>
        <v/>
      </c>
      <c r="F227" s="20" t="str">
        <f>VLOOKUP(E227,'Q4.SL'!G:O,6,FALSE)</f>
        <v/>
      </c>
      <c r="G227" s="31" t="str">
        <f>IF(ROW()-8&gt;'Inf.'!$I$10,"",VLOOKUP(E227,'Q4.SL'!G:O,4,FALSE))</f>
        <v/>
      </c>
      <c r="H227" s="20" t="str">
        <f>IF(ROW()-8&gt;'Inf.'!$I$10,"",VLOOKUP(E227,'Q4.SL'!G:O,5,FALSE))</f>
        <v/>
      </c>
      <c r="I227" s="46"/>
      <c r="J227" t="str">
        <f ca="1" t="shared" si="3"/>
        <v/>
      </c>
    </row>
    <row r="228" spans="1:10" ht="21.95" customHeight="1">
      <c r="A228" s="20" t="str">
        <f>VLOOKUP(E228,'Q4.SL'!G:O,8,FALSE)</f>
        <v/>
      </c>
      <c r="B228" s="21" t="str">
        <f>_xlfn.IFERROR(VLOOKUP(E228,'Rec.'!B:H,4,FALSE),"")</f>
        <v/>
      </c>
      <c r="C228" s="21" t="str">
        <f>_xlfn.IFERROR(VLOOKUP(E228,'Rec.'!B:H,5,FALSE),"")</f>
        <v/>
      </c>
      <c r="D228" s="20" t="str">
        <f>_xlfn.IFERROR(VLOOKUP(E228,'Rec.'!B:H,6,FALSE),"")</f>
        <v/>
      </c>
      <c r="E228" s="20" t="str">
        <f>_xlfn.IFERROR(VLOOKUP(ROW()-8,'Q4.SL'!B:Q,6,FALSE),"")</f>
        <v/>
      </c>
      <c r="F228" s="20" t="str">
        <f>VLOOKUP(E228,'Q4.SL'!G:O,6,FALSE)</f>
        <v/>
      </c>
      <c r="G228" s="31" t="str">
        <f>IF(ROW()-8&gt;'Inf.'!$I$10,"",VLOOKUP(E228,'Q4.SL'!G:O,4,FALSE))</f>
        <v/>
      </c>
      <c r="H228" s="20" t="str">
        <f>IF(ROW()-8&gt;'Inf.'!$I$10,"",VLOOKUP(E228,'Q4.SL'!G:O,5,FALSE))</f>
        <v/>
      </c>
      <c r="I228" s="46"/>
      <c r="J228" t="str">
        <f ca="1" t="shared" si="3"/>
        <v/>
      </c>
    </row>
    <row r="229" spans="1:10" ht="21.95" customHeight="1">
      <c r="A229" s="20" t="str">
        <f>VLOOKUP(E229,'Q4.SL'!G:O,8,FALSE)</f>
        <v/>
      </c>
      <c r="B229" s="21" t="str">
        <f>_xlfn.IFERROR(VLOOKUP(E229,'Rec.'!B:H,4,FALSE),"")</f>
        <v/>
      </c>
      <c r="C229" s="21" t="str">
        <f>_xlfn.IFERROR(VLOOKUP(E229,'Rec.'!B:H,5,FALSE),"")</f>
        <v/>
      </c>
      <c r="D229" s="20" t="str">
        <f>_xlfn.IFERROR(VLOOKUP(E229,'Rec.'!B:H,6,FALSE),"")</f>
        <v/>
      </c>
      <c r="E229" s="20" t="str">
        <f>_xlfn.IFERROR(VLOOKUP(ROW()-8,'Q4.SL'!B:Q,6,FALSE),"")</f>
        <v/>
      </c>
      <c r="F229" s="20" t="str">
        <f>VLOOKUP(E229,'Q4.SL'!G:O,6,FALSE)</f>
        <v/>
      </c>
      <c r="G229" s="31" t="str">
        <f>IF(ROW()-8&gt;'Inf.'!$I$10,"",VLOOKUP(E229,'Q4.SL'!G:O,4,FALSE))</f>
        <v/>
      </c>
      <c r="H229" s="20" t="str">
        <f>IF(ROW()-8&gt;'Inf.'!$I$10,"",VLOOKUP(E229,'Q4.SL'!G:O,5,FALSE))</f>
        <v/>
      </c>
      <c r="I229" s="46"/>
      <c r="J229" t="str">
        <f ca="1" t="shared" si="3"/>
        <v/>
      </c>
    </row>
    <row r="230" spans="1:10" ht="21.95" customHeight="1">
      <c r="A230" s="20" t="str">
        <f>VLOOKUP(E230,'Q4.SL'!G:O,8,FALSE)</f>
        <v/>
      </c>
      <c r="B230" s="21" t="str">
        <f>_xlfn.IFERROR(VLOOKUP(E230,'Rec.'!B:H,4,FALSE),"")</f>
        <v/>
      </c>
      <c r="C230" s="21" t="str">
        <f>_xlfn.IFERROR(VLOOKUP(E230,'Rec.'!B:H,5,FALSE),"")</f>
        <v/>
      </c>
      <c r="D230" s="20" t="str">
        <f>_xlfn.IFERROR(VLOOKUP(E230,'Rec.'!B:H,6,FALSE),"")</f>
        <v/>
      </c>
      <c r="E230" s="20" t="str">
        <f>_xlfn.IFERROR(VLOOKUP(ROW()-8,'Q4.SL'!B:Q,6,FALSE),"")</f>
        <v/>
      </c>
      <c r="F230" s="20" t="str">
        <f>VLOOKUP(E230,'Q4.SL'!G:O,6,FALSE)</f>
        <v/>
      </c>
      <c r="G230" s="31" t="str">
        <f>IF(ROW()-8&gt;'Inf.'!$I$10,"",VLOOKUP(E230,'Q4.SL'!G:O,4,FALSE))</f>
        <v/>
      </c>
      <c r="H230" s="20" t="str">
        <f>IF(ROW()-8&gt;'Inf.'!$I$10,"",VLOOKUP(E230,'Q4.SL'!G:O,5,FALSE))</f>
        <v/>
      </c>
      <c r="I230" s="46"/>
      <c r="J230" t="str">
        <f ca="1" t="shared" si="3"/>
        <v/>
      </c>
    </row>
    <row r="231" spans="1:10" ht="21.95" customHeight="1">
      <c r="A231" s="20" t="str">
        <f>VLOOKUP(E231,'Q4.SL'!G:O,8,FALSE)</f>
        <v/>
      </c>
      <c r="B231" s="21" t="str">
        <f>_xlfn.IFERROR(VLOOKUP(E231,'Rec.'!B:H,4,FALSE),"")</f>
        <v/>
      </c>
      <c r="C231" s="21" t="str">
        <f>_xlfn.IFERROR(VLOOKUP(E231,'Rec.'!B:H,5,FALSE),"")</f>
        <v/>
      </c>
      <c r="D231" s="20" t="str">
        <f>_xlfn.IFERROR(VLOOKUP(E231,'Rec.'!B:H,6,FALSE),"")</f>
        <v/>
      </c>
      <c r="E231" s="20" t="str">
        <f>_xlfn.IFERROR(VLOOKUP(ROW()-8,'Q4.SL'!B:Q,6,FALSE),"")</f>
        <v/>
      </c>
      <c r="F231" s="20" t="str">
        <f>VLOOKUP(E231,'Q4.SL'!G:O,6,FALSE)</f>
        <v/>
      </c>
      <c r="G231" s="31" t="str">
        <f>IF(ROW()-8&gt;'Inf.'!$I$10,"",VLOOKUP(E231,'Q4.SL'!G:O,4,FALSE))</f>
        <v/>
      </c>
      <c r="H231" s="20" t="str">
        <f>IF(ROW()-8&gt;'Inf.'!$I$10,"",VLOOKUP(E231,'Q4.SL'!G:O,5,FALSE))</f>
        <v/>
      </c>
      <c r="I231" s="46"/>
      <c r="J231" t="str">
        <f ca="1" t="shared" si="3"/>
        <v/>
      </c>
    </row>
    <row r="232" spans="1:10" ht="21.95" customHeight="1">
      <c r="A232" s="20" t="str">
        <f>VLOOKUP(E232,'Q4.SL'!G:O,8,FALSE)</f>
        <v/>
      </c>
      <c r="B232" s="21" t="str">
        <f>_xlfn.IFERROR(VLOOKUP(E232,'Rec.'!B:H,4,FALSE),"")</f>
        <v/>
      </c>
      <c r="C232" s="21" t="str">
        <f>_xlfn.IFERROR(VLOOKUP(E232,'Rec.'!B:H,5,FALSE),"")</f>
        <v/>
      </c>
      <c r="D232" s="20" t="str">
        <f>_xlfn.IFERROR(VLOOKUP(E232,'Rec.'!B:H,6,FALSE),"")</f>
        <v/>
      </c>
      <c r="E232" s="20" t="str">
        <f>_xlfn.IFERROR(VLOOKUP(ROW()-8,'Q4.SL'!B:Q,6,FALSE),"")</f>
        <v/>
      </c>
      <c r="F232" s="20" t="str">
        <f>VLOOKUP(E232,'Q4.SL'!G:O,6,FALSE)</f>
        <v/>
      </c>
      <c r="G232" s="31" t="str">
        <f>IF(ROW()-8&gt;'Inf.'!$I$10,"",VLOOKUP(E232,'Q4.SL'!G:O,4,FALSE))</f>
        <v/>
      </c>
      <c r="H232" s="20" t="str">
        <f>IF(ROW()-8&gt;'Inf.'!$I$10,"",VLOOKUP(E232,'Q4.SL'!G:O,5,FALSE))</f>
        <v/>
      </c>
      <c r="I232" s="46"/>
      <c r="J232" t="str">
        <f ca="1" t="shared" si="3"/>
        <v/>
      </c>
    </row>
    <row r="233" spans="1:10" ht="21.95" customHeight="1">
      <c r="A233" s="20" t="str">
        <f>VLOOKUP(E233,'Q4.SL'!G:O,8,FALSE)</f>
        <v/>
      </c>
      <c r="B233" s="21" t="str">
        <f>_xlfn.IFERROR(VLOOKUP(E233,'Rec.'!B:H,4,FALSE),"")</f>
        <v/>
      </c>
      <c r="C233" s="21" t="str">
        <f>_xlfn.IFERROR(VLOOKUP(E233,'Rec.'!B:H,5,FALSE),"")</f>
        <v/>
      </c>
      <c r="D233" s="20" t="str">
        <f>_xlfn.IFERROR(VLOOKUP(E233,'Rec.'!B:H,6,FALSE),"")</f>
        <v/>
      </c>
      <c r="E233" s="20" t="str">
        <f>_xlfn.IFERROR(VLOOKUP(ROW()-8,'Q4.SL'!B:Q,6,FALSE),"")</f>
        <v/>
      </c>
      <c r="F233" s="20" t="str">
        <f>VLOOKUP(E233,'Q4.SL'!G:O,6,FALSE)</f>
        <v/>
      </c>
      <c r="G233" s="31" t="str">
        <f>IF(ROW()-8&gt;'Inf.'!$I$10,"",VLOOKUP(E233,'Q4.SL'!G:O,4,FALSE))</f>
        <v/>
      </c>
      <c r="H233" s="20" t="str">
        <f>IF(ROW()-8&gt;'Inf.'!$I$10,"",VLOOKUP(E233,'Q4.SL'!G:O,5,FALSE))</f>
        <v/>
      </c>
      <c r="I233" s="46"/>
      <c r="J233" t="str">
        <f ca="1" t="shared" si="3"/>
        <v/>
      </c>
    </row>
    <row r="234" spans="1:10" ht="21.95" customHeight="1">
      <c r="A234" s="20" t="str">
        <f>VLOOKUP(E234,'Q4.SL'!G:O,8,FALSE)</f>
        <v/>
      </c>
      <c r="B234" s="21" t="str">
        <f>_xlfn.IFERROR(VLOOKUP(E234,'Rec.'!B:H,4,FALSE),"")</f>
        <v/>
      </c>
      <c r="C234" s="21" t="str">
        <f>_xlfn.IFERROR(VLOOKUP(E234,'Rec.'!B:H,5,FALSE),"")</f>
        <v/>
      </c>
      <c r="D234" s="20" t="str">
        <f>_xlfn.IFERROR(VLOOKUP(E234,'Rec.'!B:H,6,FALSE),"")</f>
        <v/>
      </c>
      <c r="E234" s="20" t="str">
        <f>_xlfn.IFERROR(VLOOKUP(ROW()-8,'Q4.SL'!B:Q,6,FALSE),"")</f>
        <v/>
      </c>
      <c r="F234" s="20" t="str">
        <f>VLOOKUP(E234,'Q4.SL'!G:O,6,FALSE)</f>
        <v/>
      </c>
      <c r="G234" s="31" t="str">
        <f>IF(ROW()-8&gt;'Inf.'!$I$10,"",VLOOKUP(E234,'Q4.SL'!G:O,4,FALSE))</f>
        <v/>
      </c>
      <c r="H234" s="20" t="str">
        <f>IF(ROW()-8&gt;'Inf.'!$I$10,"",VLOOKUP(E234,'Q4.SL'!G:O,5,FALSE))</f>
        <v/>
      </c>
      <c r="I234" s="46"/>
      <c r="J234" t="str">
        <f ca="1" t="shared" si="3"/>
        <v/>
      </c>
    </row>
    <row r="235" spans="1:10" ht="21.95" customHeight="1">
      <c r="A235" s="20" t="str">
        <f>VLOOKUP(E235,'Q4.SL'!G:O,8,FALSE)</f>
        <v/>
      </c>
      <c r="B235" s="21" t="str">
        <f>_xlfn.IFERROR(VLOOKUP(E235,'Rec.'!B:H,4,FALSE),"")</f>
        <v/>
      </c>
      <c r="C235" s="21" t="str">
        <f>_xlfn.IFERROR(VLOOKUP(E235,'Rec.'!B:H,5,FALSE),"")</f>
        <v/>
      </c>
      <c r="D235" s="20" t="str">
        <f>_xlfn.IFERROR(VLOOKUP(E235,'Rec.'!B:H,6,FALSE),"")</f>
        <v/>
      </c>
      <c r="E235" s="20" t="str">
        <f>_xlfn.IFERROR(VLOOKUP(ROW()-8,'Q4.SL'!B:Q,6,FALSE),"")</f>
        <v/>
      </c>
      <c r="F235" s="20" t="str">
        <f>VLOOKUP(E235,'Q4.SL'!G:O,6,FALSE)</f>
        <v/>
      </c>
      <c r="G235" s="31" t="str">
        <f>IF(ROW()-8&gt;'Inf.'!$I$10,"",VLOOKUP(E235,'Q4.SL'!G:O,4,FALSE))</f>
        <v/>
      </c>
      <c r="H235" s="20" t="str">
        <f>IF(ROW()-8&gt;'Inf.'!$I$10,"",VLOOKUP(E235,'Q4.SL'!G:O,5,FALSE))</f>
        <v/>
      </c>
      <c r="I235" s="46"/>
      <c r="J235" t="str">
        <f ca="1" t="shared" si="3"/>
        <v/>
      </c>
    </row>
    <row r="236" spans="1:10" ht="21.95" customHeight="1">
      <c r="A236" s="20" t="str">
        <f>VLOOKUP(E236,'Q4.SL'!G:O,8,FALSE)</f>
        <v/>
      </c>
      <c r="B236" s="21" t="str">
        <f>_xlfn.IFERROR(VLOOKUP(E236,'Rec.'!B:H,4,FALSE),"")</f>
        <v/>
      </c>
      <c r="C236" s="21" t="str">
        <f>_xlfn.IFERROR(VLOOKUP(E236,'Rec.'!B:H,5,FALSE),"")</f>
        <v/>
      </c>
      <c r="D236" s="20" t="str">
        <f>_xlfn.IFERROR(VLOOKUP(E236,'Rec.'!B:H,6,FALSE),"")</f>
        <v/>
      </c>
      <c r="E236" s="20" t="str">
        <f>_xlfn.IFERROR(VLOOKUP(ROW()-8,'Q4.SL'!B:Q,6,FALSE),"")</f>
        <v/>
      </c>
      <c r="F236" s="20" t="str">
        <f>VLOOKUP(E236,'Q4.SL'!G:O,6,FALSE)</f>
        <v/>
      </c>
      <c r="G236" s="31" t="str">
        <f>IF(ROW()-8&gt;'Inf.'!$I$10,"",VLOOKUP(E236,'Q4.SL'!G:O,4,FALSE))</f>
        <v/>
      </c>
      <c r="H236" s="20" t="str">
        <f>IF(ROW()-8&gt;'Inf.'!$I$10,"",VLOOKUP(E236,'Q4.SL'!G:O,5,FALSE))</f>
        <v/>
      </c>
      <c r="I236" s="46"/>
      <c r="J236" t="str">
        <f ca="1" t="shared" si="3"/>
        <v/>
      </c>
    </row>
    <row r="237" spans="1:10" ht="21.95" customHeight="1">
      <c r="A237" s="20" t="str">
        <f>VLOOKUP(E237,'Q4.SL'!G:O,8,FALSE)</f>
        <v/>
      </c>
      <c r="B237" s="21" t="str">
        <f>_xlfn.IFERROR(VLOOKUP(E237,'Rec.'!B:H,4,FALSE),"")</f>
        <v/>
      </c>
      <c r="C237" s="21" t="str">
        <f>_xlfn.IFERROR(VLOOKUP(E237,'Rec.'!B:H,5,FALSE),"")</f>
        <v/>
      </c>
      <c r="D237" s="20" t="str">
        <f>_xlfn.IFERROR(VLOOKUP(E237,'Rec.'!B:H,6,FALSE),"")</f>
        <v/>
      </c>
      <c r="E237" s="20" t="str">
        <f>_xlfn.IFERROR(VLOOKUP(ROW()-8,'Q4.SL'!B:Q,6,FALSE),"")</f>
        <v/>
      </c>
      <c r="F237" s="20" t="str">
        <f>VLOOKUP(E237,'Q4.SL'!G:O,6,FALSE)</f>
        <v/>
      </c>
      <c r="G237" s="31" t="str">
        <f>IF(ROW()-8&gt;'Inf.'!$I$10,"",VLOOKUP(E237,'Q4.SL'!G:O,4,FALSE))</f>
        <v/>
      </c>
      <c r="H237" s="20" t="str">
        <f>IF(ROW()-8&gt;'Inf.'!$I$10,"",VLOOKUP(E237,'Q4.SL'!G:O,5,FALSE))</f>
        <v/>
      </c>
      <c r="I237" s="46"/>
      <c r="J237" t="str">
        <f ca="1" t="shared" si="3"/>
        <v/>
      </c>
    </row>
    <row r="238" spans="1:10" ht="21.95" customHeight="1">
      <c r="A238" s="20" t="str">
        <f>VLOOKUP(E238,'Q4.SL'!G:O,8,FALSE)</f>
        <v/>
      </c>
      <c r="B238" s="21" t="str">
        <f>_xlfn.IFERROR(VLOOKUP(E238,'Rec.'!B:H,4,FALSE),"")</f>
        <v/>
      </c>
      <c r="C238" s="21" t="str">
        <f>_xlfn.IFERROR(VLOOKUP(E238,'Rec.'!B:H,5,FALSE),"")</f>
        <v/>
      </c>
      <c r="D238" s="20" t="str">
        <f>_xlfn.IFERROR(VLOOKUP(E238,'Rec.'!B:H,6,FALSE),"")</f>
        <v/>
      </c>
      <c r="E238" s="20" t="str">
        <f>_xlfn.IFERROR(VLOOKUP(ROW()-8,'Q4.SL'!B:Q,6,FALSE),"")</f>
        <v/>
      </c>
      <c r="F238" s="20" t="str">
        <f>VLOOKUP(E238,'Q4.SL'!G:O,6,FALSE)</f>
        <v/>
      </c>
      <c r="G238" s="31" t="str">
        <f>IF(ROW()-8&gt;'Inf.'!$I$10,"",VLOOKUP(E238,'Q4.SL'!G:O,4,FALSE))</f>
        <v/>
      </c>
      <c r="H238" s="20" t="str">
        <f>IF(ROW()-8&gt;'Inf.'!$I$10,"",VLOOKUP(E238,'Q4.SL'!G:O,5,FALSE))</f>
        <v/>
      </c>
      <c r="I238" s="46"/>
      <c r="J238" t="str">
        <f ca="1" t="shared" si="3"/>
        <v/>
      </c>
    </row>
    <row r="239" spans="1:10" ht="21.95" customHeight="1">
      <c r="A239" s="20" t="str">
        <f>VLOOKUP(E239,'Q4.SL'!G:O,8,FALSE)</f>
        <v/>
      </c>
      <c r="B239" s="21" t="str">
        <f>_xlfn.IFERROR(VLOOKUP(E239,'Rec.'!B:H,4,FALSE),"")</f>
        <v/>
      </c>
      <c r="C239" s="21" t="str">
        <f>_xlfn.IFERROR(VLOOKUP(E239,'Rec.'!B:H,5,FALSE),"")</f>
        <v/>
      </c>
      <c r="D239" s="20" t="str">
        <f>_xlfn.IFERROR(VLOOKUP(E239,'Rec.'!B:H,6,FALSE),"")</f>
        <v/>
      </c>
      <c r="E239" s="20" t="str">
        <f>_xlfn.IFERROR(VLOOKUP(ROW()-8,'Q4.SL'!B:Q,6,FALSE),"")</f>
        <v/>
      </c>
      <c r="F239" s="20" t="str">
        <f>VLOOKUP(E239,'Q4.SL'!G:O,6,FALSE)</f>
        <v/>
      </c>
      <c r="G239" s="31" t="str">
        <f>IF(ROW()-8&gt;'Inf.'!$I$10,"",VLOOKUP(E239,'Q4.SL'!G:O,4,FALSE))</f>
        <v/>
      </c>
      <c r="H239" s="20" t="str">
        <f>IF(ROW()-8&gt;'Inf.'!$I$10,"",VLOOKUP(E239,'Q4.SL'!G:O,5,FALSE))</f>
        <v/>
      </c>
      <c r="I239" s="46"/>
      <c r="J239" t="str">
        <f ca="1" t="shared" si="3"/>
        <v/>
      </c>
    </row>
    <row r="240" spans="1:10" ht="21.95" customHeight="1">
      <c r="A240" s="20" t="str">
        <f>VLOOKUP(E240,'Q4.SL'!G:O,8,FALSE)</f>
        <v/>
      </c>
      <c r="B240" s="21" t="str">
        <f>_xlfn.IFERROR(VLOOKUP(E240,'Rec.'!B:H,4,FALSE),"")</f>
        <v/>
      </c>
      <c r="C240" s="21" t="str">
        <f>_xlfn.IFERROR(VLOOKUP(E240,'Rec.'!B:H,5,FALSE),"")</f>
        <v/>
      </c>
      <c r="D240" s="20" t="str">
        <f>_xlfn.IFERROR(VLOOKUP(E240,'Rec.'!B:H,6,FALSE),"")</f>
        <v/>
      </c>
      <c r="E240" s="20" t="str">
        <f>_xlfn.IFERROR(VLOOKUP(ROW()-8,'Q4.SL'!B:Q,6,FALSE),"")</f>
        <v/>
      </c>
      <c r="F240" s="20" t="str">
        <f>VLOOKUP(E240,'Q4.SL'!G:O,6,FALSE)</f>
        <v/>
      </c>
      <c r="G240" s="31" t="str">
        <f>IF(ROW()-8&gt;'Inf.'!$I$10,"",VLOOKUP(E240,'Q4.SL'!G:O,4,FALSE))</f>
        <v/>
      </c>
      <c r="H240" s="20" t="str">
        <f>IF(ROW()-8&gt;'Inf.'!$I$10,"",VLOOKUP(E240,'Q4.SL'!G:O,5,FALSE))</f>
        <v/>
      </c>
      <c r="I240" s="46"/>
      <c r="J240" t="str">
        <f ca="1" t="shared" si="3"/>
        <v/>
      </c>
    </row>
    <row r="241" spans="1:10" ht="21.95" customHeight="1">
      <c r="A241" s="20" t="str">
        <f>VLOOKUP(E241,'Q4.SL'!G:O,8,FALSE)</f>
        <v/>
      </c>
      <c r="B241" s="21" t="str">
        <f>_xlfn.IFERROR(VLOOKUP(E241,'Rec.'!B:H,4,FALSE),"")</f>
        <v/>
      </c>
      <c r="C241" s="21" t="str">
        <f>_xlfn.IFERROR(VLOOKUP(E241,'Rec.'!B:H,5,FALSE),"")</f>
        <v/>
      </c>
      <c r="D241" s="20" t="str">
        <f>_xlfn.IFERROR(VLOOKUP(E241,'Rec.'!B:H,6,FALSE),"")</f>
        <v/>
      </c>
      <c r="E241" s="20" t="str">
        <f>_xlfn.IFERROR(VLOOKUP(ROW()-8,'Q4.SL'!B:Q,6,FALSE),"")</f>
        <v/>
      </c>
      <c r="F241" s="20" t="str">
        <f>VLOOKUP(E241,'Q4.SL'!G:O,6,FALSE)</f>
        <v/>
      </c>
      <c r="G241" s="31" t="str">
        <f>IF(ROW()-8&gt;'Inf.'!$I$10,"",VLOOKUP(E241,'Q4.SL'!G:O,4,FALSE))</f>
        <v/>
      </c>
      <c r="H241" s="20" t="str">
        <f>IF(ROW()-8&gt;'Inf.'!$I$10,"",VLOOKUP(E241,'Q4.SL'!G:O,5,FALSE))</f>
        <v/>
      </c>
      <c r="I241" s="46"/>
      <c r="J241" t="str">
        <f ca="1" t="shared" si="3"/>
        <v/>
      </c>
    </row>
    <row r="242" spans="1:10" ht="21.95" customHeight="1">
      <c r="A242" s="20" t="str">
        <f>VLOOKUP(E242,'Q4.SL'!G:O,8,FALSE)</f>
        <v/>
      </c>
      <c r="B242" s="21" t="str">
        <f>_xlfn.IFERROR(VLOOKUP(E242,'Rec.'!B:H,4,FALSE),"")</f>
        <v/>
      </c>
      <c r="C242" s="21" t="str">
        <f>_xlfn.IFERROR(VLOOKUP(E242,'Rec.'!B:H,5,FALSE),"")</f>
        <v/>
      </c>
      <c r="D242" s="20" t="str">
        <f>_xlfn.IFERROR(VLOOKUP(E242,'Rec.'!B:H,6,FALSE),"")</f>
        <v/>
      </c>
      <c r="E242" s="20" t="str">
        <f>_xlfn.IFERROR(VLOOKUP(ROW()-8,'Q4.SL'!B:Q,6,FALSE),"")</f>
        <v/>
      </c>
      <c r="F242" s="20" t="str">
        <f>VLOOKUP(E242,'Q4.SL'!G:O,6,FALSE)</f>
        <v/>
      </c>
      <c r="G242" s="31" t="str">
        <f>IF(ROW()-8&gt;'Inf.'!$I$10,"",VLOOKUP(E242,'Q4.SL'!G:O,4,FALSE))</f>
        <v/>
      </c>
      <c r="H242" s="20" t="str">
        <f>IF(ROW()-8&gt;'Inf.'!$I$10,"",VLOOKUP(E242,'Q4.SL'!G:O,5,FALSE))</f>
        <v/>
      </c>
      <c r="I242" s="46"/>
      <c r="J242" t="str">
        <f ca="1" t="shared" si="3"/>
        <v/>
      </c>
    </row>
    <row r="243" spans="1:10" ht="21.95" customHeight="1">
      <c r="A243" s="20" t="str">
        <f>VLOOKUP(E243,'Q4.SL'!G:O,8,FALSE)</f>
        <v/>
      </c>
      <c r="B243" s="21" t="str">
        <f>_xlfn.IFERROR(VLOOKUP(E243,'Rec.'!B:H,4,FALSE),"")</f>
        <v/>
      </c>
      <c r="C243" s="21" t="str">
        <f>_xlfn.IFERROR(VLOOKUP(E243,'Rec.'!B:H,5,FALSE),"")</f>
        <v/>
      </c>
      <c r="D243" s="20" t="str">
        <f>_xlfn.IFERROR(VLOOKUP(E243,'Rec.'!B:H,6,FALSE),"")</f>
        <v/>
      </c>
      <c r="E243" s="20" t="str">
        <f>_xlfn.IFERROR(VLOOKUP(ROW()-8,'Q4.SL'!B:Q,6,FALSE),"")</f>
        <v/>
      </c>
      <c r="F243" s="20" t="str">
        <f>VLOOKUP(E243,'Q4.SL'!G:O,6,FALSE)</f>
        <v/>
      </c>
      <c r="G243" s="31" t="str">
        <f>IF(ROW()-8&gt;'Inf.'!$I$10,"",VLOOKUP(E243,'Q4.SL'!G:O,4,FALSE))</f>
        <v/>
      </c>
      <c r="H243" s="20" t="str">
        <f>IF(ROW()-8&gt;'Inf.'!$I$10,"",VLOOKUP(E243,'Q4.SL'!G:O,5,FALSE))</f>
        <v/>
      </c>
      <c r="I243" s="46"/>
      <c r="J243" t="str">
        <f ca="1" t="shared" si="3"/>
        <v/>
      </c>
    </row>
    <row r="244" spans="1:10" ht="21.95" customHeight="1">
      <c r="A244" s="20" t="str">
        <f>VLOOKUP(E244,'Q4.SL'!G:O,8,FALSE)</f>
        <v/>
      </c>
      <c r="B244" s="21" t="str">
        <f>_xlfn.IFERROR(VLOOKUP(E244,'Rec.'!B:H,4,FALSE),"")</f>
        <v/>
      </c>
      <c r="C244" s="21" t="str">
        <f>_xlfn.IFERROR(VLOOKUP(E244,'Rec.'!B:H,5,FALSE),"")</f>
        <v/>
      </c>
      <c r="D244" s="20" t="str">
        <f>_xlfn.IFERROR(VLOOKUP(E244,'Rec.'!B:H,6,FALSE),"")</f>
        <v/>
      </c>
      <c r="E244" s="20" t="str">
        <f>_xlfn.IFERROR(VLOOKUP(ROW()-8,'Q4.SL'!B:Q,6,FALSE),"")</f>
        <v/>
      </c>
      <c r="F244" s="20" t="str">
        <f>VLOOKUP(E244,'Q4.SL'!G:O,6,FALSE)</f>
        <v/>
      </c>
      <c r="G244" s="31" t="str">
        <f>IF(ROW()-8&gt;'Inf.'!$I$10,"",VLOOKUP(E244,'Q4.SL'!G:O,4,FALSE))</f>
        <v/>
      </c>
      <c r="H244" s="20" t="str">
        <f>IF(ROW()-8&gt;'Inf.'!$I$10,"",VLOOKUP(E244,'Q4.SL'!G:O,5,FALSE))</f>
        <v/>
      </c>
      <c r="I244" s="46"/>
      <c r="J244" t="str">
        <f ca="1" t="shared" si="3"/>
        <v/>
      </c>
    </row>
    <row r="245" spans="1:10" ht="21.95" customHeight="1">
      <c r="A245" s="20" t="str">
        <f>VLOOKUP(E245,'Q4.SL'!G:O,8,FALSE)</f>
        <v/>
      </c>
      <c r="B245" s="21" t="str">
        <f>_xlfn.IFERROR(VLOOKUP(E245,'Rec.'!B:H,4,FALSE),"")</f>
        <v/>
      </c>
      <c r="C245" s="21" t="str">
        <f>_xlfn.IFERROR(VLOOKUP(E245,'Rec.'!B:H,5,FALSE),"")</f>
        <v/>
      </c>
      <c r="D245" s="20" t="str">
        <f>_xlfn.IFERROR(VLOOKUP(E245,'Rec.'!B:H,6,FALSE),"")</f>
        <v/>
      </c>
      <c r="E245" s="20" t="str">
        <f>_xlfn.IFERROR(VLOOKUP(ROW()-8,'Q4.SL'!B:Q,6,FALSE),"")</f>
        <v/>
      </c>
      <c r="F245" s="20" t="str">
        <f>VLOOKUP(E245,'Q4.SL'!G:O,6,FALSE)</f>
        <v/>
      </c>
      <c r="G245" s="31" t="str">
        <f>IF(ROW()-8&gt;'Inf.'!$I$10,"",VLOOKUP(E245,'Q4.SL'!G:O,4,FALSE))</f>
        <v/>
      </c>
      <c r="H245" s="20" t="str">
        <f>IF(ROW()-8&gt;'Inf.'!$I$10,"",VLOOKUP(E245,'Q4.SL'!G:O,5,FALSE))</f>
        <v/>
      </c>
      <c r="I245" s="46"/>
      <c r="J245" t="str">
        <f ca="1" t="shared" si="3"/>
        <v/>
      </c>
    </row>
    <row r="246" spans="1:10" ht="21.95" customHeight="1">
      <c r="A246" s="20" t="str">
        <f>VLOOKUP(E246,'Q4.SL'!G:O,8,FALSE)</f>
        <v/>
      </c>
      <c r="B246" s="21" t="str">
        <f>_xlfn.IFERROR(VLOOKUP(E246,'Rec.'!B:H,4,FALSE),"")</f>
        <v/>
      </c>
      <c r="C246" s="21" t="str">
        <f>_xlfn.IFERROR(VLOOKUP(E246,'Rec.'!B:H,5,FALSE),"")</f>
        <v/>
      </c>
      <c r="D246" s="20" t="str">
        <f>_xlfn.IFERROR(VLOOKUP(E246,'Rec.'!B:H,6,FALSE),"")</f>
        <v/>
      </c>
      <c r="E246" s="20" t="str">
        <f>_xlfn.IFERROR(VLOOKUP(ROW()-8,'Q4.SL'!B:Q,6,FALSE),"")</f>
        <v/>
      </c>
      <c r="F246" s="20" t="str">
        <f>VLOOKUP(E246,'Q4.SL'!G:O,6,FALSE)</f>
        <v/>
      </c>
      <c r="G246" s="31" t="str">
        <f>IF(ROW()-8&gt;'Inf.'!$I$10,"",VLOOKUP(E246,'Q4.SL'!G:O,4,FALSE))</f>
        <v/>
      </c>
      <c r="H246" s="20" t="str">
        <f>IF(ROW()-8&gt;'Inf.'!$I$10,"",VLOOKUP(E246,'Q4.SL'!G:O,5,FALSE))</f>
        <v/>
      </c>
      <c r="I246" s="46"/>
      <c r="J246" t="str">
        <f ca="1" t="shared" si="3"/>
        <v/>
      </c>
    </row>
    <row r="247" spans="1:10" ht="21.95" customHeight="1">
      <c r="A247" s="20" t="str">
        <f>VLOOKUP(E247,'Q4.SL'!G:O,8,FALSE)</f>
        <v/>
      </c>
      <c r="B247" s="21" t="str">
        <f>_xlfn.IFERROR(VLOOKUP(E247,'Rec.'!B:H,4,FALSE),"")</f>
        <v/>
      </c>
      <c r="C247" s="21" t="str">
        <f>_xlfn.IFERROR(VLOOKUP(E247,'Rec.'!B:H,5,FALSE),"")</f>
        <v/>
      </c>
      <c r="D247" s="20" t="str">
        <f>_xlfn.IFERROR(VLOOKUP(E247,'Rec.'!B:H,6,FALSE),"")</f>
        <v/>
      </c>
      <c r="E247" s="20" t="str">
        <f>_xlfn.IFERROR(VLOOKUP(ROW()-8,'Q4.SL'!B:Q,6,FALSE),"")</f>
        <v/>
      </c>
      <c r="F247" s="20" t="str">
        <f>VLOOKUP(E247,'Q4.SL'!G:O,6,FALSE)</f>
        <v/>
      </c>
      <c r="G247" s="31" t="str">
        <f>IF(ROW()-8&gt;'Inf.'!$I$10,"",VLOOKUP(E247,'Q4.SL'!G:O,4,FALSE))</f>
        <v/>
      </c>
      <c r="H247" s="20" t="str">
        <f>IF(ROW()-8&gt;'Inf.'!$I$10,"",VLOOKUP(E247,'Q4.SL'!G:O,5,FALSE))</f>
        <v/>
      </c>
      <c r="I247" s="46"/>
      <c r="J247" t="str">
        <f ca="1" t="shared" si="3"/>
        <v/>
      </c>
    </row>
    <row r="248" spans="1:10" ht="21.95" customHeight="1">
      <c r="A248" s="20" t="str">
        <f>VLOOKUP(E248,'Q4.SL'!G:O,8,FALSE)</f>
        <v/>
      </c>
      <c r="B248" s="21" t="str">
        <f>_xlfn.IFERROR(VLOOKUP(E248,'Rec.'!B:H,4,FALSE),"")</f>
        <v/>
      </c>
      <c r="C248" s="21" t="str">
        <f>_xlfn.IFERROR(VLOOKUP(E248,'Rec.'!B:H,5,FALSE),"")</f>
        <v/>
      </c>
      <c r="D248" s="20" t="str">
        <f>_xlfn.IFERROR(VLOOKUP(E248,'Rec.'!B:H,6,FALSE),"")</f>
        <v/>
      </c>
      <c r="E248" s="20" t="str">
        <f>_xlfn.IFERROR(VLOOKUP(ROW()-8,'Q4.SL'!B:Q,6,FALSE),"")</f>
        <v/>
      </c>
      <c r="F248" s="20" t="str">
        <f>VLOOKUP(E248,'Q4.SL'!G:O,6,FALSE)</f>
        <v/>
      </c>
      <c r="G248" s="31" t="str">
        <f>IF(ROW()-8&gt;'Inf.'!$I$10,"",VLOOKUP(E248,'Q4.SL'!G:O,4,FALSE))</f>
        <v/>
      </c>
      <c r="H248" s="20" t="str">
        <f>IF(ROW()-8&gt;'Inf.'!$I$10,"",VLOOKUP(E248,'Q4.SL'!G:O,5,FALSE))</f>
        <v/>
      </c>
      <c r="I248" s="46"/>
      <c r="J248" t="str">
        <f ca="1" t="shared" si="3"/>
        <v/>
      </c>
    </row>
    <row r="249" spans="1:10" ht="21.95" customHeight="1">
      <c r="A249" s="20" t="str">
        <f>VLOOKUP(E249,'Q4.SL'!G:O,8,FALSE)</f>
        <v/>
      </c>
      <c r="B249" s="21" t="str">
        <f>_xlfn.IFERROR(VLOOKUP(E249,'Rec.'!B:H,4,FALSE),"")</f>
        <v/>
      </c>
      <c r="C249" s="21" t="str">
        <f>_xlfn.IFERROR(VLOOKUP(E249,'Rec.'!B:H,5,FALSE),"")</f>
        <v/>
      </c>
      <c r="D249" s="20" t="str">
        <f>_xlfn.IFERROR(VLOOKUP(E249,'Rec.'!B:H,6,FALSE),"")</f>
        <v/>
      </c>
      <c r="E249" s="20" t="str">
        <f>_xlfn.IFERROR(VLOOKUP(ROW()-8,'Q4.SL'!B:Q,6,FALSE),"")</f>
        <v/>
      </c>
      <c r="F249" s="20" t="str">
        <f>VLOOKUP(E249,'Q4.SL'!G:O,6,FALSE)</f>
        <v/>
      </c>
      <c r="G249" s="31" t="str">
        <f>IF(ROW()-8&gt;'Inf.'!$I$10,"",VLOOKUP(E249,'Q4.SL'!G:O,4,FALSE))</f>
        <v/>
      </c>
      <c r="H249" s="20" t="str">
        <f>IF(ROW()-8&gt;'Inf.'!$I$10,"",VLOOKUP(E249,'Q4.SL'!G:O,5,FALSE))</f>
        <v/>
      </c>
      <c r="I249" s="46"/>
      <c r="J249" t="str">
        <f ca="1" t="shared" si="3"/>
        <v/>
      </c>
    </row>
    <row r="250" spans="1:10" ht="21.95" customHeight="1">
      <c r="A250" s="20" t="str">
        <f>VLOOKUP(E250,'Q4.SL'!G:O,8,FALSE)</f>
        <v/>
      </c>
      <c r="B250" s="21" t="str">
        <f>_xlfn.IFERROR(VLOOKUP(E250,'Rec.'!B:H,4,FALSE),"")</f>
        <v/>
      </c>
      <c r="C250" s="21" t="str">
        <f>_xlfn.IFERROR(VLOOKUP(E250,'Rec.'!B:H,5,FALSE),"")</f>
        <v/>
      </c>
      <c r="D250" s="20" t="str">
        <f>_xlfn.IFERROR(VLOOKUP(E250,'Rec.'!B:H,6,FALSE),"")</f>
        <v/>
      </c>
      <c r="E250" s="20" t="str">
        <f>_xlfn.IFERROR(VLOOKUP(ROW()-8,'Q4.SL'!B:Q,6,FALSE),"")</f>
        <v/>
      </c>
      <c r="F250" s="20" t="str">
        <f>VLOOKUP(E250,'Q4.SL'!G:O,6,FALSE)</f>
        <v/>
      </c>
      <c r="G250" s="31" t="str">
        <f>IF(ROW()-8&gt;'Inf.'!$I$10,"",VLOOKUP(E250,'Q4.SL'!G:O,4,FALSE))</f>
        <v/>
      </c>
      <c r="H250" s="20" t="str">
        <f>IF(ROW()-8&gt;'Inf.'!$I$10,"",VLOOKUP(E250,'Q4.SL'!G:O,5,FALSE))</f>
        <v/>
      </c>
      <c r="I250" s="46"/>
      <c r="J250" t="str">
        <f ca="1" t="shared" si="3"/>
        <v/>
      </c>
    </row>
    <row r="251" spans="1:10" ht="21.95" customHeight="1">
      <c r="A251" s="20" t="str">
        <f>VLOOKUP(E251,'Q4.SL'!G:O,8,FALSE)</f>
        <v/>
      </c>
      <c r="B251" s="21" t="str">
        <f>_xlfn.IFERROR(VLOOKUP(E251,'Rec.'!B:H,4,FALSE),"")</f>
        <v/>
      </c>
      <c r="C251" s="21" t="str">
        <f>_xlfn.IFERROR(VLOOKUP(E251,'Rec.'!B:H,5,FALSE),"")</f>
        <v/>
      </c>
      <c r="D251" s="20" t="str">
        <f>_xlfn.IFERROR(VLOOKUP(E251,'Rec.'!B:H,6,FALSE),"")</f>
        <v/>
      </c>
      <c r="E251" s="20" t="str">
        <f>_xlfn.IFERROR(VLOOKUP(ROW()-8,'Q4.SL'!B:Q,6,FALSE),"")</f>
        <v/>
      </c>
      <c r="F251" s="20" t="str">
        <f>VLOOKUP(E251,'Q4.SL'!G:O,6,FALSE)</f>
        <v/>
      </c>
      <c r="G251" s="31" t="str">
        <f>IF(ROW()-8&gt;'Inf.'!$I$10,"",VLOOKUP(E251,'Q4.SL'!G:O,4,FALSE))</f>
        <v/>
      </c>
      <c r="H251" s="20" t="str">
        <f>IF(ROW()-8&gt;'Inf.'!$I$10,"",VLOOKUP(E251,'Q4.SL'!G:O,5,FALSE))</f>
        <v/>
      </c>
      <c r="I251" s="46"/>
      <c r="J251" t="str">
        <f ca="1" t="shared" si="3"/>
        <v/>
      </c>
    </row>
    <row r="252" spans="1:10" ht="21.95" customHeight="1">
      <c r="A252" s="20" t="str">
        <f>VLOOKUP(E252,'Q4.SL'!G:O,8,FALSE)</f>
        <v/>
      </c>
      <c r="B252" s="21" t="str">
        <f>_xlfn.IFERROR(VLOOKUP(E252,'Rec.'!B:H,4,FALSE),"")</f>
        <v/>
      </c>
      <c r="C252" s="21" t="str">
        <f>_xlfn.IFERROR(VLOOKUP(E252,'Rec.'!B:H,5,FALSE),"")</f>
        <v/>
      </c>
      <c r="D252" s="20" t="str">
        <f>_xlfn.IFERROR(VLOOKUP(E252,'Rec.'!B:H,6,FALSE),"")</f>
        <v/>
      </c>
      <c r="E252" s="20" t="str">
        <f>_xlfn.IFERROR(VLOOKUP(ROW()-8,'Q4.SL'!B:Q,6,FALSE),"")</f>
        <v/>
      </c>
      <c r="F252" s="20" t="str">
        <f>VLOOKUP(E252,'Q4.SL'!G:O,6,FALSE)</f>
        <v/>
      </c>
      <c r="G252" s="31" t="str">
        <f>IF(ROW()-8&gt;'Inf.'!$I$10,"",VLOOKUP(E252,'Q4.SL'!G:O,4,FALSE))</f>
        <v/>
      </c>
      <c r="H252" s="20" t="str">
        <f>IF(ROW()-8&gt;'Inf.'!$I$10,"",VLOOKUP(E252,'Q4.SL'!G:O,5,FALSE))</f>
        <v/>
      </c>
      <c r="I252" s="46"/>
      <c r="J252" t="str">
        <f ca="1" t="shared" si="3"/>
        <v/>
      </c>
    </row>
    <row r="253" spans="1:10" ht="21.95" customHeight="1">
      <c r="A253" s="20" t="str">
        <f>VLOOKUP(E253,'Q4.SL'!G:O,8,FALSE)</f>
        <v/>
      </c>
      <c r="B253" s="21" t="str">
        <f>_xlfn.IFERROR(VLOOKUP(E253,'Rec.'!B:H,4,FALSE),"")</f>
        <v/>
      </c>
      <c r="C253" s="21" t="str">
        <f>_xlfn.IFERROR(VLOOKUP(E253,'Rec.'!B:H,5,FALSE),"")</f>
        <v/>
      </c>
      <c r="D253" s="20" t="str">
        <f>_xlfn.IFERROR(VLOOKUP(E253,'Rec.'!B:H,6,FALSE),"")</f>
        <v/>
      </c>
      <c r="E253" s="20" t="str">
        <f>_xlfn.IFERROR(VLOOKUP(ROW()-8,'Q4.SL'!B:Q,6,FALSE),"")</f>
        <v/>
      </c>
      <c r="F253" s="20" t="str">
        <f>VLOOKUP(E253,'Q4.SL'!G:O,6,FALSE)</f>
        <v/>
      </c>
      <c r="G253" s="31" t="str">
        <f>IF(ROW()-8&gt;'Inf.'!$I$10,"",VLOOKUP(E253,'Q4.SL'!G:O,4,FALSE))</f>
        <v/>
      </c>
      <c r="H253" s="20" t="str">
        <f>IF(ROW()-8&gt;'Inf.'!$I$10,"",VLOOKUP(E253,'Q4.SL'!G:O,5,FALSE))</f>
        <v/>
      </c>
      <c r="I253" s="46"/>
      <c r="J253" t="str">
        <f ca="1" t="shared" si="3"/>
        <v/>
      </c>
    </row>
    <row r="254" spans="1:10" ht="21.95" customHeight="1">
      <c r="A254" s="20" t="str">
        <f>VLOOKUP(E254,'Q4.SL'!G:O,8,FALSE)</f>
        <v/>
      </c>
      <c r="B254" s="21" t="str">
        <f>_xlfn.IFERROR(VLOOKUP(E254,'Rec.'!B:H,4,FALSE),"")</f>
        <v/>
      </c>
      <c r="C254" s="21" t="str">
        <f>_xlfn.IFERROR(VLOOKUP(E254,'Rec.'!B:H,5,FALSE),"")</f>
        <v/>
      </c>
      <c r="D254" s="20" t="str">
        <f>_xlfn.IFERROR(VLOOKUP(E254,'Rec.'!B:H,6,FALSE),"")</f>
        <v/>
      </c>
      <c r="E254" s="20" t="str">
        <f>_xlfn.IFERROR(VLOOKUP(ROW()-8,'Q4.SL'!B:Q,6,FALSE),"")</f>
        <v/>
      </c>
      <c r="F254" s="20" t="str">
        <f>VLOOKUP(E254,'Q4.SL'!G:O,6,FALSE)</f>
        <v/>
      </c>
      <c r="G254" s="31" t="str">
        <f>IF(ROW()-8&gt;'Inf.'!$I$10,"",VLOOKUP(E254,'Q4.SL'!G:O,4,FALSE))</f>
        <v/>
      </c>
      <c r="H254" s="20" t="str">
        <f>IF(ROW()-8&gt;'Inf.'!$I$10,"",VLOOKUP(E254,'Q4.SL'!G:O,5,FALSE))</f>
        <v/>
      </c>
      <c r="I254" s="46"/>
      <c r="J254" t="str">
        <f ca="1" t="shared" si="3"/>
        <v/>
      </c>
    </row>
    <row r="255" spans="1:10" ht="21.95" customHeight="1">
      <c r="A255" s="20" t="str">
        <f>VLOOKUP(E255,'Q4.SL'!G:O,8,FALSE)</f>
        <v/>
      </c>
      <c r="B255" s="21" t="str">
        <f>_xlfn.IFERROR(VLOOKUP(E255,'Rec.'!B:H,4,FALSE),"")</f>
        <v/>
      </c>
      <c r="C255" s="21" t="str">
        <f>_xlfn.IFERROR(VLOOKUP(E255,'Rec.'!B:H,5,FALSE),"")</f>
        <v/>
      </c>
      <c r="D255" s="20" t="str">
        <f>_xlfn.IFERROR(VLOOKUP(E255,'Rec.'!B:H,6,FALSE),"")</f>
        <v/>
      </c>
      <c r="E255" s="20" t="str">
        <f>_xlfn.IFERROR(VLOOKUP(ROW()-8,'Q4.SL'!B:Q,6,FALSE),"")</f>
        <v/>
      </c>
      <c r="F255" s="20" t="str">
        <f>VLOOKUP(E255,'Q4.SL'!G:O,6,FALSE)</f>
        <v/>
      </c>
      <c r="G255" s="31" t="str">
        <f>IF(ROW()-8&gt;'Inf.'!$I$10,"",VLOOKUP(E255,'Q4.SL'!G:O,4,FALSE))</f>
        <v/>
      </c>
      <c r="H255" s="20" t="str">
        <f>IF(ROW()-8&gt;'Inf.'!$I$10,"",VLOOKUP(E255,'Q4.SL'!G:O,5,FALSE))</f>
        <v/>
      </c>
      <c r="I255" s="46"/>
      <c r="J255" t="str">
        <f ca="1" t="shared" si="3"/>
        <v/>
      </c>
    </row>
    <row r="256" spans="1:10" ht="21.95" customHeight="1">
      <c r="A256" s="20" t="str">
        <f>VLOOKUP(E256,'Q4.SL'!G:O,8,FALSE)</f>
        <v/>
      </c>
      <c r="B256" s="21" t="str">
        <f>_xlfn.IFERROR(VLOOKUP(E256,'Rec.'!B:H,4,FALSE),"")</f>
        <v/>
      </c>
      <c r="C256" s="21" t="str">
        <f>_xlfn.IFERROR(VLOOKUP(E256,'Rec.'!B:H,5,FALSE),"")</f>
        <v/>
      </c>
      <c r="D256" s="20" t="str">
        <f>_xlfn.IFERROR(VLOOKUP(E256,'Rec.'!B:H,6,FALSE),"")</f>
        <v/>
      </c>
      <c r="E256" s="20" t="str">
        <f>_xlfn.IFERROR(VLOOKUP(ROW()-8,'Q4.SL'!B:Q,6,FALSE),"")</f>
        <v/>
      </c>
      <c r="F256" s="20" t="str">
        <f>VLOOKUP(E256,'Q4.SL'!G:O,6,FALSE)</f>
        <v/>
      </c>
      <c r="G256" s="31" t="str">
        <f>IF(ROW()-8&gt;'Inf.'!$I$10,"",VLOOKUP(E256,'Q4.SL'!G:O,4,FALSE))</f>
        <v/>
      </c>
      <c r="H256" s="20" t="str">
        <f>IF(ROW()-8&gt;'Inf.'!$I$10,"",VLOOKUP(E256,'Q4.SL'!G:O,5,FALSE))</f>
        <v/>
      </c>
      <c r="I256" s="46"/>
      <c r="J256" t="str">
        <f ca="1" t="shared" si="3"/>
        <v/>
      </c>
    </row>
    <row r="257" spans="1:10" ht="21.95" customHeight="1">
      <c r="A257" s="20" t="str">
        <f>VLOOKUP(E257,'Q4.SL'!G:O,8,FALSE)</f>
        <v/>
      </c>
      <c r="B257" s="21" t="str">
        <f>_xlfn.IFERROR(VLOOKUP(E257,'Rec.'!B:H,4,FALSE),"")</f>
        <v/>
      </c>
      <c r="C257" s="21" t="str">
        <f>_xlfn.IFERROR(VLOOKUP(E257,'Rec.'!B:H,5,FALSE),"")</f>
        <v/>
      </c>
      <c r="D257" s="20" t="str">
        <f>_xlfn.IFERROR(VLOOKUP(E257,'Rec.'!B:H,6,FALSE),"")</f>
        <v/>
      </c>
      <c r="E257" s="20" t="str">
        <f>_xlfn.IFERROR(VLOOKUP(ROW()-8,'Q4.SL'!B:Q,6,FALSE),"")</f>
        <v/>
      </c>
      <c r="F257" s="20" t="str">
        <f>VLOOKUP(E257,'Q4.SL'!G:O,6,FALSE)</f>
        <v/>
      </c>
      <c r="G257" s="31" t="str">
        <f>IF(ROW()-8&gt;'Inf.'!$I$10,"",VLOOKUP(E257,'Q4.SL'!G:O,4,FALSE))</f>
        <v/>
      </c>
      <c r="H257" s="20" t="str">
        <f>IF(ROW()-8&gt;'Inf.'!$I$10,"",VLOOKUP(E257,'Q4.SL'!G:O,5,FALSE))</f>
        <v/>
      </c>
      <c r="I257" s="46"/>
      <c r="J257" t="str">
        <f ca="1" t="shared" si="3"/>
        <v/>
      </c>
    </row>
    <row r="258" spans="1:10" ht="21.95" customHeight="1">
      <c r="A258" s="20" t="str">
        <f>VLOOKUP(E258,'Q4.SL'!G:O,8,FALSE)</f>
        <v/>
      </c>
      <c r="B258" s="21" t="str">
        <f>_xlfn.IFERROR(VLOOKUP(E258,'Rec.'!B:H,4,FALSE),"")</f>
        <v/>
      </c>
      <c r="C258" s="21" t="str">
        <f>_xlfn.IFERROR(VLOOKUP(E258,'Rec.'!B:H,5,FALSE),"")</f>
        <v/>
      </c>
      <c r="D258" s="20" t="str">
        <f>_xlfn.IFERROR(VLOOKUP(E258,'Rec.'!B:H,6,FALSE),"")</f>
        <v/>
      </c>
      <c r="E258" s="20" t="str">
        <f>_xlfn.IFERROR(VLOOKUP(ROW()-8,'Q4.SL'!B:Q,6,FALSE),"")</f>
        <v/>
      </c>
      <c r="F258" s="20" t="str">
        <f>VLOOKUP(E258,'Q4.SL'!G:O,6,FALSE)</f>
        <v/>
      </c>
      <c r="G258" s="31" t="str">
        <f>IF(ROW()-8&gt;'Inf.'!$I$10,"",VLOOKUP(E258,'Q4.SL'!G:O,4,FALSE))</f>
        <v/>
      </c>
      <c r="H258" s="20" t="str">
        <f>IF(ROW()-8&gt;'Inf.'!$I$10,"",VLOOKUP(E258,'Q4.SL'!G:O,5,FALSE))</f>
        <v/>
      </c>
      <c r="I258" s="46"/>
      <c r="J258" t="str">
        <f ca="1" t="shared" si="3"/>
        <v/>
      </c>
    </row>
    <row r="259" spans="1:10" ht="21.95" customHeight="1">
      <c r="A259" s="20" t="str">
        <f>VLOOKUP(E259,'Q4.SL'!G:O,8,FALSE)</f>
        <v/>
      </c>
      <c r="B259" s="21" t="str">
        <f>_xlfn.IFERROR(VLOOKUP(E259,'Rec.'!B:H,4,FALSE),"")</f>
        <v/>
      </c>
      <c r="C259" s="21" t="str">
        <f>_xlfn.IFERROR(VLOOKUP(E259,'Rec.'!B:H,5,FALSE),"")</f>
        <v/>
      </c>
      <c r="D259" s="20" t="str">
        <f>_xlfn.IFERROR(VLOOKUP(E259,'Rec.'!B:H,6,FALSE),"")</f>
        <v/>
      </c>
      <c r="E259" s="20" t="str">
        <f>_xlfn.IFERROR(VLOOKUP(ROW()-8,'Q4.SL'!B:Q,6,FALSE),"")</f>
        <v/>
      </c>
      <c r="F259" s="20" t="str">
        <f>VLOOKUP(E259,'Q4.SL'!G:O,6,FALSE)</f>
        <v/>
      </c>
      <c r="G259" s="31" t="str">
        <f>IF(ROW()-8&gt;'Inf.'!$I$10,"",VLOOKUP(E259,'Q4.SL'!G:O,4,FALSE))</f>
        <v/>
      </c>
      <c r="H259" s="20" t="str">
        <f>IF(ROW()-8&gt;'Inf.'!$I$10,"",VLOOKUP(E259,'Q4.SL'!G:O,5,FALSE))</f>
        <v/>
      </c>
      <c r="I259" s="46"/>
      <c r="J259" t="str">
        <f ca="1" t="shared" si="3"/>
        <v/>
      </c>
    </row>
    <row r="260" spans="1:10" ht="21.95" customHeight="1">
      <c r="A260" s="20" t="str">
        <f>VLOOKUP(E260,'Q4.SL'!G:O,8,FALSE)</f>
        <v/>
      </c>
      <c r="B260" s="21" t="str">
        <f>_xlfn.IFERROR(VLOOKUP(E260,'Rec.'!B:H,4,FALSE),"")</f>
        <v/>
      </c>
      <c r="C260" s="21" t="str">
        <f>_xlfn.IFERROR(VLOOKUP(E260,'Rec.'!B:H,5,FALSE),"")</f>
        <v/>
      </c>
      <c r="D260" s="20" t="str">
        <f>_xlfn.IFERROR(VLOOKUP(E260,'Rec.'!B:H,6,FALSE),"")</f>
        <v/>
      </c>
      <c r="E260" s="20" t="str">
        <f>_xlfn.IFERROR(VLOOKUP(ROW()-8,'Q4.SL'!B:Q,6,FALSE),"")</f>
        <v/>
      </c>
      <c r="F260" s="20" t="str">
        <f>VLOOKUP(E260,'Q4.SL'!G:O,6,FALSE)</f>
        <v/>
      </c>
      <c r="G260" s="31" t="str">
        <f>IF(ROW()-8&gt;'Inf.'!$I$10,"",VLOOKUP(E260,'Q4.SL'!G:O,4,FALSE))</f>
        <v/>
      </c>
      <c r="H260" s="20" t="str">
        <f>IF(ROW()-8&gt;'Inf.'!$I$10,"",VLOOKUP(E260,'Q4.SL'!G:O,5,FALSE))</f>
        <v/>
      </c>
      <c r="I260" s="46"/>
      <c r="J260" t="str">
        <f ca="1" t="shared" si="3"/>
        <v/>
      </c>
    </row>
    <row r="261" spans="1:10" ht="21.95" customHeight="1">
      <c r="A261" s="20" t="str">
        <f>VLOOKUP(E261,'Q4.SL'!G:O,8,FALSE)</f>
        <v/>
      </c>
      <c r="B261" s="21" t="str">
        <f>_xlfn.IFERROR(VLOOKUP(E261,'Rec.'!B:H,4,FALSE),"")</f>
        <v/>
      </c>
      <c r="C261" s="21" t="str">
        <f>_xlfn.IFERROR(VLOOKUP(E261,'Rec.'!B:H,5,FALSE),"")</f>
        <v/>
      </c>
      <c r="D261" s="20" t="str">
        <f>_xlfn.IFERROR(VLOOKUP(E261,'Rec.'!B:H,6,FALSE),"")</f>
        <v/>
      </c>
      <c r="E261" s="20" t="str">
        <f>_xlfn.IFERROR(VLOOKUP(ROW()-8,'Q4.SL'!B:Q,6,FALSE),"")</f>
        <v/>
      </c>
      <c r="F261" s="20" t="str">
        <f>VLOOKUP(E261,'Q4.SL'!G:O,6,FALSE)</f>
        <v/>
      </c>
      <c r="G261" s="31" t="str">
        <f>IF(ROW()-8&gt;'Inf.'!$I$10,"",VLOOKUP(E261,'Q4.SL'!G:O,4,FALSE))</f>
        <v/>
      </c>
      <c r="H261" s="20" t="str">
        <f>IF(ROW()-8&gt;'Inf.'!$I$10,"",VLOOKUP(E261,'Q4.SL'!G:O,5,FALSE))</f>
        <v/>
      </c>
      <c r="I261" s="46"/>
      <c r="J261" t="str">
        <f ca="1" t="shared" si="3"/>
        <v/>
      </c>
    </row>
    <row r="262" spans="1:10" ht="21.95" customHeight="1">
      <c r="A262" s="20" t="str">
        <f>VLOOKUP(E262,'Q4.SL'!G:O,8,FALSE)</f>
        <v/>
      </c>
      <c r="B262" s="21" t="str">
        <f>_xlfn.IFERROR(VLOOKUP(E262,'Rec.'!B:H,4,FALSE),"")</f>
        <v/>
      </c>
      <c r="C262" s="21" t="str">
        <f>_xlfn.IFERROR(VLOOKUP(E262,'Rec.'!B:H,5,FALSE),"")</f>
        <v/>
      </c>
      <c r="D262" s="20" t="str">
        <f>_xlfn.IFERROR(VLOOKUP(E262,'Rec.'!B:H,6,FALSE),"")</f>
        <v/>
      </c>
      <c r="E262" s="20" t="str">
        <f>_xlfn.IFERROR(VLOOKUP(ROW()-8,'Q4.SL'!B:Q,6,FALSE),"")</f>
        <v/>
      </c>
      <c r="F262" s="20" t="str">
        <f>VLOOKUP(E262,'Q4.SL'!G:O,6,FALSE)</f>
        <v/>
      </c>
      <c r="G262" s="31" t="str">
        <f>IF(ROW()-8&gt;'Inf.'!$I$10,"",VLOOKUP(E262,'Q4.SL'!G:O,4,FALSE))</f>
        <v/>
      </c>
      <c r="H262" s="20" t="str">
        <f>IF(ROW()-8&gt;'Inf.'!$I$10,"",VLOOKUP(E262,'Q4.SL'!G:O,5,FALSE))</f>
        <v/>
      </c>
      <c r="I262" s="46"/>
      <c r="J262" t="str">
        <f ca="1" t="shared" si="3"/>
        <v/>
      </c>
    </row>
    <row r="263" spans="1:10" ht="21.95" customHeight="1">
      <c r="A263" s="20" t="str">
        <f>VLOOKUP(E263,'Q4.SL'!G:O,8,FALSE)</f>
        <v/>
      </c>
      <c r="B263" s="21" t="str">
        <f>_xlfn.IFERROR(VLOOKUP(E263,'Rec.'!B:H,4,FALSE),"")</f>
        <v/>
      </c>
      <c r="C263" s="21" t="str">
        <f>_xlfn.IFERROR(VLOOKUP(E263,'Rec.'!B:H,5,FALSE),"")</f>
        <v/>
      </c>
      <c r="D263" s="20" t="str">
        <f>_xlfn.IFERROR(VLOOKUP(E263,'Rec.'!B:H,6,FALSE),"")</f>
        <v/>
      </c>
      <c r="E263" s="20" t="str">
        <f>_xlfn.IFERROR(VLOOKUP(ROW()-8,'Q4.SL'!B:Q,6,FALSE),"")</f>
        <v/>
      </c>
      <c r="F263" s="20" t="str">
        <f>VLOOKUP(E263,'Q4.SL'!G:O,6,FALSE)</f>
        <v/>
      </c>
      <c r="G263" s="31" t="str">
        <f>IF(ROW()-8&gt;'Inf.'!$I$10,"",VLOOKUP(E263,'Q4.SL'!G:O,4,FALSE))</f>
        <v/>
      </c>
      <c r="H263" s="20" t="str">
        <f>IF(ROW()-8&gt;'Inf.'!$I$10,"",VLOOKUP(E263,'Q4.SL'!G:O,5,FALSE))</f>
        <v/>
      </c>
      <c r="I263" s="46"/>
      <c r="J263" t="str">
        <f ca="1" t="shared" si="3"/>
        <v/>
      </c>
    </row>
    <row r="264" spans="1:10" ht="21.95" customHeight="1">
      <c r="A264" s="20" t="str">
        <f>VLOOKUP(E264,'Q4.SL'!G:O,8,FALSE)</f>
        <v/>
      </c>
      <c r="B264" s="21" t="str">
        <f>_xlfn.IFERROR(VLOOKUP(E264,'Rec.'!B:H,4,FALSE),"")</f>
        <v/>
      </c>
      <c r="C264" s="21" t="str">
        <f>_xlfn.IFERROR(VLOOKUP(E264,'Rec.'!B:H,5,FALSE),"")</f>
        <v/>
      </c>
      <c r="D264" s="20" t="str">
        <f>_xlfn.IFERROR(VLOOKUP(E264,'Rec.'!B:H,6,FALSE),"")</f>
        <v/>
      </c>
      <c r="E264" s="20" t="str">
        <f>_xlfn.IFERROR(VLOOKUP(ROW()-8,'Q4.SL'!B:Q,6,FALSE),"")</f>
        <v/>
      </c>
      <c r="F264" s="20" t="str">
        <f>VLOOKUP(E264,'Q4.SL'!G:O,6,FALSE)</f>
        <v/>
      </c>
      <c r="G264" s="31" t="str">
        <f>IF(ROW()-8&gt;'Inf.'!$I$10,"",VLOOKUP(E264,'Q4.SL'!G:O,4,FALSE))</f>
        <v/>
      </c>
      <c r="H264" s="20" t="str">
        <f>IF(ROW()-8&gt;'Inf.'!$I$10,"",VLOOKUP(E264,'Q4.SL'!G:O,5,FALSE))</f>
        <v/>
      </c>
      <c r="I264" s="46"/>
      <c r="J264" t="str">
        <f ca="1" t="shared" si="3"/>
        <v/>
      </c>
    </row>
    <row r="265" spans="1:10" ht="21.95" customHeight="1">
      <c r="A265" s="20" t="str">
        <f>VLOOKUP(E265,'Q4.SL'!G:O,8,FALSE)</f>
        <v/>
      </c>
      <c r="B265" s="21" t="str">
        <f>_xlfn.IFERROR(VLOOKUP(E265,'Rec.'!B:H,4,FALSE),"")</f>
        <v/>
      </c>
      <c r="C265" s="21" t="str">
        <f>_xlfn.IFERROR(VLOOKUP(E265,'Rec.'!B:H,5,FALSE),"")</f>
        <v/>
      </c>
      <c r="D265" s="20" t="str">
        <f>_xlfn.IFERROR(VLOOKUP(E265,'Rec.'!B:H,6,FALSE),"")</f>
        <v/>
      </c>
      <c r="E265" s="20" t="str">
        <f>_xlfn.IFERROR(VLOOKUP(ROW()-8,'Q4.SL'!B:Q,6,FALSE),"")</f>
        <v/>
      </c>
      <c r="F265" s="20" t="str">
        <f>VLOOKUP(E265,'Q4.SL'!G:O,6,FALSE)</f>
        <v/>
      </c>
      <c r="G265" s="31" t="str">
        <f>IF(ROW()-8&gt;'Inf.'!$I$10,"",VLOOKUP(E265,'Q4.SL'!G:O,4,FALSE))</f>
        <v/>
      </c>
      <c r="H265" s="20" t="str">
        <f>IF(ROW()-8&gt;'Inf.'!$I$10,"",VLOOKUP(E265,'Q4.SL'!G:O,5,FALSE))</f>
        <v/>
      </c>
      <c r="I265" s="46"/>
      <c r="J265" t="str">
        <f aca="true" t="shared" si="4" ref="J265:J309">_xlfn.IFERROR(_xlfn.RANK.AVG(A265,A:A,1),"")</f>
        <v/>
      </c>
    </row>
    <row r="266" spans="1:10" ht="21.95" customHeight="1">
      <c r="A266" s="20" t="str">
        <f>VLOOKUP(E266,'Q4.SL'!G:O,8,FALSE)</f>
        <v/>
      </c>
      <c r="B266" s="21" t="str">
        <f>_xlfn.IFERROR(VLOOKUP(E266,'Rec.'!B:H,4,FALSE),"")</f>
        <v/>
      </c>
      <c r="C266" s="21" t="str">
        <f>_xlfn.IFERROR(VLOOKUP(E266,'Rec.'!B:H,5,FALSE),"")</f>
        <v/>
      </c>
      <c r="D266" s="20" t="str">
        <f>_xlfn.IFERROR(VLOOKUP(E266,'Rec.'!B:H,6,FALSE),"")</f>
        <v/>
      </c>
      <c r="E266" s="20" t="str">
        <f>_xlfn.IFERROR(VLOOKUP(ROW()-8,'Q4.SL'!B:Q,6,FALSE),"")</f>
        <v/>
      </c>
      <c r="F266" s="20" t="str">
        <f>VLOOKUP(E266,'Q4.SL'!G:O,6,FALSE)</f>
        <v/>
      </c>
      <c r="G266" s="31" t="str">
        <f>IF(ROW()-8&gt;'Inf.'!$I$10,"",VLOOKUP(E266,'Q4.SL'!G:O,4,FALSE))</f>
        <v/>
      </c>
      <c r="H266" s="20" t="str">
        <f>IF(ROW()-8&gt;'Inf.'!$I$10,"",VLOOKUP(E266,'Q4.SL'!G:O,5,FALSE))</f>
        <v/>
      </c>
      <c r="I266" s="46"/>
      <c r="J266" t="str">
        <f ca="1" t="shared" si="4"/>
        <v/>
      </c>
    </row>
    <row r="267" spans="1:10" ht="21.95" customHeight="1">
      <c r="A267" s="20" t="str">
        <f>VLOOKUP(E267,'Q4.SL'!G:O,8,FALSE)</f>
        <v/>
      </c>
      <c r="B267" s="21" t="str">
        <f>_xlfn.IFERROR(VLOOKUP(E267,'Rec.'!B:H,4,FALSE),"")</f>
        <v/>
      </c>
      <c r="C267" s="21" t="str">
        <f>_xlfn.IFERROR(VLOOKUP(E267,'Rec.'!B:H,5,FALSE),"")</f>
        <v/>
      </c>
      <c r="D267" s="20" t="str">
        <f>_xlfn.IFERROR(VLOOKUP(E267,'Rec.'!B:H,6,FALSE),"")</f>
        <v/>
      </c>
      <c r="E267" s="20" t="str">
        <f>_xlfn.IFERROR(VLOOKUP(ROW()-8,'Q4.SL'!B:Q,6,FALSE),"")</f>
        <v/>
      </c>
      <c r="F267" s="20" t="str">
        <f>VLOOKUP(E267,'Q4.SL'!G:O,6,FALSE)</f>
        <v/>
      </c>
      <c r="G267" s="31" t="str">
        <f>IF(ROW()-8&gt;'Inf.'!$I$10,"",VLOOKUP(E267,'Q4.SL'!G:O,4,FALSE))</f>
        <v/>
      </c>
      <c r="H267" s="20" t="str">
        <f>IF(ROW()-8&gt;'Inf.'!$I$10,"",VLOOKUP(E267,'Q4.SL'!G:O,5,FALSE))</f>
        <v/>
      </c>
      <c r="I267" s="46"/>
      <c r="J267" t="str">
        <f ca="1" t="shared" si="4"/>
        <v/>
      </c>
    </row>
    <row r="268" spans="1:10" ht="21.95" customHeight="1">
      <c r="A268" s="20" t="str">
        <f>VLOOKUP(E268,'Q4.SL'!G:O,8,FALSE)</f>
        <v/>
      </c>
      <c r="B268" s="21" t="str">
        <f>_xlfn.IFERROR(VLOOKUP(E268,'Rec.'!B:H,4,FALSE),"")</f>
        <v/>
      </c>
      <c r="C268" s="21" t="str">
        <f>_xlfn.IFERROR(VLOOKUP(E268,'Rec.'!B:H,5,FALSE),"")</f>
        <v/>
      </c>
      <c r="D268" s="20" t="str">
        <f>_xlfn.IFERROR(VLOOKUP(E268,'Rec.'!B:H,6,FALSE),"")</f>
        <v/>
      </c>
      <c r="E268" s="20" t="str">
        <f>_xlfn.IFERROR(VLOOKUP(ROW()-8,'Q4.SL'!B:Q,6,FALSE),"")</f>
        <v/>
      </c>
      <c r="F268" s="20" t="str">
        <f>VLOOKUP(E268,'Q4.SL'!G:O,6,FALSE)</f>
        <v/>
      </c>
      <c r="G268" s="31" t="str">
        <f>IF(ROW()-8&gt;'Inf.'!$I$10,"",VLOOKUP(E268,'Q4.SL'!G:O,4,FALSE))</f>
        <v/>
      </c>
      <c r="H268" s="20" t="str">
        <f>IF(ROW()-8&gt;'Inf.'!$I$10,"",VLOOKUP(E268,'Q4.SL'!G:O,5,FALSE))</f>
        <v/>
      </c>
      <c r="I268" s="46"/>
      <c r="J268" t="str">
        <f ca="1" t="shared" si="4"/>
        <v/>
      </c>
    </row>
    <row r="269" spans="1:10" ht="21.95" customHeight="1">
      <c r="A269" s="20" t="str">
        <f>VLOOKUP(E269,'Q4.SL'!G:O,8,FALSE)</f>
        <v/>
      </c>
      <c r="B269" s="21" t="str">
        <f>_xlfn.IFERROR(VLOOKUP(E269,'Rec.'!B:H,4,FALSE),"")</f>
        <v/>
      </c>
      <c r="C269" s="21" t="str">
        <f>_xlfn.IFERROR(VLOOKUP(E269,'Rec.'!B:H,5,FALSE),"")</f>
        <v/>
      </c>
      <c r="D269" s="20" t="str">
        <f>_xlfn.IFERROR(VLOOKUP(E269,'Rec.'!B:H,6,FALSE),"")</f>
        <v/>
      </c>
      <c r="E269" s="20" t="str">
        <f>_xlfn.IFERROR(VLOOKUP(ROW()-8,'Q4.SL'!B:Q,6,FALSE),"")</f>
        <v/>
      </c>
      <c r="F269" s="20" t="str">
        <f>VLOOKUP(E269,'Q4.SL'!G:O,6,FALSE)</f>
        <v/>
      </c>
      <c r="G269" s="31" t="str">
        <f>IF(ROW()-8&gt;'Inf.'!$I$10,"",VLOOKUP(E269,'Q4.SL'!G:O,4,FALSE))</f>
        <v/>
      </c>
      <c r="H269" s="20" t="str">
        <f>IF(ROW()-8&gt;'Inf.'!$I$10,"",VLOOKUP(E269,'Q4.SL'!G:O,5,FALSE))</f>
        <v/>
      </c>
      <c r="I269" s="46"/>
      <c r="J269" t="str">
        <f ca="1" t="shared" si="4"/>
        <v/>
      </c>
    </row>
    <row r="270" spans="1:10" ht="21.95" customHeight="1">
      <c r="A270" s="20" t="str">
        <f>VLOOKUP(E270,'Q4.SL'!G:O,8,FALSE)</f>
        <v/>
      </c>
      <c r="B270" s="21" t="str">
        <f>_xlfn.IFERROR(VLOOKUP(E270,'Rec.'!B:H,4,FALSE),"")</f>
        <v/>
      </c>
      <c r="C270" s="21" t="str">
        <f>_xlfn.IFERROR(VLOOKUP(E270,'Rec.'!B:H,5,FALSE),"")</f>
        <v/>
      </c>
      <c r="D270" s="20" t="str">
        <f>_xlfn.IFERROR(VLOOKUP(E270,'Rec.'!B:H,6,FALSE),"")</f>
        <v/>
      </c>
      <c r="E270" s="20" t="str">
        <f>_xlfn.IFERROR(VLOOKUP(ROW()-8,'Q4.SL'!B:Q,6,FALSE),"")</f>
        <v/>
      </c>
      <c r="F270" s="20" t="str">
        <f>VLOOKUP(E270,'Q4.SL'!G:O,6,FALSE)</f>
        <v/>
      </c>
      <c r="G270" s="31" t="str">
        <f>IF(ROW()-8&gt;'Inf.'!$I$10,"",VLOOKUP(E270,'Q4.SL'!G:O,4,FALSE))</f>
        <v/>
      </c>
      <c r="H270" s="20" t="str">
        <f>IF(ROW()-8&gt;'Inf.'!$I$10,"",VLOOKUP(E270,'Q4.SL'!G:O,5,FALSE))</f>
        <v/>
      </c>
      <c r="I270" s="46"/>
      <c r="J270" t="str">
        <f ca="1" t="shared" si="4"/>
        <v/>
      </c>
    </row>
    <row r="271" spans="1:10" ht="21.95" customHeight="1">
      <c r="A271" s="20" t="str">
        <f>VLOOKUP(E271,'Q4.SL'!G:O,8,FALSE)</f>
        <v/>
      </c>
      <c r="B271" s="21" t="str">
        <f>_xlfn.IFERROR(VLOOKUP(E271,'Rec.'!B:H,4,FALSE),"")</f>
        <v/>
      </c>
      <c r="C271" s="21" t="str">
        <f>_xlfn.IFERROR(VLOOKUP(E271,'Rec.'!B:H,5,FALSE),"")</f>
        <v/>
      </c>
      <c r="D271" s="20" t="str">
        <f>_xlfn.IFERROR(VLOOKUP(E271,'Rec.'!B:H,6,FALSE),"")</f>
        <v/>
      </c>
      <c r="E271" s="20" t="str">
        <f>_xlfn.IFERROR(VLOOKUP(ROW()-8,'Q4.SL'!B:Q,6,FALSE),"")</f>
        <v/>
      </c>
      <c r="F271" s="20" t="str">
        <f>VLOOKUP(E271,'Q4.SL'!G:O,6,FALSE)</f>
        <v/>
      </c>
      <c r="G271" s="31" t="str">
        <f>IF(ROW()-8&gt;'Inf.'!$I$10,"",VLOOKUP(E271,'Q4.SL'!G:O,4,FALSE))</f>
        <v/>
      </c>
      <c r="H271" s="20" t="str">
        <f>IF(ROW()-8&gt;'Inf.'!$I$10,"",VLOOKUP(E271,'Q4.SL'!G:O,5,FALSE))</f>
        <v/>
      </c>
      <c r="I271" s="46"/>
      <c r="J271" t="str">
        <f ca="1" t="shared" si="4"/>
        <v/>
      </c>
    </row>
    <row r="272" spans="1:10" ht="21.95" customHeight="1">
      <c r="A272" s="20" t="str">
        <f>VLOOKUP(E272,'Q4.SL'!G:O,8,FALSE)</f>
        <v/>
      </c>
      <c r="B272" s="21" t="str">
        <f>_xlfn.IFERROR(VLOOKUP(E272,'Rec.'!B:H,4,FALSE),"")</f>
        <v/>
      </c>
      <c r="C272" s="21" t="str">
        <f>_xlfn.IFERROR(VLOOKUP(E272,'Rec.'!B:H,5,FALSE),"")</f>
        <v/>
      </c>
      <c r="D272" s="20" t="str">
        <f>_xlfn.IFERROR(VLOOKUP(E272,'Rec.'!B:H,6,FALSE),"")</f>
        <v/>
      </c>
      <c r="E272" s="20" t="str">
        <f>_xlfn.IFERROR(VLOOKUP(ROW()-8,'Q4.SL'!B:Q,6,FALSE),"")</f>
        <v/>
      </c>
      <c r="F272" s="20" t="str">
        <f>VLOOKUP(E272,'Q4.SL'!G:O,6,FALSE)</f>
        <v/>
      </c>
      <c r="G272" s="31" t="str">
        <f>IF(ROW()-8&gt;'Inf.'!$I$10,"",VLOOKUP(E272,'Q4.SL'!G:O,4,FALSE))</f>
        <v/>
      </c>
      <c r="H272" s="20" t="str">
        <f>IF(ROW()-8&gt;'Inf.'!$I$10,"",VLOOKUP(E272,'Q4.SL'!G:O,5,FALSE))</f>
        <v/>
      </c>
      <c r="I272" s="46"/>
      <c r="J272" t="str">
        <f ca="1" t="shared" si="4"/>
        <v/>
      </c>
    </row>
    <row r="273" spans="1:10" ht="21.95" customHeight="1">
      <c r="A273" s="20" t="str">
        <f>VLOOKUP(E273,'Q4.SL'!G:O,8,FALSE)</f>
        <v/>
      </c>
      <c r="B273" s="21" t="str">
        <f>_xlfn.IFERROR(VLOOKUP(E273,'Rec.'!B:H,4,FALSE),"")</f>
        <v/>
      </c>
      <c r="C273" s="21" t="str">
        <f>_xlfn.IFERROR(VLOOKUP(E273,'Rec.'!B:H,5,FALSE),"")</f>
        <v/>
      </c>
      <c r="D273" s="20" t="str">
        <f>_xlfn.IFERROR(VLOOKUP(E273,'Rec.'!B:H,6,FALSE),"")</f>
        <v/>
      </c>
      <c r="E273" s="20" t="str">
        <f>_xlfn.IFERROR(VLOOKUP(ROW()-8,'Q4.SL'!B:Q,6,FALSE),"")</f>
        <v/>
      </c>
      <c r="F273" s="20" t="str">
        <f>VLOOKUP(E273,'Q4.SL'!G:O,6,FALSE)</f>
        <v/>
      </c>
      <c r="G273" s="31" t="str">
        <f>IF(ROW()-8&gt;'Inf.'!$I$10,"",VLOOKUP(E273,'Q4.SL'!G:O,4,FALSE))</f>
        <v/>
      </c>
      <c r="H273" s="20" t="str">
        <f>IF(ROW()-8&gt;'Inf.'!$I$10,"",VLOOKUP(E273,'Q4.SL'!G:O,5,FALSE))</f>
        <v/>
      </c>
      <c r="I273" s="46"/>
      <c r="J273" t="str">
        <f ca="1" t="shared" si="4"/>
        <v/>
      </c>
    </row>
    <row r="274" spans="1:10" ht="21.95" customHeight="1">
      <c r="A274" s="20" t="str">
        <f>VLOOKUP(E274,'Q4.SL'!G:O,8,FALSE)</f>
        <v/>
      </c>
      <c r="B274" s="21" t="str">
        <f>_xlfn.IFERROR(VLOOKUP(E274,'Rec.'!B:H,4,FALSE),"")</f>
        <v/>
      </c>
      <c r="C274" s="21" t="str">
        <f>_xlfn.IFERROR(VLOOKUP(E274,'Rec.'!B:H,5,FALSE),"")</f>
        <v/>
      </c>
      <c r="D274" s="20" t="str">
        <f>_xlfn.IFERROR(VLOOKUP(E274,'Rec.'!B:H,6,FALSE),"")</f>
        <v/>
      </c>
      <c r="E274" s="20" t="str">
        <f>_xlfn.IFERROR(VLOOKUP(ROW()-8,'Q4.SL'!B:Q,6,FALSE),"")</f>
        <v/>
      </c>
      <c r="F274" s="20" t="str">
        <f>VLOOKUP(E274,'Q4.SL'!G:O,6,FALSE)</f>
        <v/>
      </c>
      <c r="G274" s="31" t="str">
        <f>IF(ROW()-8&gt;'Inf.'!$I$10,"",VLOOKUP(E274,'Q4.SL'!G:O,4,FALSE))</f>
        <v/>
      </c>
      <c r="H274" s="20" t="str">
        <f>IF(ROW()-8&gt;'Inf.'!$I$10,"",VLOOKUP(E274,'Q4.SL'!G:O,5,FALSE))</f>
        <v/>
      </c>
      <c r="I274" s="46"/>
      <c r="J274" t="str">
        <f ca="1" t="shared" si="4"/>
        <v/>
      </c>
    </row>
    <row r="275" spans="1:10" ht="21.95" customHeight="1">
      <c r="A275" s="20" t="str">
        <f>VLOOKUP(E275,'Q4.SL'!G:O,8,FALSE)</f>
        <v/>
      </c>
      <c r="B275" s="21" t="str">
        <f>_xlfn.IFERROR(VLOOKUP(E275,'Rec.'!B:H,4,FALSE),"")</f>
        <v/>
      </c>
      <c r="C275" s="21" t="str">
        <f>_xlfn.IFERROR(VLOOKUP(E275,'Rec.'!B:H,5,FALSE),"")</f>
        <v/>
      </c>
      <c r="D275" s="20" t="str">
        <f>_xlfn.IFERROR(VLOOKUP(E275,'Rec.'!B:H,6,FALSE),"")</f>
        <v/>
      </c>
      <c r="E275" s="20" t="str">
        <f>_xlfn.IFERROR(VLOOKUP(ROW()-8,'Q4.SL'!B:Q,6,FALSE),"")</f>
        <v/>
      </c>
      <c r="F275" s="20" t="str">
        <f>VLOOKUP(E275,'Q4.SL'!G:O,6,FALSE)</f>
        <v/>
      </c>
      <c r="G275" s="31" t="str">
        <f>IF(ROW()-8&gt;'Inf.'!$I$10,"",VLOOKUP(E275,'Q4.SL'!G:O,4,FALSE))</f>
        <v/>
      </c>
      <c r="H275" s="20" t="str">
        <f>IF(ROW()-8&gt;'Inf.'!$I$10,"",VLOOKUP(E275,'Q4.SL'!G:O,5,FALSE))</f>
        <v/>
      </c>
      <c r="I275" s="46"/>
      <c r="J275" t="str">
        <f ca="1" t="shared" si="4"/>
        <v/>
      </c>
    </row>
    <row r="276" spans="1:10" ht="21.95" customHeight="1">
      <c r="A276" s="20" t="str">
        <f>VLOOKUP(E276,'Q4.SL'!G:O,8,FALSE)</f>
        <v/>
      </c>
      <c r="B276" s="21" t="str">
        <f>_xlfn.IFERROR(VLOOKUP(E276,'Rec.'!B:H,4,FALSE),"")</f>
        <v/>
      </c>
      <c r="C276" s="21" t="str">
        <f>_xlfn.IFERROR(VLOOKUP(E276,'Rec.'!B:H,5,FALSE),"")</f>
        <v/>
      </c>
      <c r="D276" s="20" t="str">
        <f>_xlfn.IFERROR(VLOOKUP(E276,'Rec.'!B:H,6,FALSE),"")</f>
        <v/>
      </c>
      <c r="E276" s="20" t="str">
        <f>_xlfn.IFERROR(VLOOKUP(ROW()-8,'Q4.SL'!B:Q,6,FALSE),"")</f>
        <v/>
      </c>
      <c r="F276" s="20" t="str">
        <f>VLOOKUP(E276,'Q4.SL'!G:O,6,FALSE)</f>
        <v/>
      </c>
      <c r="G276" s="31" t="str">
        <f>IF(ROW()-8&gt;'Inf.'!$I$10,"",VLOOKUP(E276,'Q4.SL'!G:O,4,FALSE))</f>
        <v/>
      </c>
      <c r="H276" s="20" t="str">
        <f>IF(ROW()-8&gt;'Inf.'!$I$10,"",VLOOKUP(E276,'Q4.SL'!G:O,5,FALSE))</f>
        <v/>
      </c>
      <c r="I276" s="46"/>
      <c r="J276" t="str">
        <f ca="1" t="shared" si="4"/>
        <v/>
      </c>
    </row>
    <row r="277" spans="1:10" ht="21.95" customHeight="1">
      <c r="A277" s="20" t="str">
        <f>VLOOKUP(E277,'Q4.SL'!G:O,8,FALSE)</f>
        <v/>
      </c>
      <c r="B277" s="21" t="str">
        <f>_xlfn.IFERROR(VLOOKUP(E277,'Rec.'!B:H,4,FALSE),"")</f>
        <v/>
      </c>
      <c r="C277" s="21" t="str">
        <f>_xlfn.IFERROR(VLOOKUP(E277,'Rec.'!B:H,5,FALSE),"")</f>
        <v/>
      </c>
      <c r="D277" s="20" t="str">
        <f>_xlfn.IFERROR(VLOOKUP(E277,'Rec.'!B:H,6,FALSE),"")</f>
        <v/>
      </c>
      <c r="E277" s="20" t="str">
        <f>_xlfn.IFERROR(VLOOKUP(ROW()-8,'Q4.SL'!B:Q,6,FALSE),"")</f>
        <v/>
      </c>
      <c r="F277" s="20" t="str">
        <f>VLOOKUP(E277,'Q4.SL'!G:O,6,FALSE)</f>
        <v/>
      </c>
      <c r="G277" s="31" t="str">
        <f>IF(ROW()-8&gt;'Inf.'!$I$10,"",VLOOKUP(E277,'Q4.SL'!G:O,4,FALSE))</f>
        <v/>
      </c>
      <c r="H277" s="20" t="str">
        <f>IF(ROW()-8&gt;'Inf.'!$I$10,"",VLOOKUP(E277,'Q4.SL'!G:O,5,FALSE))</f>
        <v/>
      </c>
      <c r="I277" s="46"/>
      <c r="J277" t="str">
        <f ca="1" t="shared" si="4"/>
        <v/>
      </c>
    </row>
    <row r="278" spans="1:10" ht="21.95" customHeight="1">
      <c r="A278" s="20" t="str">
        <f>VLOOKUP(E278,'Q4.SL'!G:O,8,FALSE)</f>
        <v/>
      </c>
      <c r="B278" s="21" t="str">
        <f>_xlfn.IFERROR(VLOOKUP(E278,'Rec.'!B:H,4,FALSE),"")</f>
        <v/>
      </c>
      <c r="C278" s="21" t="str">
        <f>_xlfn.IFERROR(VLOOKUP(E278,'Rec.'!B:H,5,FALSE),"")</f>
        <v/>
      </c>
      <c r="D278" s="20" t="str">
        <f>_xlfn.IFERROR(VLOOKUP(E278,'Rec.'!B:H,6,FALSE),"")</f>
        <v/>
      </c>
      <c r="E278" s="20" t="str">
        <f>_xlfn.IFERROR(VLOOKUP(ROW()-8,'Q4.SL'!B:Q,6,FALSE),"")</f>
        <v/>
      </c>
      <c r="F278" s="20" t="str">
        <f>VLOOKUP(E278,'Q4.SL'!G:O,6,FALSE)</f>
        <v/>
      </c>
      <c r="G278" s="31" t="str">
        <f>IF(ROW()-8&gt;'Inf.'!$I$10,"",VLOOKUP(E278,'Q4.SL'!G:O,4,FALSE))</f>
        <v/>
      </c>
      <c r="H278" s="20" t="str">
        <f>IF(ROW()-8&gt;'Inf.'!$I$10,"",VLOOKUP(E278,'Q4.SL'!G:O,5,FALSE))</f>
        <v/>
      </c>
      <c r="I278" s="46"/>
      <c r="J278" t="str">
        <f ca="1" t="shared" si="4"/>
        <v/>
      </c>
    </row>
    <row r="279" spans="1:10" ht="21.95" customHeight="1">
      <c r="A279" s="20" t="str">
        <f>VLOOKUP(E279,'Q4.SL'!G:O,8,FALSE)</f>
        <v/>
      </c>
      <c r="B279" s="21" t="str">
        <f>_xlfn.IFERROR(VLOOKUP(E279,'Rec.'!B:H,4,FALSE),"")</f>
        <v/>
      </c>
      <c r="C279" s="21" t="str">
        <f>_xlfn.IFERROR(VLOOKUP(E279,'Rec.'!B:H,5,FALSE),"")</f>
        <v/>
      </c>
      <c r="D279" s="20" t="str">
        <f>_xlfn.IFERROR(VLOOKUP(E279,'Rec.'!B:H,6,FALSE),"")</f>
        <v/>
      </c>
      <c r="E279" s="20" t="str">
        <f>_xlfn.IFERROR(VLOOKUP(ROW()-8,'Q4.SL'!B:Q,6,FALSE),"")</f>
        <v/>
      </c>
      <c r="F279" s="20" t="str">
        <f>VLOOKUP(E279,'Q4.SL'!G:O,6,FALSE)</f>
        <v/>
      </c>
      <c r="G279" s="31" t="str">
        <f>IF(ROW()-8&gt;'Inf.'!$I$10,"",VLOOKUP(E279,'Q4.SL'!G:O,4,FALSE))</f>
        <v/>
      </c>
      <c r="H279" s="20" t="str">
        <f>IF(ROW()-8&gt;'Inf.'!$I$10,"",VLOOKUP(E279,'Q4.SL'!G:O,5,FALSE))</f>
        <v/>
      </c>
      <c r="I279" s="46"/>
      <c r="J279" t="str">
        <f ca="1" t="shared" si="4"/>
        <v/>
      </c>
    </row>
    <row r="280" spans="1:10" ht="21.95" customHeight="1">
      <c r="A280" s="20" t="str">
        <f>VLOOKUP(E280,'Q4.SL'!G:O,8,FALSE)</f>
        <v/>
      </c>
      <c r="B280" s="21" t="str">
        <f>_xlfn.IFERROR(VLOOKUP(E280,'Rec.'!B:H,4,FALSE),"")</f>
        <v/>
      </c>
      <c r="C280" s="21" t="str">
        <f>_xlfn.IFERROR(VLOOKUP(E280,'Rec.'!B:H,5,FALSE),"")</f>
        <v/>
      </c>
      <c r="D280" s="20" t="str">
        <f>_xlfn.IFERROR(VLOOKUP(E280,'Rec.'!B:H,6,FALSE),"")</f>
        <v/>
      </c>
      <c r="E280" s="20" t="str">
        <f>_xlfn.IFERROR(VLOOKUP(ROW()-8,'Q4.SL'!B:Q,6,FALSE),"")</f>
        <v/>
      </c>
      <c r="F280" s="20" t="str">
        <f>VLOOKUP(E280,'Q4.SL'!G:O,6,FALSE)</f>
        <v/>
      </c>
      <c r="G280" s="31" t="str">
        <f>IF(ROW()-8&gt;'Inf.'!$I$10,"",VLOOKUP(E280,'Q4.SL'!G:O,4,FALSE))</f>
        <v/>
      </c>
      <c r="H280" s="20" t="str">
        <f>IF(ROW()-8&gt;'Inf.'!$I$10,"",VLOOKUP(E280,'Q4.SL'!G:O,5,FALSE))</f>
        <v/>
      </c>
      <c r="I280" s="46"/>
      <c r="J280" t="str">
        <f ca="1" t="shared" si="4"/>
        <v/>
      </c>
    </row>
    <row r="281" spans="1:10" ht="21.95" customHeight="1">
      <c r="A281" s="20" t="str">
        <f>VLOOKUP(E281,'Q4.SL'!G:O,8,FALSE)</f>
        <v/>
      </c>
      <c r="B281" s="21" t="str">
        <f>_xlfn.IFERROR(VLOOKUP(E281,'Rec.'!B:H,4,FALSE),"")</f>
        <v/>
      </c>
      <c r="C281" s="21" t="str">
        <f>_xlfn.IFERROR(VLOOKUP(E281,'Rec.'!B:H,5,FALSE),"")</f>
        <v/>
      </c>
      <c r="D281" s="20" t="str">
        <f>_xlfn.IFERROR(VLOOKUP(E281,'Rec.'!B:H,6,FALSE),"")</f>
        <v/>
      </c>
      <c r="E281" s="20" t="str">
        <f>_xlfn.IFERROR(VLOOKUP(ROW()-8,'Q4.SL'!B:Q,6,FALSE),"")</f>
        <v/>
      </c>
      <c r="F281" s="20" t="str">
        <f>VLOOKUP(E281,'Q4.SL'!G:O,6,FALSE)</f>
        <v/>
      </c>
      <c r="G281" s="31" t="str">
        <f>IF(ROW()-8&gt;'Inf.'!$I$10,"",VLOOKUP(E281,'Q4.SL'!G:O,4,FALSE))</f>
        <v/>
      </c>
      <c r="H281" s="20" t="str">
        <f>IF(ROW()-8&gt;'Inf.'!$I$10,"",VLOOKUP(E281,'Q4.SL'!G:O,5,FALSE))</f>
        <v/>
      </c>
      <c r="I281" s="46"/>
      <c r="J281" t="str">
        <f ca="1" t="shared" si="4"/>
        <v/>
      </c>
    </row>
    <row r="282" spans="1:10" ht="21.95" customHeight="1">
      <c r="A282" s="20" t="str">
        <f>VLOOKUP(E282,'Q4.SL'!G:O,8,FALSE)</f>
        <v/>
      </c>
      <c r="B282" s="21" t="str">
        <f>_xlfn.IFERROR(VLOOKUP(E282,'Rec.'!B:H,4,FALSE),"")</f>
        <v/>
      </c>
      <c r="C282" s="21" t="str">
        <f>_xlfn.IFERROR(VLOOKUP(E282,'Rec.'!B:H,5,FALSE),"")</f>
        <v/>
      </c>
      <c r="D282" s="20" t="str">
        <f>_xlfn.IFERROR(VLOOKUP(E282,'Rec.'!B:H,6,FALSE),"")</f>
        <v/>
      </c>
      <c r="E282" s="20" t="str">
        <f>_xlfn.IFERROR(VLOOKUP(ROW()-8,'Q4.SL'!B:Q,6,FALSE),"")</f>
        <v/>
      </c>
      <c r="F282" s="20" t="str">
        <f>VLOOKUP(E282,'Q4.SL'!G:O,6,FALSE)</f>
        <v/>
      </c>
      <c r="G282" s="31" t="str">
        <f>IF(ROW()-8&gt;'Inf.'!$I$10,"",VLOOKUP(E282,'Q4.SL'!G:O,4,FALSE))</f>
        <v/>
      </c>
      <c r="H282" s="20" t="str">
        <f>IF(ROW()-8&gt;'Inf.'!$I$10,"",VLOOKUP(E282,'Q4.SL'!G:O,5,FALSE))</f>
        <v/>
      </c>
      <c r="I282" s="46"/>
      <c r="J282" t="str">
        <f ca="1" t="shared" si="4"/>
        <v/>
      </c>
    </row>
    <row r="283" spans="1:10" ht="21.95" customHeight="1">
      <c r="A283" s="20" t="str">
        <f>VLOOKUP(E283,'Q4.SL'!G:O,8,FALSE)</f>
        <v/>
      </c>
      <c r="B283" s="21" t="str">
        <f>_xlfn.IFERROR(VLOOKUP(E283,'Rec.'!B:H,4,FALSE),"")</f>
        <v/>
      </c>
      <c r="C283" s="21" t="str">
        <f>_xlfn.IFERROR(VLOOKUP(E283,'Rec.'!B:H,5,FALSE),"")</f>
        <v/>
      </c>
      <c r="D283" s="20" t="str">
        <f>_xlfn.IFERROR(VLOOKUP(E283,'Rec.'!B:H,6,FALSE),"")</f>
        <v/>
      </c>
      <c r="E283" s="20" t="str">
        <f>_xlfn.IFERROR(VLOOKUP(ROW()-8,'Q4.SL'!B:Q,6,FALSE),"")</f>
        <v/>
      </c>
      <c r="F283" s="20" t="str">
        <f>VLOOKUP(E283,'Q4.SL'!G:O,6,FALSE)</f>
        <v/>
      </c>
      <c r="G283" s="31" t="str">
        <f>IF(ROW()-8&gt;'Inf.'!$I$10,"",VLOOKUP(E283,'Q4.SL'!G:O,4,FALSE))</f>
        <v/>
      </c>
      <c r="H283" s="20" t="str">
        <f>IF(ROW()-8&gt;'Inf.'!$I$10,"",VLOOKUP(E283,'Q4.SL'!G:O,5,FALSE))</f>
        <v/>
      </c>
      <c r="I283" s="46"/>
      <c r="J283" t="str">
        <f ca="1" t="shared" si="4"/>
        <v/>
      </c>
    </row>
    <row r="284" spans="1:10" ht="21.95" customHeight="1">
      <c r="A284" s="20" t="str">
        <f>VLOOKUP(E284,'Q4.SL'!G:O,8,FALSE)</f>
        <v/>
      </c>
      <c r="B284" s="21" t="str">
        <f>_xlfn.IFERROR(VLOOKUP(E284,'Rec.'!B:H,4,FALSE),"")</f>
        <v/>
      </c>
      <c r="C284" s="21" t="str">
        <f>_xlfn.IFERROR(VLOOKUP(E284,'Rec.'!B:H,5,FALSE),"")</f>
        <v/>
      </c>
      <c r="D284" s="20" t="str">
        <f>_xlfn.IFERROR(VLOOKUP(E284,'Rec.'!B:H,6,FALSE),"")</f>
        <v/>
      </c>
      <c r="E284" s="20" t="str">
        <f>_xlfn.IFERROR(VLOOKUP(ROW()-8,'Q4.SL'!B:Q,6,FALSE),"")</f>
        <v/>
      </c>
      <c r="F284" s="20" t="str">
        <f>VLOOKUP(E284,'Q4.SL'!G:O,6,FALSE)</f>
        <v/>
      </c>
      <c r="G284" s="31" t="str">
        <f>IF(ROW()-8&gt;'Inf.'!$I$10,"",VLOOKUP(E284,'Q4.SL'!G:O,4,FALSE))</f>
        <v/>
      </c>
      <c r="H284" s="20" t="str">
        <f>IF(ROW()-8&gt;'Inf.'!$I$10,"",VLOOKUP(E284,'Q4.SL'!G:O,5,FALSE))</f>
        <v/>
      </c>
      <c r="I284" s="46"/>
      <c r="J284" t="str">
        <f ca="1" t="shared" si="4"/>
        <v/>
      </c>
    </row>
    <row r="285" spans="1:10" ht="21.95" customHeight="1">
      <c r="A285" s="20" t="str">
        <f>VLOOKUP(E285,'Q4.SL'!G:O,8,FALSE)</f>
        <v/>
      </c>
      <c r="B285" s="21" t="str">
        <f>_xlfn.IFERROR(VLOOKUP(E285,'Rec.'!B:H,4,FALSE),"")</f>
        <v/>
      </c>
      <c r="C285" s="21" t="str">
        <f>_xlfn.IFERROR(VLOOKUP(E285,'Rec.'!B:H,5,FALSE),"")</f>
        <v/>
      </c>
      <c r="D285" s="20" t="str">
        <f>_xlfn.IFERROR(VLOOKUP(E285,'Rec.'!B:H,6,FALSE),"")</f>
        <v/>
      </c>
      <c r="E285" s="20" t="str">
        <f>_xlfn.IFERROR(VLOOKUP(ROW()-8,'Q4.SL'!B:Q,6,FALSE),"")</f>
        <v/>
      </c>
      <c r="F285" s="20" t="str">
        <f>VLOOKUP(E285,'Q4.SL'!G:O,6,FALSE)</f>
        <v/>
      </c>
      <c r="G285" s="31" t="str">
        <f>IF(ROW()-8&gt;'Inf.'!$I$10,"",VLOOKUP(E285,'Q4.SL'!G:O,4,FALSE))</f>
        <v/>
      </c>
      <c r="H285" s="20" t="str">
        <f>IF(ROW()-8&gt;'Inf.'!$I$10,"",VLOOKUP(E285,'Q4.SL'!G:O,5,FALSE))</f>
        <v/>
      </c>
      <c r="I285" s="46"/>
      <c r="J285" t="str">
        <f ca="1" t="shared" si="4"/>
        <v/>
      </c>
    </row>
    <row r="286" spans="1:10" ht="21.95" customHeight="1">
      <c r="A286" s="20" t="str">
        <f>VLOOKUP(E286,'Q4.SL'!G:O,8,FALSE)</f>
        <v/>
      </c>
      <c r="B286" s="21" t="str">
        <f>_xlfn.IFERROR(VLOOKUP(E286,'Rec.'!B:H,4,FALSE),"")</f>
        <v/>
      </c>
      <c r="C286" s="21" t="str">
        <f>_xlfn.IFERROR(VLOOKUP(E286,'Rec.'!B:H,5,FALSE),"")</f>
        <v/>
      </c>
      <c r="D286" s="20" t="str">
        <f>_xlfn.IFERROR(VLOOKUP(E286,'Rec.'!B:H,6,FALSE),"")</f>
        <v/>
      </c>
      <c r="E286" s="20" t="str">
        <f>_xlfn.IFERROR(VLOOKUP(ROW()-8,'Q4.SL'!B:Q,6,FALSE),"")</f>
        <v/>
      </c>
      <c r="F286" s="20" t="str">
        <f>VLOOKUP(E286,'Q4.SL'!G:O,6,FALSE)</f>
        <v/>
      </c>
      <c r="G286" s="31" t="str">
        <f>IF(ROW()-8&gt;'Inf.'!$I$10,"",VLOOKUP(E286,'Q4.SL'!G:O,4,FALSE))</f>
        <v/>
      </c>
      <c r="H286" s="20" t="str">
        <f>IF(ROW()-8&gt;'Inf.'!$I$10,"",VLOOKUP(E286,'Q4.SL'!G:O,5,FALSE))</f>
        <v/>
      </c>
      <c r="I286" s="46"/>
      <c r="J286" t="str">
        <f ca="1" t="shared" si="4"/>
        <v/>
      </c>
    </row>
    <row r="287" spans="1:10" ht="21.95" customHeight="1">
      <c r="A287" s="20" t="str">
        <f>VLOOKUP(E287,'Q4.SL'!G:O,8,FALSE)</f>
        <v/>
      </c>
      <c r="B287" s="21" t="str">
        <f>_xlfn.IFERROR(VLOOKUP(E287,'Rec.'!B:H,4,FALSE),"")</f>
        <v/>
      </c>
      <c r="C287" s="21" t="str">
        <f>_xlfn.IFERROR(VLOOKUP(E287,'Rec.'!B:H,5,FALSE),"")</f>
        <v/>
      </c>
      <c r="D287" s="20" t="str">
        <f>_xlfn.IFERROR(VLOOKUP(E287,'Rec.'!B:H,6,FALSE),"")</f>
        <v/>
      </c>
      <c r="E287" s="20" t="str">
        <f>_xlfn.IFERROR(VLOOKUP(ROW()-8,'Q4.SL'!B:Q,6,FALSE),"")</f>
        <v/>
      </c>
      <c r="F287" s="20" t="str">
        <f>VLOOKUP(E287,'Q4.SL'!G:O,6,FALSE)</f>
        <v/>
      </c>
      <c r="G287" s="31" t="str">
        <f>IF(ROW()-8&gt;'Inf.'!$I$10,"",VLOOKUP(E287,'Q4.SL'!G:O,4,FALSE))</f>
        <v/>
      </c>
      <c r="H287" s="20" t="str">
        <f>IF(ROW()-8&gt;'Inf.'!$I$10,"",VLOOKUP(E287,'Q4.SL'!G:O,5,FALSE))</f>
        <v/>
      </c>
      <c r="I287" s="46"/>
      <c r="J287" t="str">
        <f ca="1" t="shared" si="4"/>
        <v/>
      </c>
    </row>
    <row r="288" spans="1:10" ht="21.95" customHeight="1">
      <c r="A288" s="20" t="str">
        <f>VLOOKUP(E288,'Q4.SL'!G:O,8,FALSE)</f>
        <v/>
      </c>
      <c r="B288" s="21" t="str">
        <f>_xlfn.IFERROR(VLOOKUP(E288,'Rec.'!B:H,4,FALSE),"")</f>
        <v/>
      </c>
      <c r="C288" s="21" t="str">
        <f>_xlfn.IFERROR(VLOOKUP(E288,'Rec.'!B:H,5,FALSE),"")</f>
        <v/>
      </c>
      <c r="D288" s="20" t="str">
        <f>_xlfn.IFERROR(VLOOKUP(E288,'Rec.'!B:H,6,FALSE),"")</f>
        <v/>
      </c>
      <c r="E288" s="20" t="str">
        <f>_xlfn.IFERROR(VLOOKUP(ROW()-8,'Q4.SL'!B:Q,6,FALSE),"")</f>
        <v/>
      </c>
      <c r="F288" s="20" t="str">
        <f>VLOOKUP(E288,'Q4.SL'!G:O,6,FALSE)</f>
        <v/>
      </c>
      <c r="G288" s="31" t="str">
        <f>IF(ROW()-8&gt;'Inf.'!$I$10,"",VLOOKUP(E288,'Q4.SL'!G:O,4,FALSE))</f>
        <v/>
      </c>
      <c r="H288" s="20" t="str">
        <f>IF(ROW()-8&gt;'Inf.'!$I$10,"",VLOOKUP(E288,'Q4.SL'!G:O,5,FALSE))</f>
        <v/>
      </c>
      <c r="I288" s="46"/>
      <c r="J288" t="str">
        <f ca="1" t="shared" si="4"/>
        <v/>
      </c>
    </row>
    <row r="289" spans="1:10" ht="21.95" customHeight="1">
      <c r="A289" s="20" t="str">
        <f>VLOOKUP(E289,'Q4.SL'!G:O,8,FALSE)</f>
        <v/>
      </c>
      <c r="B289" s="21" t="str">
        <f>_xlfn.IFERROR(VLOOKUP(E289,'Rec.'!B:H,4,FALSE),"")</f>
        <v/>
      </c>
      <c r="C289" s="21" t="str">
        <f>_xlfn.IFERROR(VLOOKUP(E289,'Rec.'!B:H,5,FALSE),"")</f>
        <v/>
      </c>
      <c r="D289" s="20" t="str">
        <f>_xlfn.IFERROR(VLOOKUP(E289,'Rec.'!B:H,6,FALSE),"")</f>
        <v/>
      </c>
      <c r="E289" s="20" t="str">
        <f>_xlfn.IFERROR(VLOOKUP(ROW()-8,'Q4.SL'!B:Q,6,FALSE),"")</f>
        <v/>
      </c>
      <c r="F289" s="20" t="str">
        <f>VLOOKUP(E289,'Q4.SL'!G:O,6,FALSE)</f>
        <v/>
      </c>
      <c r="G289" s="31" t="str">
        <f>IF(ROW()-8&gt;'Inf.'!$I$10,"",VLOOKUP(E289,'Q4.SL'!G:O,4,FALSE))</f>
        <v/>
      </c>
      <c r="H289" s="20" t="str">
        <f>IF(ROW()-8&gt;'Inf.'!$I$10,"",VLOOKUP(E289,'Q4.SL'!G:O,5,FALSE))</f>
        <v/>
      </c>
      <c r="I289" s="46"/>
      <c r="J289" t="str">
        <f ca="1" t="shared" si="4"/>
        <v/>
      </c>
    </row>
    <row r="290" spans="1:10" ht="21.95" customHeight="1">
      <c r="A290" s="20" t="str">
        <f>VLOOKUP(E290,'Q4.SL'!G:O,8,FALSE)</f>
        <v/>
      </c>
      <c r="B290" s="21" t="str">
        <f>_xlfn.IFERROR(VLOOKUP(E290,'Rec.'!B:H,4,FALSE),"")</f>
        <v/>
      </c>
      <c r="C290" s="21" t="str">
        <f>_xlfn.IFERROR(VLOOKUP(E290,'Rec.'!B:H,5,FALSE),"")</f>
        <v/>
      </c>
      <c r="D290" s="20" t="str">
        <f>_xlfn.IFERROR(VLOOKUP(E290,'Rec.'!B:H,6,FALSE),"")</f>
        <v/>
      </c>
      <c r="E290" s="20" t="str">
        <f>_xlfn.IFERROR(VLOOKUP(ROW()-8,'Q4.SL'!B:Q,6,FALSE),"")</f>
        <v/>
      </c>
      <c r="F290" s="20" t="str">
        <f>VLOOKUP(E290,'Q4.SL'!G:O,6,FALSE)</f>
        <v/>
      </c>
      <c r="G290" s="31" t="str">
        <f>IF(ROW()-8&gt;'Inf.'!$I$10,"",VLOOKUP(E290,'Q4.SL'!G:O,4,FALSE))</f>
        <v/>
      </c>
      <c r="H290" s="20" t="str">
        <f>IF(ROW()-8&gt;'Inf.'!$I$10,"",VLOOKUP(E290,'Q4.SL'!G:O,5,FALSE))</f>
        <v/>
      </c>
      <c r="I290" s="46"/>
      <c r="J290" t="str">
        <f ca="1" t="shared" si="4"/>
        <v/>
      </c>
    </row>
    <row r="291" spans="1:10" ht="21.95" customHeight="1">
      <c r="A291" s="20" t="str">
        <f>VLOOKUP(E291,'Q4.SL'!G:O,8,FALSE)</f>
        <v/>
      </c>
      <c r="B291" s="21" t="str">
        <f>_xlfn.IFERROR(VLOOKUP(E291,'Rec.'!B:H,4,FALSE),"")</f>
        <v/>
      </c>
      <c r="C291" s="21" t="str">
        <f>_xlfn.IFERROR(VLOOKUP(E291,'Rec.'!B:H,5,FALSE),"")</f>
        <v/>
      </c>
      <c r="D291" s="20" t="str">
        <f>_xlfn.IFERROR(VLOOKUP(E291,'Rec.'!B:H,6,FALSE),"")</f>
        <v/>
      </c>
      <c r="E291" s="20" t="str">
        <f>_xlfn.IFERROR(VLOOKUP(ROW()-8,'Q4.SL'!B:Q,6,FALSE),"")</f>
        <v/>
      </c>
      <c r="F291" s="20" t="str">
        <f>VLOOKUP(E291,'Q4.SL'!G:O,6,FALSE)</f>
        <v/>
      </c>
      <c r="G291" s="31" t="str">
        <f>IF(ROW()-8&gt;'Inf.'!$I$10,"",VLOOKUP(E291,'Q4.SL'!G:O,4,FALSE))</f>
        <v/>
      </c>
      <c r="H291" s="20" t="str">
        <f>IF(ROW()-8&gt;'Inf.'!$I$10,"",VLOOKUP(E291,'Q4.SL'!G:O,5,FALSE))</f>
        <v/>
      </c>
      <c r="I291" s="46"/>
      <c r="J291" t="str">
        <f ca="1" t="shared" si="4"/>
        <v/>
      </c>
    </row>
    <row r="292" spans="1:10" ht="21.95" customHeight="1">
      <c r="A292" s="20" t="str">
        <f>VLOOKUP(E292,'Q4.SL'!G:O,8,FALSE)</f>
        <v/>
      </c>
      <c r="B292" s="21" t="str">
        <f>_xlfn.IFERROR(VLOOKUP(E292,'Rec.'!B:H,4,FALSE),"")</f>
        <v/>
      </c>
      <c r="C292" s="21" t="str">
        <f>_xlfn.IFERROR(VLOOKUP(E292,'Rec.'!B:H,5,FALSE),"")</f>
        <v/>
      </c>
      <c r="D292" s="20" t="str">
        <f>_xlfn.IFERROR(VLOOKUP(E292,'Rec.'!B:H,6,FALSE),"")</f>
        <v/>
      </c>
      <c r="E292" s="20" t="str">
        <f>_xlfn.IFERROR(VLOOKUP(ROW()-8,'Q4.SL'!B:Q,6,FALSE),"")</f>
        <v/>
      </c>
      <c r="F292" s="20" t="str">
        <f>VLOOKUP(E292,'Q4.SL'!G:O,6,FALSE)</f>
        <v/>
      </c>
      <c r="G292" s="31" t="str">
        <f>IF(ROW()-8&gt;'Inf.'!$I$10,"",VLOOKUP(E292,'Q4.SL'!G:O,4,FALSE))</f>
        <v/>
      </c>
      <c r="H292" s="20" t="str">
        <f>IF(ROW()-8&gt;'Inf.'!$I$10,"",VLOOKUP(E292,'Q4.SL'!G:O,5,FALSE))</f>
        <v/>
      </c>
      <c r="I292" s="46"/>
      <c r="J292" t="str">
        <f ca="1" t="shared" si="4"/>
        <v/>
      </c>
    </row>
    <row r="293" spans="1:10" ht="21.95" customHeight="1">
      <c r="A293" s="20" t="str">
        <f>VLOOKUP(E293,'Q4.SL'!G:O,8,FALSE)</f>
        <v/>
      </c>
      <c r="B293" s="21" t="str">
        <f>_xlfn.IFERROR(VLOOKUP(E293,'Rec.'!B:H,4,FALSE),"")</f>
        <v/>
      </c>
      <c r="C293" s="21" t="str">
        <f>_xlfn.IFERROR(VLOOKUP(E293,'Rec.'!B:H,5,FALSE),"")</f>
        <v/>
      </c>
      <c r="D293" s="20" t="str">
        <f>_xlfn.IFERROR(VLOOKUP(E293,'Rec.'!B:H,6,FALSE),"")</f>
        <v/>
      </c>
      <c r="E293" s="20" t="str">
        <f>_xlfn.IFERROR(VLOOKUP(ROW()-8,'Q4.SL'!B:Q,6,FALSE),"")</f>
        <v/>
      </c>
      <c r="F293" s="20" t="str">
        <f>VLOOKUP(E293,'Q4.SL'!G:O,6,FALSE)</f>
        <v/>
      </c>
      <c r="G293" s="31" t="str">
        <f>IF(ROW()-8&gt;'Inf.'!$I$10,"",VLOOKUP(E293,'Q4.SL'!G:O,4,FALSE))</f>
        <v/>
      </c>
      <c r="H293" s="20" t="str">
        <f>IF(ROW()-8&gt;'Inf.'!$I$10,"",VLOOKUP(E293,'Q4.SL'!G:O,5,FALSE))</f>
        <v/>
      </c>
      <c r="I293" s="46"/>
      <c r="J293" t="str">
        <f ca="1" t="shared" si="4"/>
        <v/>
      </c>
    </row>
    <row r="294" spans="1:10" ht="21.95" customHeight="1">
      <c r="A294" s="20" t="str">
        <f>VLOOKUP(E294,'Q4.SL'!G:O,8,FALSE)</f>
        <v/>
      </c>
      <c r="B294" s="21" t="str">
        <f>_xlfn.IFERROR(VLOOKUP(E294,'Rec.'!B:H,4,FALSE),"")</f>
        <v/>
      </c>
      <c r="C294" s="21" t="str">
        <f>_xlfn.IFERROR(VLOOKUP(E294,'Rec.'!B:H,5,FALSE),"")</f>
        <v/>
      </c>
      <c r="D294" s="20" t="str">
        <f>_xlfn.IFERROR(VLOOKUP(E294,'Rec.'!B:H,6,FALSE),"")</f>
        <v/>
      </c>
      <c r="E294" s="20" t="str">
        <f>_xlfn.IFERROR(VLOOKUP(ROW()-8,'Q4.SL'!B:Q,6,FALSE),"")</f>
        <v/>
      </c>
      <c r="F294" s="20" t="str">
        <f>VLOOKUP(E294,'Q4.SL'!G:O,6,FALSE)</f>
        <v/>
      </c>
      <c r="G294" s="31" t="str">
        <f>IF(ROW()-8&gt;'Inf.'!$I$10,"",VLOOKUP(E294,'Q4.SL'!G:O,4,FALSE))</f>
        <v/>
      </c>
      <c r="H294" s="20" t="str">
        <f>IF(ROW()-8&gt;'Inf.'!$I$10,"",VLOOKUP(E294,'Q4.SL'!G:O,5,FALSE))</f>
        <v/>
      </c>
      <c r="I294" s="46"/>
      <c r="J294" t="str">
        <f ca="1" t="shared" si="4"/>
        <v/>
      </c>
    </row>
    <row r="295" spans="1:10" ht="21.95" customHeight="1">
      <c r="A295" s="20" t="str">
        <f>VLOOKUP(E295,'Q4.SL'!G:O,8,FALSE)</f>
        <v/>
      </c>
      <c r="B295" s="21" t="str">
        <f>_xlfn.IFERROR(VLOOKUP(E295,'Rec.'!B:H,4,FALSE),"")</f>
        <v/>
      </c>
      <c r="C295" s="21" t="str">
        <f>_xlfn.IFERROR(VLOOKUP(E295,'Rec.'!B:H,5,FALSE),"")</f>
        <v/>
      </c>
      <c r="D295" s="20" t="str">
        <f>_xlfn.IFERROR(VLOOKUP(E295,'Rec.'!B:H,6,FALSE),"")</f>
        <v/>
      </c>
      <c r="E295" s="20" t="str">
        <f>_xlfn.IFERROR(VLOOKUP(ROW()-8,'Q4.SL'!B:Q,6,FALSE),"")</f>
        <v/>
      </c>
      <c r="F295" s="20" t="str">
        <f>VLOOKUP(E295,'Q4.SL'!G:O,6,FALSE)</f>
        <v/>
      </c>
      <c r="G295" s="31" t="str">
        <f>IF(ROW()-8&gt;'Inf.'!$I$10,"",VLOOKUP(E295,'Q4.SL'!G:O,4,FALSE))</f>
        <v/>
      </c>
      <c r="H295" s="20" t="str">
        <f>IF(ROW()-8&gt;'Inf.'!$I$10,"",VLOOKUP(E295,'Q4.SL'!G:O,5,FALSE))</f>
        <v/>
      </c>
      <c r="I295" s="46"/>
      <c r="J295" t="str">
        <f ca="1" t="shared" si="4"/>
        <v/>
      </c>
    </row>
    <row r="296" spans="1:10" ht="21.95" customHeight="1">
      <c r="A296" s="20" t="str">
        <f>VLOOKUP(E296,'Q4.SL'!G:O,8,FALSE)</f>
        <v/>
      </c>
      <c r="B296" s="21" t="str">
        <f>_xlfn.IFERROR(VLOOKUP(E296,'Rec.'!B:H,4,FALSE),"")</f>
        <v/>
      </c>
      <c r="C296" s="21" t="str">
        <f>_xlfn.IFERROR(VLOOKUP(E296,'Rec.'!B:H,5,FALSE),"")</f>
        <v/>
      </c>
      <c r="D296" s="20" t="str">
        <f>_xlfn.IFERROR(VLOOKUP(E296,'Rec.'!B:H,6,FALSE),"")</f>
        <v/>
      </c>
      <c r="E296" s="20" t="str">
        <f>_xlfn.IFERROR(VLOOKUP(ROW()-8,'Q4.SL'!B:Q,6,FALSE),"")</f>
        <v/>
      </c>
      <c r="F296" s="20" t="str">
        <f>VLOOKUP(E296,'Q4.SL'!G:O,6,FALSE)</f>
        <v/>
      </c>
      <c r="G296" s="31" t="str">
        <f>IF(ROW()-8&gt;'Inf.'!$I$10,"",VLOOKUP(E296,'Q4.SL'!G:O,4,FALSE))</f>
        <v/>
      </c>
      <c r="H296" s="20" t="str">
        <f>IF(ROW()-8&gt;'Inf.'!$I$10,"",VLOOKUP(E296,'Q4.SL'!G:O,5,FALSE))</f>
        <v/>
      </c>
      <c r="I296" s="46"/>
      <c r="J296" t="str">
        <f ca="1" t="shared" si="4"/>
        <v/>
      </c>
    </row>
    <row r="297" spans="1:10" ht="21.95" customHeight="1">
      <c r="A297" s="20" t="str">
        <f>VLOOKUP(E297,'Q4.SL'!G:O,8,FALSE)</f>
        <v/>
      </c>
      <c r="B297" s="21" t="str">
        <f>_xlfn.IFERROR(VLOOKUP(E297,'Rec.'!B:H,4,FALSE),"")</f>
        <v/>
      </c>
      <c r="C297" s="21" t="str">
        <f>_xlfn.IFERROR(VLOOKUP(E297,'Rec.'!B:H,5,FALSE),"")</f>
        <v/>
      </c>
      <c r="D297" s="20" t="str">
        <f>_xlfn.IFERROR(VLOOKUP(E297,'Rec.'!B:H,6,FALSE),"")</f>
        <v/>
      </c>
      <c r="E297" s="20" t="str">
        <f>_xlfn.IFERROR(VLOOKUP(ROW()-8,'Q4.SL'!B:Q,6,FALSE),"")</f>
        <v/>
      </c>
      <c r="F297" s="20" t="str">
        <f>VLOOKUP(E297,'Q4.SL'!G:O,6,FALSE)</f>
        <v/>
      </c>
      <c r="G297" s="31" t="str">
        <f>IF(ROW()-8&gt;'Inf.'!$I$10,"",VLOOKUP(E297,'Q4.SL'!G:O,4,FALSE))</f>
        <v/>
      </c>
      <c r="H297" s="20" t="str">
        <f>IF(ROW()-8&gt;'Inf.'!$I$10,"",VLOOKUP(E297,'Q4.SL'!G:O,5,FALSE))</f>
        <v/>
      </c>
      <c r="I297" s="46"/>
      <c r="J297" t="str">
        <f ca="1" t="shared" si="4"/>
        <v/>
      </c>
    </row>
    <row r="298" spans="1:10" ht="21.95" customHeight="1">
      <c r="A298" s="20" t="str">
        <f>VLOOKUP(E298,'Q4.SL'!G:O,8,FALSE)</f>
        <v/>
      </c>
      <c r="B298" s="21" t="str">
        <f>_xlfn.IFERROR(VLOOKUP(E298,'Rec.'!B:H,4,FALSE),"")</f>
        <v/>
      </c>
      <c r="C298" s="21" t="str">
        <f>_xlfn.IFERROR(VLOOKUP(E298,'Rec.'!B:H,5,FALSE),"")</f>
        <v/>
      </c>
      <c r="D298" s="20" t="str">
        <f>_xlfn.IFERROR(VLOOKUP(E298,'Rec.'!B:H,6,FALSE),"")</f>
        <v/>
      </c>
      <c r="E298" s="20" t="str">
        <f>_xlfn.IFERROR(VLOOKUP(ROW()-8,'Q4.SL'!B:Q,6,FALSE),"")</f>
        <v/>
      </c>
      <c r="F298" s="20" t="str">
        <f>VLOOKUP(E298,'Q4.SL'!G:O,6,FALSE)</f>
        <v/>
      </c>
      <c r="G298" s="31" t="str">
        <f>IF(ROW()-8&gt;'Inf.'!$I$10,"",VLOOKUP(E298,'Q4.SL'!G:O,4,FALSE))</f>
        <v/>
      </c>
      <c r="H298" s="20" t="str">
        <f>IF(ROW()-8&gt;'Inf.'!$I$10,"",VLOOKUP(E298,'Q4.SL'!G:O,5,FALSE))</f>
        <v/>
      </c>
      <c r="I298" s="46"/>
      <c r="J298" t="str">
        <f ca="1" t="shared" si="4"/>
        <v/>
      </c>
    </row>
    <row r="299" spans="1:10" ht="21.95" customHeight="1">
      <c r="A299" s="20" t="str">
        <f>VLOOKUP(E299,'Q4.SL'!G:O,8,FALSE)</f>
        <v/>
      </c>
      <c r="B299" s="21" t="str">
        <f>_xlfn.IFERROR(VLOOKUP(E299,'Rec.'!B:H,4,FALSE),"")</f>
        <v/>
      </c>
      <c r="C299" s="21" t="str">
        <f>_xlfn.IFERROR(VLOOKUP(E299,'Rec.'!B:H,5,FALSE),"")</f>
        <v/>
      </c>
      <c r="D299" s="20" t="str">
        <f>_xlfn.IFERROR(VLOOKUP(E299,'Rec.'!B:H,6,FALSE),"")</f>
        <v/>
      </c>
      <c r="E299" s="20" t="str">
        <f>_xlfn.IFERROR(VLOOKUP(ROW()-8,'Q4.SL'!B:Q,6,FALSE),"")</f>
        <v/>
      </c>
      <c r="F299" s="20" t="str">
        <f>VLOOKUP(E299,'Q4.SL'!G:O,6,FALSE)</f>
        <v/>
      </c>
      <c r="G299" s="31" t="str">
        <f>IF(ROW()-8&gt;'Inf.'!$I$10,"",VLOOKUP(E299,'Q4.SL'!G:O,4,FALSE))</f>
        <v/>
      </c>
      <c r="H299" s="20" t="str">
        <f>IF(ROW()-8&gt;'Inf.'!$I$10,"",VLOOKUP(E299,'Q4.SL'!G:O,5,FALSE))</f>
        <v/>
      </c>
      <c r="I299" s="46"/>
      <c r="J299" t="str">
        <f ca="1" t="shared" si="4"/>
        <v/>
      </c>
    </row>
    <row r="300" spans="1:10" ht="21.95" customHeight="1">
      <c r="A300" s="20" t="str">
        <f>VLOOKUP(E300,'Q4.SL'!G:O,8,FALSE)</f>
        <v/>
      </c>
      <c r="B300" s="21" t="str">
        <f>_xlfn.IFERROR(VLOOKUP(E300,'Rec.'!B:H,4,FALSE),"")</f>
        <v/>
      </c>
      <c r="C300" s="21" t="str">
        <f>_xlfn.IFERROR(VLOOKUP(E300,'Rec.'!B:H,5,FALSE),"")</f>
        <v/>
      </c>
      <c r="D300" s="20" t="str">
        <f>_xlfn.IFERROR(VLOOKUP(E300,'Rec.'!B:H,6,FALSE),"")</f>
        <v/>
      </c>
      <c r="E300" s="20" t="str">
        <f>_xlfn.IFERROR(VLOOKUP(ROW()-8,'Q4.SL'!B:Q,6,FALSE),"")</f>
        <v/>
      </c>
      <c r="F300" s="20" t="str">
        <f>VLOOKUP(E300,'Q4.SL'!G:O,6,FALSE)</f>
        <v/>
      </c>
      <c r="G300" s="31" t="str">
        <f>IF(ROW()-8&gt;'Inf.'!$I$10,"",VLOOKUP(E300,'Q4.SL'!G:O,4,FALSE))</f>
        <v/>
      </c>
      <c r="H300" s="20" t="str">
        <f>IF(ROW()-8&gt;'Inf.'!$I$10,"",VLOOKUP(E300,'Q4.SL'!G:O,5,FALSE))</f>
        <v/>
      </c>
      <c r="I300" s="46"/>
      <c r="J300" t="str">
        <f ca="1" t="shared" si="4"/>
        <v/>
      </c>
    </row>
    <row r="301" spans="1:10" ht="21.95" customHeight="1">
      <c r="A301" s="20" t="str">
        <f>VLOOKUP(E301,'Q4.SL'!G:O,8,FALSE)</f>
        <v/>
      </c>
      <c r="B301" s="21" t="str">
        <f>_xlfn.IFERROR(VLOOKUP(E301,'Rec.'!B:H,4,FALSE),"")</f>
        <v/>
      </c>
      <c r="C301" s="21" t="str">
        <f>_xlfn.IFERROR(VLOOKUP(E301,'Rec.'!B:H,5,FALSE),"")</f>
        <v/>
      </c>
      <c r="D301" s="20" t="str">
        <f>_xlfn.IFERROR(VLOOKUP(E301,'Rec.'!B:H,6,FALSE),"")</f>
        <v/>
      </c>
      <c r="E301" s="20" t="str">
        <f>_xlfn.IFERROR(VLOOKUP(ROW()-8,'Q4.SL'!B:Q,6,FALSE),"")</f>
        <v/>
      </c>
      <c r="F301" s="20" t="str">
        <f>VLOOKUP(E301,'Q4.SL'!G:O,6,FALSE)</f>
        <v/>
      </c>
      <c r="G301" s="31" t="str">
        <f>IF(ROW()-8&gt;'Inf.'!$I$10,"",VLOOKUP(E301,'Q4.SL'!G:O,4,FALSE))</f>
        <v/>
      </c>
      <c r="H301" s="20" t="str">
        <f>IF(ROW()-8&gt;'Inf.'!$I$10,"",VLOOKUP(E301,'Q4.SL'!G:O,5,FALSE))</f>
        <v/>
      </c>
      <c r="I301" s="46"/>
      <c r="J301" t="str">
        <f ca="1" t="shared" si="4"/>
        <v/>
      </c>
    </row>
    <row r="302" spans="1:10" ht="21.95" customHeight="1">
      <c r="A302" s="20" t="str">
        <f>VLOOKUP(E302,'Q4.SL'!G:O,8,FALSE)</f>
        <v/>
      </c>
      <c r="B302" s="21" t="str">
        <f>_xlfn.IFERROR(VLOOKUP(E302,'Rec.'!B:H,4,FALSE),"")</f>
        <v/>
      </c>
      <c r="C302" s="21" t="str">
        <f>_xlfn.IFERROR(VLOOKUP(E302,'Rec.'!B:H,5,FALSE),"")</f>
        <v/>
      </c>
      <c r="D302" s="20" t="str">
        <f>_xlfn.IFERROR(VLOOKUP(E302,'Rec.'!B:H,6,FALSE),"")</f>
        <v/>
      </c>
      <c r="E302" s="20" t="str">
        <f>_xlfn.IFERROR(VLOOKUP(ROW()-8,'Q4.SL'!B:Q,6,FALSE),"")</f>
        <v/>
      </c>
      <c r="F302" s="20" t="str">
        <f>VLOOKUP(E302,'Q4.SL'!G:O,6,FALSE)</f>
        <v/>
      </c>
      <c r="G302" s="31" t="str">
        <f>IF(ROW()-8&gt;'Inf.'!$I$10,"",VLOOKUP(E302,'Q4.SL'!G:O,4,FALSE))</f>
        <v/>
      </c>
      <c r="H302" s="20" t="str">
        <f>IF(ROW()-8&gt;'Inf.'!$I$10,"",VLOOKUP(E302,'Q4.SL'!G:O,5,FALSE))</f>
        <v/>
      </c>
      <c r="I302" s="46"/>
      <c r="J302" t="str">
        <f ca="1" t="shared" si="4"/>
        <v/>
      </c>
    </row>
    <row r="303" spans="1:10" ht="21.95" customHeight="1">
      <c r="A303" s="20" t="str">
        <f>VLOOKUP(E303,'Q4.SL'!G:O,8,FALSE)</f>
        <v/>
      </c>
      <c r="B303" s="21" t="str">
        <f>_xlfn.IFERROR(VLOOKUP(E303,'Rec.'!B:H,4,FALSE),"")</f>
        <v/>
      </c>
      <c r="C303" s="21" t="str">
        <f>_xlfn.IFERROR(VLOOKUP(E303,'Rec.'!B:H,5,FALSE),"")</f>
        <v/>
      </c>
      <c r="D303" s="20" t="str">
        <f>_xlfn.IFERROR(VLOOKUP(E303,'Rec.'!B:H,6,FALSE),"")</f>
        <v/>
      </c>
      <c r="E303" s="20" t="str">
        <f>_xlfn.IFERROR(VLOOKUP(ROW()-8,'Q4.SL'!B:Q,6,FALSE),"")</f>
        <v/>
      </c>
      <c r="F303" s="20" t="str">
        <f>VLOOKUP(E303,'Q4.SL'!G:O,6,FALSE)</f>
        <v/>
      </c>
      <c r="G303" s="31" t="str">
        <f>IF(ROW()-8&gt;'Inf.'!$I$10,"",VLOOKUP(E303,'Q4.SL'!G:O,4,FALSE))</f>
        <v/>
      </c>
      <c r="H303" s="20" t="str">
        <f>IF(ROW()-8&gt;'Inf.'!$I$10,"",VLOOKUP(E303,'Q4.SL'!G:O,5,FALSE))</f>
        <v/>
      </c>
      <c r="I303" s="46"/>
      <c r="J303" t="str">
        <f ca="1" t="shared" si="4"/>
        <v/>
      </c>
    </row>
    <row r="304" spans="1:10" ht="21.95" customHeight="1">
      <c r="A304" s="20" t="str">
        <f>VLOOKUP(E304,'Q4.SL'!G:O,8,FALSE)</f>
        <v/>
      </c>
      <c r="B304" s="21" t="str">
        <f>_xlfn.IFERROR(VLOOKUP(E304,'Rec.'!B:H,4,FALSE),"")</f>
        <v/>
      </c>
      <c r="C304" s="21" t="str">
        <f>_xlfn.IFERROR(VLOOKUP(E304,'Rec.'!B:H,5,FALSE),"")</f>
        <v/>
      </c>
      <c r="D304" s="20" t="str">
        <f>_xlfn.IFERROR(VLOOKUP(E304,'Rec.'!B:H,6,FALSE),"")</f>
        <v/>
      </c>
      <c r="E304" s="20" t="str">
        <f>_xlfn.IFERROR(VLOOKUP(ROW()-8,'Q4.SL'!B:Q,6,FALSE),"")</f>
        <v/>
      </c>
      <c r="F304" s="20" t="str">
        <f>VLOOKUP(E304,'Q4.SL'!G:O,6,FALSE)</f>
        <v/>
      </c>
      <c r="G304" s="31" t="str">
        <f>IF(ROW()-8&gt;'Inf.'!$I$10,"",VLOOKUP(E304,'Q4.SL'!G:O,4,FALSE))</f>
        <v/>
      </c>
      <c r="H304" s="20" t="str">
        <f>IF(ROW()-8&gt;'Inf.'!$I$10,"",VLOOKUP(E304,'Q4.SL'!G:O,5,FALSE))</f>
        <v/>
      </c>
      <c r="I304" s="46"/>
      <c r="J304" t="str">
        <f ca="1" t="shared" si="4"/>
        <v/>
      </c>
    </row>
    <row r="305" spans="1:10" ht="21.95" customHeight="1">
      <c r="A305" s="20" t="str">
        <f>VLOOKUP(E305,'Q4.SL'!G:O,8,FALSE)</f>
        <v/>
      </c>
      <c r="B305" s="21" t="str">
        <f>_xlfn.IFERROR(VLOOKUP(E305,'Rec.'!B:H,4,FALSE),"")</f>
        <v/>
      </c>
      <c r="C305" s="21" t="str">
        <f>_xlfn.IFERROR(VLOOKUP(E305,'Rec.'!B:H,5,FALSE),"")</f>
        <v/>
      </c>
      <c r="D305" s="20" t="str">
        <f>_xlfn.IFERROR(VLOOKUP(E305,'Rec.'!B:H,6,FALSE),"")</f>
        <v/>
      </c>
      <c r="E305" s="20" t="str">
        <f>_xlfn.IFERROR(VLOOKUP(ROW()-8,'Q4.SL'!B:Q,6,FALSE),"")</f>
        <v/>
      </c>
      <c r="F305" s="20" t="str">
        <f>VLOOKUP(E305,'Q4.SL'!G:O,6,FALSE)</f>
        <v/>
      </c>
      <c r="G305" s="31" t="str">
        <f>IF(ROW()-8&gt;'Inf.'!$I$10,"",VLOOKUP(E305,'Q4.SL'!G:O,4,FALSE))</f>
        <v/>
      </c>
      <c r="H305" s="20" t="str">
        <f>IF(ROW()-8&gt;'Inf.'!$I$10,"",VLOOKUP(E305,'Q4.SL'!G:O,5,FALSE))</f>
        <v/>
      </c>
      <c r="I305" s="46"/>
      <c r="J305" t="str">
        <f ca="1" t="shared" si="4"/>
        <v/>
      </c>
    </row>
    <row r="306" spans="1:10" ht="21.95" customHeight="1">
      <c r="A306" s="20" t="str">
        <f>VLOOKUP(E306,'Q4.SL'!G:O,8,FALSE)</f>
        <v/>
      </c>
      <c r="B306" s="21" t="str">
        <f>_xlfn.IFERROR(VLOOKUP(E306,'Rec.'!B:H,4,FALSE),"")</f>
        <v/>
      </c>
      <c r="C306" s="21" t="str">
        <f>_xlfn.IFERROR(VLOOKUP(E306,'Rec.'!B:H,5,FALSE),"")</f>
        <v/>
      </c>
      <c r="D306" s="20" t="str">
        <f>_xlfn.IFERROR(VLOOKUP(E306,'Rec.'!B:H,6,FALSE),"")</f>
        <v/>
      </c>
      <c r="E306" s="20" t="str">
        <f>_xlfn.IFERROR(VLOOKUP(ROW()-8,'Q4.SL'!B:Q,6,FALSE),"")</f>
        <v/>
      </c>
      <c r="F306" s="20" t="str">
        <f>VLOOKUP(E306,'Q4.SL'!G:O,6,FALSE)</f>
        <v/>
      </c>
      <c r="G306" s="31" t="str">
        <f>IF(ROW()-8&gt;'Inf.'!$I$10,"",VLOOKUP(E306,'Q4.SL'!G:O,4,FALSE))</f>
        <v/>
      </c>
      <c r="H306" s="20" t="str">
        <f>IF(ROW()-8&gt;'Inf.'!$I$10,"",VLOOKUP(E306,'Q4.SL'!G:O,5,FALSE))</f>
        <v/>
      </c>
      <c r="I306" s="46"/>
      <c r="J306" t="str">
        <f ca="1" t="shared" si="4"/>
        <v/>
      </c>
    </row>
    <row r="307" spans="1:10" ht="21.95" customHeight="1">
      <c r="A307" s="20" t="str">
        <f>VLOOKUP(E307,'Q4.SL'!G:O,8,FALSE)</f>
        <v/>
      </c>
      <c r="B307" s="21" t="str">
        <f>_xlfn.IFERROR(VLOOKUP(E307,'Rec.'!B:H,4,FALSE),"")</f>
        <v/>
      </c>
      <c r="C307" s="21" t="str">
        <f>_xlfn.IFERROR(VLOOKUP(E307,'Rec.'!B:H,5,FALSE),"")</f>
        <v/>
      </c>
      <c r="D307" s="20" t="str">
        <f>_xlfn.IFERROR(VLOOKUP(E307,'Rec.'!B:H,6,FALSE),"")</f>
        <v/>
      </c>
      <c r="E307" s="20" t="str">
        <f>_xlfn.IFERROR(VLOOKUP(ROW()-8,'Q4.SL'!B:Q,6,FALSE),"")</f>
        <v/>
      </c>
      <c r="F307" s="20" t="str">
        <f>VLOOKUP(E307,'Q4.SL'!G:O,6,FALSE)</f>
        <v/>
      </c>
      <c r="G307" s="31" t="str">
        <f>IF(ROW()-8&gt;'Inf.'!$I$10,"",VLOOKUP(E307,'Q4.SL'!G:O,4,FALSE))</f>
        <v/>
      </c>
      <c r="H307" s="20" t="str">
        <f>IF(ROW()-8&gt;'Inf.'!$I$10,"",VLOOKUP(E307,'Q4.SL'!G:O,5,FALSE))</f>
        <v/>
      </c>
      <c r="I307" s="46"/>
      <c r="J307" t="str">
        <f ca="1" t="shared" si="4"/>
        <v/>
      </c>
    </row>
    <row r="308" spans="1:10" ht="21.95" customHeight="1">
      <c r="A308" s="20" t="str">
        <f>VLOOKUP(E308,'Q4.SL'!G:O,8,FALSE)</f>
        <v/>
      </c>
      <c r="B308" s="21" t="str">
        <f>_xlfn.IFERROR(VLOOKUP(E308,'Rec.'!B:H,4,FALSE),"")</f>
        <v/>
      </c>
      <c r="C308" s="21" t="str">
        <f>_xlfn.IFERROR(VLOOKUP(E308,'Rec.'!B:H,5,FALSE),"")</f>
        <v/>
      </c>
      <c r="D308" s="20" t="str">
        <f>_xlfn.IFERROR(VLOOKUP(E308,'Rec.'!B:H,6,FALSE),"")</f>
        <v/>
      </c>
      <c r="E308" s="20" t="str">
        <f>_xlfn.IFERROR(VLOOKUP(ROW()-8,'Q4.SL'!B:Q,6,FALSE),"")</f>
        <v/>
      </c>
      <c r="F308" s="20" t="str">
        <f>VLOOKUP(E308,'Q4.SL'!G:O,6,FALSE)</f>
        <v/>
      </c>
      <c r="G308" s="31" t="str">
        <f>IF(ROW()-8&gt;'Inf.'!$I$10,"",VLOOKUP(E308,'Q4.SL'!G:O,4,FALSE))</f>
        <v/>
      </c>
      <c r="H308" s="20" t="str">
        <f>IF(ROW()-8&gt;'Inf.'!$I$10,"",VLOOKUP(E308,'Q4.SL'!G:O,5,FALSE))</f>
        <v/>
      </c>
      <c r="I308" s="46"/>
      <c r="J308" t="str">
        <f ca="1" t="shared" si="4"/>
        <v/>
      </c>
    </row>
    <row r="309" spans="1:10" ht="21.95" customHeight="1">
      <c r="A309" s="20" t="str">
        <f>VLOOKUP(E309,'Q4.SL'!G:O,8,FALSE)</f>
        <v/>
      </c>
      <c r="B309" s="21" t="str">
        <f>_xlfn.IFERROR(VLOOKUP(E309,'Rec.'!B:H,4,FALSE),"")</f>
        <v/>
      </c>
      <c r="C309" s="21" t="str">
        <f>_xlfn.IFERROR(VLOOKUP(E309,'Rec.'!B:H,5,FALSE),"")</f>
        <v/>
      </c>
      <c r="D309" s="20" t="str">
        <f>_xlfn.IFERROR(VLOOKUP(E309,'Rec.'!B:H,6,FALSE),"")</f>
        <v/>
      </c>
      <c r="E309" s="20" t="str">
        <f>_xlfn.IFERROR(VLOOKUP(ROW()-8,'Q4.SL'!B:Q,6,FALSE),"")</f>
        <v/>
      </c>
      <c r="F309" s="20" t="str">
        <f>VLOOKUP(E309,'Q4.SL'!G:O,6,FALSE)</f>
        <v/>
      </c>
      <c r="G309" s="31" t="str">
        <f>IF(ROW()-8&gt;'Inf.'!$I$10,"",VLOOKUP(E309,'Q4.SL'!G:O,4,FALSE))</f>
        <v/>
      </c>
      <c r="H309" s="20" t="str">
        <f>IF(ROW()-8&gt;'Inf.'!$I$10,"",VLOOKUP(E309,'Q4.SL'!G:O,5,FALSE))</f>
        <v/>
      </c>
      <c r="I309" s="46"/>
      <c r="J309" t="str">
        <f ca="1" t="shared" si="4"/>
        <v/>
      </c>
    </row>
  </sheetData>
  <mergeCells count="6">
    <mergeCell ref="A1:I1"/>
    <mergeCell ref="A2:I2"/>
    <mergeCell ref="G3:H3"/>
    <mergeCell ref="C4:D4"/>
    <mergeCell ref="C5:D5"/>
    <mergeCell ref="G5:H5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18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scale="85" r:id="rId2"/>
  <headerFooter>
    <oddFooter>&amp;L&amp;"B Titr"&amp;10Route Judge:  &amp;"B Mitra"&amp;12&amp;C&amp;"B Titr"&amp;10Category Judge:  &amp;"B Mitra"&amp;12Marek Radovský&amp;R&amp;"B Titr"&amp;10   Jury President:  &amp;"B Mitra"&amp;12Peter Kuric st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10"/>
  <sheetViews>
    <sheetView workbookViewId="0" topLeftCell="A1">
      <pane ySplit="9" topLeftCell="A10" activePane="bottomLeft" state="frozen"/>
      <selection pane="topLeft" activeCell="C1" sqref="C1"/>
      <selection pane="bottomLeft" activeCell="V14" sqref="V14"/>
    </sheetView>
  </sheetViews>
  <sheetFormatPr defaultColWidth="9.0039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7.28125" style="0" customWidth="1"/>
    <col min="5" max="5" width="8.421875" style="0" bestFit="1" customWidth="1"/>
    <col min="6" max="6" width="8.00390625" style="0" customWidth="1"/>
    <col min="7" max="7" width="6.00390625" style="0" bestFit="1" customWidth="1"/>
    <col min="8" max="8" width="6.140625" style="0" bestFit="1" customWidth="1"/>
    <col min="9" max="9" width="8.00390625" style="0" customWidth="1"/>
    <col min="10" max="10" width="6.00390625" style="0" bestFit="1" customWidth="1"/>
    <col min="11" max="11" width="6.140625" style="0" bestFit="1" customWidth="1"/>
    <col min="12" max="12" width="8.00390625" style="0" customWidth="1"/>
    <col min="13" max="13" width="6.00390625" style="0" customWidth="1"/>
    <col min="14" max="14" width="6.140625" style="0" bestFit="1" customWidth="1"/>
    <col min="15" max="15" width="8.00390625" style="0" customWidth="1"/>
    <col min="16" max="16" width="6.00390625" style="0" bestFit="1" customWidth="1"/>
    <col min="17" max="17" width="6.140625" style="0" bestFit="1" customWidth="1"/>
    <col min="18" max="18" width="12.7109375" style="0" customWidth="1"/>
    <col min="19" max="19" width="12.7109375" style="0" bestFit="1" customWidth="1"/>
    <col min="21" max="16384" width="9.00390625" style="33" customWidth="1"/>
  </cols>
  <sheetData>
    <row r="1" spans="1:19" ht="18" customHeight="1">
      <c r="A1" s="114" t="str">
        <f>'Inf.'!C2&amp;" - "&amp;'Inf.'!C5</f>
        <v xml:space="preserve">2.Kolo SP a MSR  v Drytoolingu - Zilina La Skala  Slovakia 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</row>
    <row r="2" spans="1:19" ht="18" customHeight="1">
      <c r="A2" s="115" t="str">
        <f>"Resultlist Qualification "&amp;'Inf.'!C7&amp;" "&amp;'Inf.'!C8&amp;" Lead"</f>
        <v>Resultlist Qualification Man  Lead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</row>
    <row r="3" spans="4:19" ht="18" customHeight="1">
      <c r="D3" s="15"/>
      <c r="E3" s="15"/>
      <c r="G3" s="113"/>
      <c r="H3" s="113"/>
      <c r="I3" s="113"/>
      <c r="R3" s="11"/>
      <c r="S3" s="11"/>
    </row>
    <row r="4" spans="4:19" ht="18" customHeight="1">
      <c r="D4" s="66" t="s">
        <v>18</v>
      </c>
      <c r="E4" s="117" t="str">
        <f>'Inf.'!C5</f>
        <v xml:space="preserve">Zilina La Skala  Slovakia </v>
      </c>
      <c r="F4" s="117"/>
      <c r="G4" s="117"/>
      <c r="H4" s="67"/>
      <c r="I4" s="67"/>
      <c r="J4" s="19"/>
      <c r="K4" s="67"/>
      <c r="L4" s="67"/>
      <c r="M4" s="67"/>
      <c r="N4" s="67"/>
      <c r="O4" s="67"/>
      <c r="P4" s="19"/>
      <c r="Q4" s="67"/>
      <c r="R4" s="11"/>
      <c r="S4" s="11"/>
    </row>
    <row r="5" spans="4:19" ht="18" customHeight="1">
      <c r="D5" s="66" t="s">
        <v>19</v>
      </c>
      <c r="E5" s="118">
        <f>'Inf.'!F4</f>
        <v>45269</v>
      </c>
      <c r="F5" s="118"/>
      <c r="G5" s="118"/>
      <c r="H5" s="81"/>
      <c r="I5" s="67"/>
      <c r="J5" s="19"/>
      <c r="K5" s="67"/>
      <c r="L5" s="66" t="s">
        <v>29</v>
      </c>
      <c r="M5" s="116"/>
      <c r="N5" s="116"/>
      <c r="O5" s="67"/>
      <c r="P5" s="19"/>
      <c r="Q5" s="67"/>
      <c r="R5" s="11"/>
      <c r="S5" s="11"/>
    </row>
    <row r="6" spans="2:19" ht="18" customHeight="1">
      <c r="B6" s="66"/>
      <c r="C6" s="68"/>
      <c r="D6" s="68"/>
      <c r="E6" s="67"/>
      <c r="F6" s="66"/>
      <c r="G6" s="67"/>
      <c r="H6" s="67"/>
      <c r="I6" s="67"/>
      <c r="J6" s="19"/>
      <c r="K6" s="67"/>
      <c r="L6" s="66"/>
      <c r="M6" s="67"/>
      <c r="N6" s="67"/>
      <c r="O6" s="67"/>
      <c r="P6" s="19"/>
      <c r="Q6" s="67"/>
      <c r="R6" s="11"/>
      <c r="S6" s="11"/>
    </row>
    <row r="7" spans="2:19" ht="18" customHeight="1">
      <c r="B7" s="66"/>
      <c r="C7" s="68"/>
      <c r="D7" s="68"/>
      <c r="E7" s="67"/>
      <c r="F7" s="66"/>
      <c r="G7" s="67"/>
      <c r="H7" s="67"/>
      <c r="I7" s="67"/>
      <c r="J7" s="19"/>
      <c r="K7" s="67"/>
      <c r="L7" s="66"/>
      <c r="M7" s="67"/>
      <c r="N7" s="67"/>
      <c r="O7" s="67"/>
      <c r="P7" s="19"/>
      <c r="Q7" s="67"/>
      <c r="R7" s="11"/>
      <c r="S7" s="11"/>
    </row>
    <row r="8" spans="1:19" ht="15" customHeight="1">
      <c r="A8" s="119" t="s">
        <v>25</v>
      </c>
      <c r="B8" s="119" t="s">
        <v>15</v>
      </c>
      <c r="C8" s="119" t="s">
        <v>16</v>
      </c>
      <c r="D8" s="120" t="s">
        <v>45</v>
      </c>
      <c r="E8" s="119" t="s">
        <v>22</v>
      </c>
      <c r="F8" s="119" t="s">
        <v>31</v>
      </c>
      <c r="G8" s="119"/>
      <c r="H8" s="119"/>
      <c r="I8" s="119" t="s">
        <v>32</v>
      </c>
      <c r="J8" s="119"/>
      <c r="K8" s="119"/>
      <c r="L8" s="119" t="s">
        <v>68</v>
      </c>
      <c r="M8" s="119"/>
      <c r="N8" s="119"/>
      <c r="O8" s="119" t="s">
        <v>69</v>
      </c>
      <c r="P8" s="119"/>
      <c r="Q8" s="119"/>
      <c r="R8" s="119" t="s">
        <v>23</v>
      </c>
      <c r="S8" s="119" t="s">
        <v>30</v>
      </c>
    </row>
    <row r="9" spans="1:19" ht="20.1" customHeight="1">
      <c r="A9" s="119"/>
      <c r="B9" s="119"/>
      <c r="C9" s="119"/>
      <c r="D9" s="120"/>
      <c r="E9" s="119"/>
      <c r="F9" s="16" t="s">
        <v>28</v>
      </c>
      <c r="G9" s="16" t="s">
        <v>24</v>
      </c>
      <c r="H9" s="16" t="s">
        <v>25</v>
      </c>
      <c r="I9" s="16" t="s">
        <v>28</v>
      </c>
      <c r="J9" s="16" t="s">
        <v>24</v>
      </c>
      <c r="K9" s="16" t="s">
        <v>25</v>
      </c>
      <c r="L9" s="16" t="s">
        <v>28</v>
      </c>
      <c r="M9" s="16" t="s">
        <v>24</v>
      </c>
      <c r="N9" s="16" t="s">
        <v>25</v>
      </c>
      <c r="O9" s="16" t="s">
        <v>28</v>
      </c>
      <c r="P9" s="16" t="s">
        <v>24</v>
      </c>
      <c r="Q9" s="16" t="s">
        <v>25</v>
      </c>
      <c r="R9" s="119"/>
      <c r="S9" s="119"/>
    </row>
    <row r="10" spans="1:19" ht="21.95" customHeight="1">
      <c r="A10" s="20" t="str">
        <f ca="1">_xlfn.IFERROR(IF(AND(F10=0,I10=0,L10=0,O10=0),"-",VLOOKUP(E10,'Rec.'!H:N,7,FALSE)),"")</f>
        <v/>
      </c>
      <c r="B10" s="21" t="str">
        <f ca="1">_xlfn.IFERROR(VLOOKUP(E10,'Rec.'!B:H,4,FALSE),"")</f>
        <v/>
      </c>
      <c r="C10" s="21" t="str">
        <f ca="1">_xlfn.IFERROR(VLOOKUP(E10,'Rec.'!B:H,5,FALSE),"")</f>
        <v/>
      </c>
      <c r="D10" s="20" t="str">
        <f ca="1">_xlfn.IFERROR(VLOOKUP(E10,'Rec.'!B:H,6,FALSE),"")</f>
        <v/>
      </c>
      <c r="E10" s="20" t="str">
        <f ca="1">_xlfn.IFERROR(VLOOKUP(ROW()-9,'Rec.'!P:Q,2,FALSE),"")</f>
        <v/>
      </c>
      <c r="F10" s="20" t="str">
        <f ca="1">VLOOKUP(E10,'Q1.SL'!F:M,6,FALSE)</f>
        <v/>
      </c>
      <c r="G10" s="69">
        <f ca="1">IF(ROW()-9&gt;'Inf.'!$I$10,"",VLOOKUP(E10,'Q1.SL'!F:M,4,FALSE))</f>
        <v>0</v>
      </c>
      <c r="H10" s="20" t="str">
        <f ca="1">VLOOKUP(E10,'Q1.SL'!F:P,8,FALSE)</f>
        <v/>
      </c>
      <c r="I10" s="20" t="str">
        <f ca="1">VLOOKUP(E10,'Q2.SL'!G:O,6,FALSE)</f>
        <v/>
      </c>
      <c r="J10" s="31">
        <f ca="1">IF(ROW()-9&gt;'Inf.'!$I$10,"",VLOOKUP(E10,'Q2.SL'!G:O,4,FALSE))</f>
        <v>0</v>
      </c>
      <c r="K10" s="20" t="str">
        <f ca="1">VLOOKUP(E10,'Q2.SL'!G:R,8,FALSE)</f>
        <v/>
      </c>
      <c r="L10" s="20" t="str">
        <f ca="1">VLOOKUP(E10,'Q3.SL'!G:O,6,FALSE)</f>
        <v/>
      </c>
      <c r="M10" s="69">
        <f ca="1">IF(ROW()-9&gt;'Inf.'!$I$10,"",VLOOKUP(E10,'Q3.SL'!G:O,4,FALSE))</f>
        <v>0</v>
      </c>
      <c r="N10" s="20" t="str">
        <f ca="1">VLOOKUP(E10,'Q3.SL'!G:R,8,FALSE)</f>
        <v/>
      </c>
      <c r="O10" s="20" t="str">
        <f ca="1">VLOOKUP(E10,'Q4.SL'!G:O,6,FALSE)</f>
        <v/>
      </c>
      <c r="P10" s="31">
        <f ca="1">IF(ROW()-9&gt;'Inf.'!$I$10,"",VLOOKUP(E10,'Q4.SL'!G:O,4,FALSE))</f>
        <v>0</v>
      </c>
      <c r="Q10" s="20" t="str">
        <f ca="1">VLOOKUP(E10,'Q4.SL'!G:R,8,FALSE)</f>
        <v/>
      </c>
      <c r="R10" s="20" t="str">
        <f aca="true" t="shared" si="0" ref="R10:R13">_xlfn.IFERROR(_xlfn.RANK.AVG(H10,$H$10:$H$50,1)*_xlfn.RANK.AVG(K10,$K$10:$K$50,1)*_xlfn.RANK.AVG(N10,$N$10:$N$50,1),"")</f>
        <v/>
      </c>
      <c r="S10" s="20"/>
    </row>
    <row r="11" spans="1:19" ht="21.95" customHeight="1">
      <c r="A11" s="20" t="str">
        <f ca="1">_xlfn.IFERROR(IF(AND(F11=0,I11=0,L11=0,O11=0),"-",VLOOKUP(E11,'Rec.'!H:N,7,FALSE)),"")</f>
        <v/>
      </c>
      <c r="B11" s="21" t="str">
        <f ca="1">_xlfn.IFERROR(VLOOKUP(E11,'Rec.'!B:H,4,FALSE),"")</f>
        <v/>
      </c>
      <c r="C11" s="21" t="str">
        <f ca="1">_xlfn.IFERROR(VLOOKUP(E11,'Rec.'!B:H,5,FALSE),"")</f>
        <v/>
      </c>
      <c r="D11" s="20" t="str">
        <f ca="1">_xlfn.IFERROR(VLOOKUP(E11,'Rec.'!B:H,6,FALSE),"")</f>
        <v/>
      </c>
      <c r="E11" s="20" t="str">
        <f ca="1">_xlfn.IFERROR(VLOOKUP(ROW()-9,'Rec.'!P:Q,2,FALSE),"")</f>
        <v/>
      </c>
      <c r="F11" s="20">
        <f ca="1">VLOOKUP(E11,'Q1.SL'!F:M,3,FALSE)</f>
        <v>0</v>
      </c>
      <c r="G11" s="69">
        <f ca="1">IF(ROW()-9&gt;'Inf.'!$I$10,"",VLOOKUP(E11,'Q1.SL'!F:M,4,FALSE))</f>
        <v>0</v>
      </c>
      <c r="H11" s="20" t="str">
        <f ca="1">VLOOKUP(E11,'Q1.SL'!F:P,8,FALSE)</f>
        <v/>
      </c>
      <c r="I11" s="20" t="str">
        <f ca="1">VLOOKUP(E11,'Q2.SL'!G:O,6,FALSE)</f>
        <v/>
      </c>
      <c r="J11" s="31">
        <f ca="1">IF(ROW()-9&gt;'Inf.'!$I$10,"",VLOOKUP(E11,'Q2.SL'!G:O,4,FALSE))</f>
        <v>0</v>
      </c>
      <c r="K11" s="20" t="str">
        <f ca="1">VLOOKUP(E11,'Q2.SL'!G:R,8,FALSE)</f>
        <v/>
      </c>
      <c r="L11" s="20" t="str">
        <f ca="1">VLOOKUP(E11,'Q3.SL'!G:O,6,FALSE)</f>
        <v/>
      </c>
      <c r="M11" s="69">
        <f ca="1">IF(ROW()-9&gt;'Inf.'!$I$10,"",VLOOKUP(E11,'Q3.SL'!G:O,4,FALSE))</f>
        <v>0</v>
      </c>
      <c r="N11" s="20" t="str">
        <f ca="1">VLOOKUP(E11,'Q3.SL'!G:R,8,FALSE)</f>
        <v/>
      </c>
      <c r="O11" s="20" t="str">
        <f ca="1">VLOOKUP(E11,'Q4.SL'!G:O,6,FALSE)</f>
        <v/>
      </c>
      <c r="P11" s="31">
        <f ca="1">IF(ROW()-9&gt;'Inf.'!$I$10,"",VLOOKUP(E11,'Q4.SL'!G:O,4,FALSE))</f>
        <v>0</v>
      </c>
      <c r="Q11" s="20" t="str">
        <f ca="1">VLOOKUP(E11,'Q4.SL'!G:R,8,FALSE)</f>
        <v/>
      </c>
      <c r="R11" s="20" t="str">
        <f ca="1" t="shared" si="0"/>
        <v/>
      </c>
      <c r="S11" s="20"/>
    </row>
    <row r="12" spans="1:19" ht="21.95" customHeight="1">
      <c r="A12" s="20" t="str">
        <f ca="1">_xlfn.IFERROR(IF(AND(F12=0,I12=0,L12=0,O12=0),"-",VLOOKUP(E12,'Rec.'!H:N,7,FALSE)),"")</f>
        <v/>
      </c>
      <c r="B12" s="21" t="str">
        <f ca="1">_xlfn.IFERROR(VLOOKUP(E12,'Rec.'!B:H,4,FALSE),"")</f>
        <v/>
      </c>
      <c r="C12" s="21" t="str">
        <f ca="1">_xlfn.IFERROR(VLOOKUP(E12,'Rec.'!B:H,5,FALSE),"")</f>
        <v/>
      </c>
      <c r="D12" s="20" t="str">
        <f ca="1">_xlfn.IFERROR(VLOOKUP(E12,'Rec.'!B:H,6,FALSE),"")</f>
        <v/>
      </c>
      <c r="E12" s="20" t="str">
        <f ca="1">_xlfn.IFERROR(VLOOKUP(ROW()-9,'Rec.'!P:Q,2,FALSE),"")</f>
        <v/>
      </c>
      <c r="F12" s="20">
        <f ca="1">VLOOKUP(E12,'Q1.SL'!F:M,3,FALSE)</f>
        <v>0</v>
      </c>
      <c r="G12" s="69">
        <f ca="1">IF(ROW()-9&gt;'Inf.'!$I$10,"",VLOOKUP(E12,'Q1.SL'!F:M,4,FALSE))</f>
        <v>0</v>
      </c>
      <c r="H12" s="20" t="str">
        <f ca="1">VLOOKUP(E12,'Q1.SL'!F:P,8,FALSE)</f>
        <v/>
      </c>
      <c r="I12" s="20" t="str">
        <f ca="1">VLOOKUP(E12,'Q2.SL'!G:O,6,FALSE)</f>
        <v/>
      </c>
      <c r="J12" s="31">
        <f ca="1">IF(ROW()-9&gt;'Inf.'!$I$10,"",VLOOKUP(E12,'Q2.SL'!G:O,4,FALSE))</f>
        <v>0</v>
      </c>
      <c r="K12" s="20" t="str">
        <f ca="1">VLOOKUP(E12,'Q2.SL'!G:R,8,FALSE)</f>
        <v/>
      </c>
      <c r="L12" s="20" t="str">
        <f ca="1">VLOOKUP(E12,'Q3.SL'!G:O,6,FALSE)</f>
        <v/>
      </c>
      <c r="M12" s="69">
        <f ca="1">IF(ROW()-9&gt;'Inf.'!$I$10,"",VLOOKUP(E12,'Q3.SL'!G:O,4,FALSE))</f>
        <v>0</v>
      </c>
      <c r="N12" s="20" t="str">
        <f ca="1">VLOOKUP(E12,'Q3.SL'!G:R,8,FALSE)</f>
        <v/>
      </c>
      <c r="O12" s="20" t="str">
        <f ca="1">VLOOKUP(E12,'Q4.SL'!G:O,6,FALSE)</f>
        <v/>
      </c>
      <c r="P12" s="31">
        <f ca="1">IF(ROW()-9&gt;'Inf.'!$I$10,"",VLOOKUP(E12,'Q4.SL'!G:O,4,FALSE))</f>
        <v>0</v>
      </c>
      <c r="Q12" s="20" t="str">
        <f ca="1">VLOOKUP(E12,'Q4.SL'!G:R,8,FALSE)</f>
        <v/>
      </c>
      <c r="R12" s="20" t="str">
        <f ca="1" t="shared" si="0"/>
        <v/>
      </c>
      <c r="S12" s="20"/>
    </row>
    <row r="13" spans="1:19" ht="21.95" customHeight="1">
      <c r="A13" s="20" t="str">
        <f ca="1">_xlfn.IFERROR(IF(AND(F13=0,I13=0,L13=0,O13=0),"-",VLOOKUP(E13,'Rec.'!H:N,7,FALSE)),"")</f>
        <v/>
      </c>
      <c r="B13" s="21" t="str">
        <f ca="1">_xlfn.IFERROR(VLOOKUP(E13,'Rec.'!B:H,4,FALSE),"")</f>
        <v/>
      </c>
      <c r="C13" s="21" t="str">
        <f ca="1">_xlfn.IFERROR(VLOOKUP(E13,'Rec.'!B:H,5,FALSE),"")</f>
        <v/>
      </c>
      <c r="D13" s="20" t="str">
        <f ca="1">_xlfn.IFERROR(VLOOKUP(E13,'Rec.'!B:H,6,FALSE),"")</f>
        <v/>
      </c>
      <c r="E13" s="20" t="str">
        <f ca="1">_xlfn.IFERROR(VLOOKUP(ROW()-9,'Rec.'!P:Q,2,FALSE),"")</f>
        <v/>
      </c>
      <c r="F13" s="20">
        <f ca="1">VLOOKUP(E13,'Q1.SL'!F:M,3,FALSE)</f>
        <v>0</v>
      </c>
      <c r="G13" s="69">
        <f ca="1">IF(ROW()-9&gt;'Inf.'!$I$10,"",VLOOKUP(E13,'Q1.SL'!F:M,4,FALSE))</f>
        <v>0</v>
      </c>
      <c r="H13" s="20" t="str">
        <f ca="1">VLOOKUP(E13,'Q1.SL'!F:P,8,FALSE)</f>
        <v/>
      </c>
      <c r="I13" s="20" t="str">
        <f ca="1">VLOOKUP(E13,'Q2.SL'!G:O,6,FALSE)</f>
        <v/>
      </c>
      <c r="J13" s="31">
        <f ca="1">IF(ROW()-9&gt;'Inf.'!$I$10,"",VLOOKUP(E13,'Q2.SL'!G:O,4,FALSE))</f>
        <v>0</v>
      </c>
      <c r="K13" s="20" t="str">
        <f ca="1">VLOOKUP(E13,'Q2.SL'!G:R,8,FALSE)</f>
        <v/>
      </c>
      <c r="L13" s="20" t="str">
        <f ca="1">VLOOKUP(E13,'Q3.SL'!G:O,6,FALSE)</f>
        <v/>
      </c>
      <c r="M13" s="69">
        <f ca="1">IF(ROW()-9&gt;'Inf.'!$I$10,"",VLOOKUP(E13,'Q3.SL'!G:O,4,FALSE))</f>
        <v>0</v>
      </c>
      <c r="N13" s="20" t="str">
        <f ca="1">VLOOKUP(E13,'Q3.SL'!G:R,8,FALSE)</f>
        <v/>
      </c>
      <c r="O13" s="20" t="str">
        <f ca="1">VLOOKUP(E13,'Q4.SL'!G:O,6,FALSE)</f>
        <v/>
      </c>
      <c r="P13" s="31">
        <f ca="1">IF(ROW()-9&gt;'Inf.'!$I$10,"",VLOOKUP(E13,'Q4.SL'!G:O,4,FALSE))</f>
        <v>0</v>
      </c>
      <c r="Q13" s="20" t="str">
        <f ca="1">VLOOKUP(E13,'Q4.SL'!G:R,8,FALSE)</f>
        <v/>
      </c>
      <c r="R13" s="20" t="str">
        <f ca="1" t="shared" si="0"/>
        <v/>
      </c>
      <c r="S13" s="20"/>
    </row>
    <row r="14" spans="1:19" ht="21.95" customHeight="1">
      <c r="A14" s="20" t="str">
        <f ca="1">_xlfn.IFERROR(IF(AND(F14=0,I14=0,L14=0,O14=0),"-",VLOOKUP(E14,'Rec.'!H:N,7,FALSE)),"")</f>
        <v/>
      </c>
      <c r="B14" s="21" t="str">
        <f ca="1">_xlfn.IFERROR(VLOOKUP(E14,'Rec.'!B:H,4,FALSE),"")</f>
        <v/>
      </c>
      <c r="C14" s="21" t="str">
        <f ca="1">_xlfn.IFERROR(VLOOKUP(E14,'Rec.'!B:H,5,FALSE),"")</f>
        <v/>
      </c>
      <c r="D14" s="20" t="str">
        <f ca="1">_xlfn.IFERROR(VLOOKUP(E14,'Rec.'!B:H,6,FALSE),"")</f>
        <v/>
      </c>
      <c r="E14" s="20" t="str">
        <f ca="1">_xlfn.IFERROR(VLOOKUP(ROW()-9,'Rec.'!P:Q,2,FALSE),"")</f>
        <v/>
      </c>
      <c r="F14" s="20">
        <f ca="1">VLOOKUP(E14,'Q1.SL'!F:M,3,FALSE)</f>
        <v>0</v>
      </c>
      <c r="G14" s="69">
        <f ca="1">IF(ROW()-9&gt;'Inf.'!$I$10,"",VLOOKUP(E14,'Q1.SL'!F:M,4,FALSE))</f>
        <v>0</v>
      </c>
      <c r="H14" s="20" t="str">
        <f ca="1">VLOOKUP(E14,'Q1.SL'!F:P,8,FALSE)</f>
        <v/>
      </c>
      <c r="I14" s="20" t="str">
        <f ca="1">VLOOKUP(E14,'Q2.SL'!G:O,6,FALSE)</f>
        <v/>
      </c>
      <c r="J14" s="31">
        <f ca="1">IF(ROW()-9&gt;'Inf.'!$I$10,"",VLOOKUP(E14,'Q2.SL'!G:O,4,FALSE))</f>
        <v>0</v>
      </c>
      <c r="K14" s="20" t="str">
        <f ca="1">VLOOKUP(E14,'Q2.SL'!G:R,8,FALSE)</f>
        <v/>
      </c>
      <c r="L14" s="20" t="str">
        <f ca="1">VLOOKUP(E14,'Q3.SL'!G:O,6,FALSE)</f>
        <v/>
      </c>
      <c r="M14" s="69">
        <f ca="1">IF(ROW()-9&gt;'Inf.'!$I$10,"",VLOOKUP(E14,'Q3.SL'!G:O,4,FALSE))</f>
        <v>0</v>
      </c>
      <c r="N14" s="20" t="str">
        <f ca="1">VLOOKUP(E14,'Q3.SL'!G:R,8,FALSE)</f>
        <v/>
      </c>
      <c r="O14" s="20" t="str">
        <f ca="1">VLOOKUP(E14,'Q4.SL'!G:O,6,FALSE)</f>
        <v/>
      </c>
      <c r="P14" s="31">
        <f ca="1">IF(ROW()-9&gt;'Inf.'!$I$10,"",VLOOKUP(E14,'Q4.SL'!G:O,4,FALSE))</f>
        <v>0</v>
      </c>
      <c r="Q14" s="20" t="str">
        <f ca="1">VLOOKUP(E14,'Q4.SL'!G:R,8,FALSE)</f>
        <v/>
      </c>
      <c r="R14" s="20" t="str">
        <f ca="1">_xlfn.IFERROR(_xlfn.RANK.AVG(H14,$H$10:$H$50,1)*_xlfn.RANK.AVG(K14,$K$10:$K$50,1)*_xlfn.RANK.AVG(N14,$N$10:$N$50,1),"")</f>
        <v/>
      </c>
      <c r="S14" s="20"/>
    </row>
    <row r="15" spans="1:19" ht="21.95" customHeight="1">
      <c r="A15" s="20" t="str">
        <f ca="1">_xlfn.IFERROR(IF(AND(F15=0,I15=0,L15=0,O15=0),"-",VLOOKUP(E15,'Rec.'!H:N,7,FALSE)),"")</f>
        <v/>
      </c>
      <c r="B15" s="21" t="str">
        <f ca="1">_xlfn.IFERROR(VLOOKUP(E15,'Rec.'!B:H,4,FALSE),"")</f>
        <v/>
      </c>
      <c r="C15" s="21" t="str">
        <f ca="1">_xlfn.IFERROR(VLOOKUP(E15,'Rec.'!B:H,5,FALSE),"")</f>
        <v/>
      </c>
      <c r="D15" s="20" t="str">
        <f ca="1">_xlfn.IFERROR(VLOOKUP(E15,'Rec.'!B:H,6,FALSE),"")</f>
        <v/>
      </c>
      <c r="E15" s="20" t="str">
        <f ca="1">_xlfn.IFERROR(VLOOKUP(ROW()-9,'Rec.'!P:Q,2,FALSE),"")</f>
        <v/>
      </c>
      <c r="F15" s="20">
        <f ca="1">VLOOKUP(E15,'Q1.SL'!F:M,3,FALSE)</f>
        <v>0</v>
      </c>
      <c r="G15" s="69">
        <f ca="1">IF(ROW()-9&gt;'Inf.'!$I$10,"",VLOOKUP(E15,'Q1.SL'!F:M,4,FALSE))</f>
        <v>0</v>
      </c>
      <c r="H15" s="20" t="str">
        <f ca="1">VLOOKUP(E15,'Q1.SL'!F:P,8,FALSE)</f>
        <v/>
      </c>
      <c r="I15" s="20" t="str">
        <f ca="1">VLOOKUP(E15,'Q2.SL'!G:O,6,FALSE)</f>
        <v/>
      </c>
      <c r="J15" s="31">
        <f ca="1">IF(ROW()-9&gt;'Inf.'!$I$10,"",VLOOKUP(E15,'Q2.SL'!G:O,4,FALSE))</f>
        <v>0</v>
      </c>
      <c r="K15" s="20" t="str">
        <f ca="1">VLOOKUP(E15,'Q2.SL'!G:R,8,FALSE)</f>
        <v/>
      </c>
      <c r="L15" s="20" t="str">
        <f ca="1">VLOOKUP(E15,'Q3.SL'!G:O,6,FALSE)</f>
        <v/>
      </c>
      <c r="M15" s="69">
        <f ca="1">IF(ROW()-9&gt;'Inf.'!$I$10,"",VLOOKUP(E15,'Q3.SL'!G:O,4,FALSE))</f>
        <v>0</v>
      </c>
      <c r="N15" s="20" t="str">
        <f ca="1">VLOOKUP(E15,'Q3.SL'!G:R,8,FALSE)</f>
        <v/>
      </c>
      <c r="O15" s="20" t="str">
        <f ca="1">VLOOKUP(E15,'Q4.SL'!G:O,6,FALSE)</f>
        <v/>
      </c>
      <c r="P15" s="31">
        <f ca="1">IF(ROW()-9&gt;'Inf.'!$I$10,"",VLOOKUP(E15,'Q4.SL'!G:O,4,FALSE))</f>
        <v>0</v>
      </c>
      <c r="Q15" s="20" t="str">
        <f ca="1">VLOOKUP(E15,'Q4.SL'!G:R,8,FALSE)</f>
        <v/>
      </c>
      <c r="R15" s="20" t="str">
        <f ca="1">_xlfn.IFERROR(_xlfn.RANK.AVG(H15,$H$10:$H$50,1)*_xlfn.RANK.AVG(K15,$K$10:$K$50,1)*_xlfn.RANK.AVG(N15,$N$10:$N$50,1),"")</f>
        <v/>
      </c>
      <c r="S15" s="20"/>
    </row>
    <row r="16" spans="1:19" ht="21.95" customHeight="1">
      <c r="A16" s="20" t="str">
        <f ca="1">_xlfn.IFERROR(IF(AND(F16=0,I16=0,L16=0,O16=0),"-",VLOOKUP(E16,'Rec.'!H:N,7,FALSE)),"")</f>
        <v/>
      </c>
      <c r="B16" s="21" t="str">
        <f ca="1">_xlfn.IFERROR(VLOOKUP(E16,'Rec.'!B:H,4,FALSE),"")</f>
        <v/>
      </c>
      <c r="C16" s="21" t="str">
        <f ca="1">_xlfn.IFERROR(VLOOKUP(E16,'Rec.'!B:H,5,FALSE),"")</f>
        <v/>
      </c>
      <c r="D16" s="20" t="str">
        <f ca="1">_xlfn.IFERROR(VLOOKUP(E16,'Rec.'!B:H,6,FALSE),"")</f>
        <v/>
      </c>
      <c r="E16" s="20" t="str">
        <f ca="1">_xlfn.IFERROR(VLOOKUP(ROW()-9,'Rec.'!P:Q,2,FALSE),"")</f>
        <v/>
      </c>
      <c r="F16" s="20">
        <f ca="1">VLOOKUP(E16,'Q1.SL'!F:M,3,FALSE)</f>
        <v>0</v>
      </c>
      <c r="G16" s="69">
        <f ca="1">IF(ROW()-9&gt;'Inf.'!$I$10,"",VLOOKUP(E16,'Q1.SL'!F:M,4,FALSE))</f>
        <v>0</v>
      </c>
      <c r="H16" s="20" t="str">
        <f ca="1">VLOOKUP(E16,'Q1.SL'!F:P,8,FALSE)</f>
        <v/>
      </c>
      <c r="I16" s="20" t="str">
        <f ca="1">VLOOKUP(E16,'Q2.SL'!G:O,6,FALSE)</f>
        <v/>
      </c>
      <c r="J16" s="31">
        <f ca="1">IF(ROW()-9&gt;'Inf.'!$I$10,"",VLOOKUP(E16,'Q2.SL'!G:O,4,FALSE))</f>
        <v>0</v>
      </c>
      <c r="K16" s="20" t="str">
        <f ca="1">VLOOKUP(E16,'Q2.SL'!G:R,8,FALSE)</f>
        <v/>
      </c>
      <c r="L16" s="20" t="str">
        <f ca="1">VLOOKUP(E16,'Q3.SL'!G:O,6,FALSE)</f>
        <v/>
      </c>
      <c r="M16" s="69">
        <f ca="1">IF(ROW()-9&gt;'Inf.'!$I$10,"",VLOOKUP(E16,'Q3.SL'!G:O,4,FALSE))</f>
        <v>0</v>
      </c>
      <c r="N16" s="20" t="str">
        <f ca="1">VLOOKUP(E16,'Q3.SL'!G:R,8,FALSE)</f>
        <v/>
      </c>
      <c r="O16" s="20" t="str">
        <f ca="1">VLOOKUP(E16,'Q4.SL'!G:O,6,FALSE)</f>
        <v/>
      </c>
      <c r="P16" s="31">
        <f ca="1">IF(ROW()-9&gt;'Inf.'!$I$10,"",VLOOKUP(E16,'Q4.SL'!G:O,4,FALSE))</f>
        <v>0</v>
      </c>
      <c r="Q16" s="20" t="str">
        <f ca="1">VLOOKUP(E16,'Q4.SL'!G:R,8,FALSE)</f>
        <v/>
      </c>
      <c r="R16" s="20" t="str">
        <f aca="true" t="shared" si="1" ref="R16:R74">_xlfn.IFERROR(_xlfn.RANK.AVG(H16,H:H,1)*_xlfn.RANK.AVG(K16,K:K,1)*_xlfn.RANK.AVG(N16,N:N,1)*_xlfn.RANK.AVG(Q16,Q:Q,1),"")</f>
        <v/>
      </c>
      <c r="S16" s="20"/>
    </row>
    <row r="17" spans="1:19" ht="21.95" customHeight="1">
      <c r="A17" s="20" t="str">
        <f ca="1">_xlfn.IFERROR(IF(AND(F17=0,I17=0,L17=0,O17=0),"-",VLOOKUP(E17,'Rec.'!H:N,7,FALSE)),"")</f>
        <v/>
      </c>
      <c r="B17" s="21" t="str">
        <f ca="1">_xlfn.IFERROR(VLOOKUP(E17,'Rec.'!B:H,4,FALSE),"")</f>
        <v/>
      </c>
      <c r="C17" s="21" t="str">
        <f ca="1">_xlfn.IFERROR(VLOOKUP(E17,'Rec.'!B:H,5,FALSE),"")</f>
        <v/>
      </c>
      <c r="D17" s="20" t="str">
        <f ca="1">_xlfn.IFERROR(VLOOKUP(E17,'Rec.'!B:H,6,FALSE),"")</f>
        <v/>
      </c>
      <c r="E17" s="20" t="str">
        <f ca="1">_xlfn.IFERROR(VLOOKUP(ROW()-9,'Rec.'!P:Q,2,FALSE),"")</f>
        <v/>
      </c>
      <c r="F17" s="20">
        <f ca="1">VLOOKUP(E17,'Q1.SL'!F:M,3,FALSE)</f>
        <v>0</v>
      </c>
      <c r="G17" s="69">
        <f ca="1">IF(ROW()-9&gt;'Inf.'!$I$10,"",VLOOKUP(E17,'Q1.SL'!F:M,4,FALSE))</f>
        <v>0</v>
      </c>
      <c r="H17" s="20" t="str">
        <f ca="1">VLOOKUP(E17,'Q1.SL'!F:P,8,FALSE)</f>
        <v/>
      </c>
      <c r="I17" s="20" t="str">
        <f ca="1">VLOOKUP(E17,'Q2.SL'!G:O,6,FALSE)</f>
        <v/>
      </c>
      <c r="J17" s="31">
        <f ca="1">IF(ROW()-9&gt;'Inf.'!$I$10,"",VLOOKUP(E17,'Q2.SL'!G:O,4,FALSE))</f>
        <v>0</v>
      </c>
      <c r="K17" s="20" t="str">
        <f ca="1">VLOOKUP(E17,'Q2.SL'!G:R,8,FALSE)</f>
        <v/>
      </c>
      <c r="L17" s="20" t="str">
        <f ca="1">VLOOKUP(E17,'Q3.SL'!G:O,6,FALSE)</f>
        <v/>
      </c>
      <c r="M17" s="69">
        <f ca="1">IF(ROW()-9&gt;'Inf.'!$I$10,"",VLOOKUP(E17,'Q3.SL'!G:O,4,FALSE))</f>
        <v>0</v>
      </c>
      <c r="N17" s="20" t="str">
        <f ca="1">VLOOKUP(E17,'Q3.SL'!G:R,8,FALSE)</f>
        <v/>
      </c>
      <c r="O17" s="20" t="str">
        <f ca="1">VLOOKUP(E17,'Q4.SL'!G:O,6,FALSE)</f>
        <v/>
      </c>
      <c r="P17" s="31">
        <f ca="1">IF(ROW()-9&gt;'Inf.'!$I$10,"",VLOOKUP(E17,'Q4.SL'!G:O,4,FALSE))</f>
        <v>0</v>
      </c>
      <c r="Q17" s="20" t="str">
        <f ca="1">VLOOKUP(E17,'Q4.SL'!G:R,8,FALSE)</f>
        <v/>
      </c>
      <c r="R17" s="20" t="str">
        <f ca="1" t="shared" si="1"/>
        <v/>
      </c>
      <c r="S17" s="20"/>
    </row>
    <row r="18" spans="1:19" ht="21.95" customHeight="1">
      <c r="A18" s="20" t="str">
        <f ca="1">_xlfn.IFERROR(IF(AND(F18=0,I18=0,L18=0,O18=0),"-",VLOOKUP(E18,'Rec.'!H:N,7,FALSE)),"")</f>
        <v/>
      </c>
      <c r="B18" s="21" t="str">
        <f ca="1">_xlfn.IFERROR(VLOOKUP(E18,'Rec.'!B:H,4,FALSE),"")</f>
        <v/>
      </c>
      <c r="C18" s="21" t="str">
        <f ca="1">_xlfn.IFERROR(VLOOKUP(E18,'Rec.'!B:H,5,FALSE),"")</f>
        <v/>
      </c>
      <c r="D18" s="20" t="str">
        <f ca="1">_xlfn.IFERROR(VLOOKUP(E18,'Rec.'!B:H,6,FALSE),"")</f>
        <v/>
      </c>
      <c r="E18" s="20" t="str">
        <f ca="1">_xlfn.IFERROR(VLOOKUP(ROW()-9,'Rec.'!P:Q,2,FALSE),"")</f>
        <v/>
      </c>
      <c r="F18" s="20">
        <f ca="1">VLOOKUP(E18,'Q1.SL'!F:M,3,FALSE)</f>
        <v>0</v>
      </c>
      <c r="G18" s="69">
        <f ca="1">IF(ROW()-9&gt;'Inf.'!$I$10,"",VLOOKUP(E18,'Q1.SL'!F:M,4,FALSE))</f>
        <v>0</v>
      </c>
      <c r="H18" s="20" t="str">
        <f ca="1">VLOOKUP(E18,'Q1.SL'!F:P,8,FALSE)</f>
        <v/>
      </c>
      <c r="I18" s="20" t="str">
        <f ca="1">VLOOKUP(E18,'Q2.SL'!G:O,6,FALSE)</f>
        <v/>
      </c>
      <c r="J18" s="31">
        <f ca="1">IF(ROW()-9&gt;'Inf.'!$I$10,"",VLOOKUP(E18,'Q2.SL'!G:O,4,FALSE))</f>
        <v>0</v>
      </c>
      <c r="K18" s="20" t="str">
        <f ca="1">VLOOKUP(E18,'Q2.SL'!G:R,8,FALSE)</f>
        <v/>
      </c>
      <c r="L18" s="20" t="str">
        <f ca="1">VLOOKUP(E18,'Q3.SL'!G:O,6,FALSE)</f>
        <v/>
      </c>
      <c r="M18" s="69">
        <f ca="1">IF(ROW()-9&gt;'Inf.'!$I$10,"",VLOOKUP(E18,'Q3.SL'!G:O,4,FALSE))</f>
        <v>0</v>
      </c>
      <c r="N18" s="20" t="str">
        <f ca="1">VLOOKUP(E18,'Q3.SL'!G:R,8,FALSE)</f>
        <v/>
      </c>
      <c r="O18" s="20" t="str">
        <f ca="1">VLOOKUP(E18,'Q4.SL'!G:O,6,FALSE)</f>
        <v/>
      </c>
      <c r="P18" s="31">
        <f ca="1">IF(ROW()-9&gt;'Inf.'!$I$10,"",VLOOKUP(E18,'Q4.SL'!G:O,4,FALSE))</f>
        <v>0</v>
      </c>
      <c r="Q18" s="20" t="str">
        <f ca="1">VLOOKUP(E18,'Q4.SL'!G:R,8,FALSE)</f>
        <v/>
      </c>
      <c r="R18" s="20" t="str">
        <f ca="1" t="shared" si="1"/>
        <v/>
      </c>
      <c r="S18" s="20"/>
    </row>
    <row r="19" spans="1:19" ht="21.95" customHeight="1">
      <c r="A19" s="20" t="str">
        <f ca="1">_xlfn.IFERROR(IF(AND(F19=0,I19=0,L19=0,O19=0),"-",VLOOKUP(E19,'Rec.'!H:N,7,FALSE)),"")</f>
        <v/>
      </c>
      <c r="B19" s="21" t="str">
        <f ca="1">_xlfn.IFERROR(VLOOKUP(E19,'Rec.'!B:H,4,FALSE),"")</f>
        <v/>
      </c>
      <c r="C19" s="21" t="str">
        <f ca="1">_xlfn.IFERROR(VLOOKUP(E19,'Rec.'!B:H,5,FALSE),"")</f>
        <v/>
      </c>
      <c r="D19" s="20" t="str">
        <f ca="1">_xlfn.IFERROR(VLOOKUP(E19,'Rec.'!B:H,6,FALSE),"")</f>
        <v/>
      </c>
      <c r="E19" s="20" t="str">
        <f ca="1">_xlfn.IFERROR(VLOOKUP(ROW()-9,'Rec.'!P:Q,2,FALSE),"")</f>
        <v/>
      </c>
      <c r="F19" s="20">
        <f ca="1">VLOOKUP(E19,'Q1.SL'!F:M,3,FALSE)</f>
        <v>0</v>
      </c>
      <c r="G19" s="69">
        <f ca="1">IF(ROW()-9&gt;'Inf.'!$I$10,"",VLOOKUP(E19,'Q1.SL'!F:M,4,FALSE))</f>
        <v>0</v>
      </c>
      <c r="H19" s="20" t="str">
        <f ca="1">VLOOKUP(E19,'Q1.SL'!F:P,8,FALSE)</f>
        <v/>
      </c>
      <c r="I19" s="20" t="str">
        <f ca="1">VLOOKUP(E19,'Q2.SL'!G:O,6,FALSE)</f>
        <v/>
      </c>
      <c r="J19" s="31">
        <f ca="1">IF(ROW()-9&gt;'Inf.'!$I$10,"",VLOOKUP(E19,'Q2.SL'!G:O,4,FALSE))</f>
        <v>0</v>
      </c>
      <c r="K19" s="20" t="str">
        <f ca="1">VLOOKUP(E19,'Q2.SL'!G:R,8,FALSE)</f>
        <v/>
      </c>
      <c r="L19" s="20" t="str">
        <f ca="1">VLOOKUP(E19,'Q3.SL'!G:O,6,FALSE)</f>
        <v/>
      </c>
      <c r="M19" s="69">
        <f ca="1">IF(ROW()-9&gt;'Inf.'!$I$10,"",VLOOKUP(E19,'Q3.SL'!G:O,4,FALSE))</f>
        <v>0</v>
      </c>
      <c r="N19" s="20" t="str">
        <f ca="1">VLOOKUP(E19,'Q3.SL'!G:R,8,FALSE)</f>
        <v/>
      </c>
      <c r="O19" s="20" t="str">
        <f ca="1">VLOOKUP(E19,'Q4.SL'!G:O,6,FALSE)</f>
        <v/>
      </c>
      <c r="P19" s="31">
        <f ca="1">IF(ROW()-9&gt;'Inf.'!$I$10,"",VLOOKUP(E19,'Q4.SL'!G:O,4,FALSE))</f>
        <v>0</v>
      </c>
      <c r="Q19" s="20" t="str">
        <f ca="1">VLOOKUP(E19,'Q4.SL'!G:R,8,FALSE)</f>
        <v/>
      </c>
      <c r="R19" s="20" t="str">
        <f ca="1" t="shared" si="1"/>
        <v/>
      </c>
      <c r="S19" s="20"/>
    </row>
    <row r="20" spans="1:19" ht="21.95" customHeight="1">
      <c r="A20" s="20" t="str">
        <f ca="1">_xlfn.IFERROR(IF(AND(F20=0,I20=0,L20=0,O20=0),"-",VLOOKUP(E20,'Rec.'!H:N,7,FALSE)),"")</f>
        <v/>
      </c>
      <c r="B20" s="21" t="str">
        <f ca="1">_xlfn.IFERROR(VLOOKUP(E20,'Rec.'!B:H,4,FALSE),"")</f>
        <v/>
      </c>
      <c r="C20" s="21" t="str">
        <f ca="1">_xlfn.IFERROR(VLOOKUP(E20,'Rec.'!B:H,5,FALSE),"")</f>
        <v/>
      </c>
      <c r="D20" s="20" t="str">
        <f ca="1">_xlfn.IFERROR(VLOOKUP(E20,'Rec.'!B:H,6,FALSE),"")</f>
        <v/>
      </c>
      <c r="E20" s="20" t="str">
        <f ca="1">_xlfn.IFERROR(VLOOKUP(ROW()-9,'Rec.'!P:Q,2,FALSE),"")</f>
        <v/>
      </c>
      <c r="F20" s="20">
        <f ca="1">VLOOKUP(E20,'Q1.SL'!F:M,3,FALSE)</f>
        <v>0</v>
      </c>
      <c r="G20" s="69">
        <f ca="1">IF(ROW()-9&gt;'Inf.'!$I$10,"",VLOOKUP(E20,'Q1.SL'!F:M,4,FALSE))</f>
        <v>0</v>
      </c>
      <c r="H20" s="20" t="str">
        <f ca="1">VLOOKUP(E20,'Q1.SL'!F:P,8,FALSE)</f>
        <v/>
      </c>
      <c r="I20" s="20" t="str">
        <f ca="1">VLOOKUP(E20,'Q2.SL'!G:O,6,FALSE)</f>
        <v/>
      </c>
      <c r="J20" s="31">
        <f ca="1">IF(ROW()-9&gt;'Inf.'!$I$10,"",VLOOKUP(E20,'Q2.SL'!G:O,4,FALSE))</f>
        <v>0</v>
      </c>
      <c r="K20" s="20" t="str">
        <f ca="1">VLOOKUP(E20,'Q2.SL'!G:R,8,FALSE)</f>
        <v/>
      </c>
      <c r="L20" s="20" t="str">
        <f ca="1">VLOOKUP(E20,'Q3.SL'!G:O,6,FALSE)</f>
        <v/>
      </c>
      <c r="M20" s="69">
        <f ca="1">IF(ROW()-9&gt;'Inf.'!$I$10,"",VLOOKUP(E20,'Q3.SL'!G:O,4,FALSE))</f>
        <v>0</v>
      </c>
      <c r="N20" s="20" t="str">
        <f ca="1">VLOOKUP(E20,'Q3.SL'!G:R,8,FALSE)</f>
        <v/>
      </c>
      <c r="O20" s="20" t="str">
        <f ca="1">VLOOKUP(E20,'Q4.SL'!G:O,6,FALSE)</f>
        <v/>
      </c>
      <c r="P20" s="31">
        <f ca="1">IF(ROW()-9&gt;'Inf.'!$I$10,"",VLOOKUP(E20,'Q4.SL'!G:O,4,FALSE))</f>
        <v>0</v>
      </c>
      <c r="Q20" s="20" t="str">
        <f ca="1">VLOOKUP(E20,'Q4.SL'!G:R,8,FALSE)</f>
        <v/>
      </c>
      <c r="R20" s="20" t="str">
        <f ca="1" t="shared" si="1"/>
        <v/>
      </c>
      <c r="S20" s="20"/>
    </row>
    <row r="21" spans="1:19" ht="21.95" customHeight="1">
      <c r="A21" s="20" t="str">
        <f ca="1">_xlfn.IFERROR(IF(AND(F21=0,I21=0,L21=0,O21=0),"-",VLOOKUP(E21,'Rec.'!H:N,7,FALSE)),"")</f>
        <v/>
      </c>
      <c r="B21" s="21" t="str">
        <f ca="1">_xlfn.IFERROR(VLOOKUP(E21,'Rec.'!B:H,4,FALSE),"")</f>
        <v/>
      </c>
      <c r="C21" s="21" t="str">
        <f ca="1">_xlfn.IFERROR(VLOOKUP(E21,'Rec.'!B:H,5,FALSE),"")</f>
        <v/>
      </c>
      <c r="D21" s="20" t="str">
        <f ca="1">_xlfn.IFERROR(VLOOKUP(E21,'Rec.'!B:H,6,FALSE),"")</f>
        <v/>
      </c>
      <c r="E21" s="20" t="str">
        <f ca="1">_xlfn.IFERROR(VLOOKUP(ROW()-9,'Rec.'!P:Q,2,FALSE),"")</f>
        <v/>
      </c>
      <c r="F21" s="20">
        <f ca="1">VLOOKUP(E21,'Q1.SL'!F:M,3,FALSE)</f>
        <v>0</v>
      </c>
      <c r="G21" s="69">
        <f ca="1">IF(ROW()-9&gt;'Inf.'!$I$10,"",VLOOKUP(E21,'Q1.SL'!F:M,4,FALSE))</f>
        <v>0</v>
      </c>
      <c r="H21" s="20" t="str">
        <f ca="1">VLOOKUP(E21,'Q1.SL'!F:P,8,FALSE)</f>
        <v/>
      </c>
      <c r="I21" s="20" t="str">
        <f ca="1">VLOOKUP(E21,'Q2.SL'!G:O,6,FALSE)</f>
        <v/>
      </c>
      <c r="J21" s="31">
        <f ca="1">IF(ROW()-9&gt;'Inf.'!$I$10,"",VLOOKUP(E21,'Q2.SL'!G:O,4,FALSE))</f>
        <v>0</v>
      </c>
      <c r="K21" s="20" t="str">
        <f ca="1">VLOOKUP(E21,'Q2.SL'!G:R,8,FALSE)</f>
        <v/>
      </c>
      <c r="L21" s="20" t="str">
        <f ca="1">VLOOKUP(E21,'Q3.SL'!G:O,6,FALSE)</f>
        <v/>
      </c>
      <c r="M21" s="69">
        <f ca="1">IF(ROW()-9&gt;'Inf.'!$I$10,"",VLOOKUP(E21,'Q3.SL'!G:O,4,FALSE))</f>
        <v>0</v>
      </c>
      <c r="N21" s="20" t="str">
        <f ca="1">VLOOKUP(E21,'Q3.SL'!G:R,8,FALSE)</f>
        <v/>
      </c>
      <c r="O21" s="20" t="str">
        <f ca="1">VLOOKUP(E21,'Q4.SL'!G:O,6,FALSE)</f>
        <v/>
      </c>
      <c r="P21" s="31">
        <f ca="1">IF(ROW()-9&gt;'Inf.'!$I$10,"",VLOOKUP(E21,'Q4.SL'!G:O,4,FALSE))</f>
        <v>0</v>
      </c>
      <c r="Q21" s="20" t="str">
        <f ca="1">VLOOKUP(E21,'Q4.SL'!G:R,8,FALSE)</f>
        <v/>
      </c>
      <c r="R21" s="20" t="str">
        <f ca="1" t="shared" si="1"/>
        <v/>
      </c>
      <c r="S21" s="20"/>
    </row>
    <row r="22" spans="1:19" ht="21.95" customHeight="1">
      <c r="A22" s="20" t="str">
        <f ca="1">_xlfn.IFERROR(IF(AND(F22=0,I22=0,L22=0,O22=0),"-",VLOOKUP(E22,'Rec.'!H:N,7,FALSE)),"")</f>
        <v/>
      </c>
      <c r="B22" s="21" t="str">
        <f ca="1">_xlfn.IFERROR(VLOOKUP(E22,'Rec.'!B:H,4,FALSE),"")</f>
        <v/>
      </c>
      <c r="C22" s="21" t="str">
        <f ca="1">_xlfn.IFERROR(VLOOKUP(E22,'Rec.'!B:H,5,FALSE),"")</f>
        <v/>
      </c>
      <c r="D22" s="20" t="str">
        <f ca="1">_xlfn.IFERROR(VLOOKUP(E22,'Rec.'!B:H,6,FALSE),"")</f>
        <v/>
      </c>
      <c r="E22" s="20" t="str">
        <f ca="1">_xlfn.IFERROR(VLOOKUP(ROW()-9,'Rec.'!P:Q,2,FALSE),"")</f>
        <v/>
      </c>
      <c r="F22" s="20">
        <f ca="1">VLOOKUP(E22,'Q1.SL'!F:M,3,FALSE)</f>
        <v>0</v>
      </c>
      <c r="G22" s="69">
        <f ca="1">IF(ROW()-9&gt;'Inf.'!$I$10,"",VLOOKUP(E22,'Q1.SL'!F:M,4,FALSE))</f>
        <v>0</v>
      </c>
      <c r="H22" s="20" t="str">
        <f ca="1">VLOOKUP(E22,'Q1.SL'!F:P,8,FALSE)</f>
        <v/>
      </c>
      <c r="I22" s="20" t="str">
        <f ca="1">VLOOKUP(E22,'Q2.SL'!G:O,6,FALSE)</f>
        <v/>
      </c>
      <c r="J22" s="31">
        <f ca="1">IF(ROW()-9&gt;'Inf.'!$I$10,"",VLOOKUP(E22,'Q2.SL'!G:O,4,FALSE))</f>
        <v>0</v>
      </c>
      <c r="K22" s="20" t="str">
        <f ca="1">VLOOKUP(E22,'Q2.SL'!G:R,8,FALSE)</f>
        <v/>
      </c>
      <c r="L22" s="20" t="str">
        <f ca="1">VLOOKUP(E22,'Q3.SL'!G:O,6,FALSE)</f>
        <v/>
      </c>
      <c r="M22" s="69">
        <f ca="1">IF(ROW()-9&gt;'Inf.'!$I$10,"",VLOOKUP(E22,'Q3.SL'!G:O,4,FALSE))</f>
        <v>0</v>
      </c>
      <c r="N22" s="20" t="str">
        <f ca="1">VLOOKUP(E22,'Q3.SL'!G:R,8,FALSE)</f>
        <v/>
      </c>
      <c r="O22" s="20" t="str">
        <f ca="1">VLOOKUP(E22,'Q4.SL'!G:O,6,FALSE)</f>
        <v/>
      </c>
      <c r="P22" s="31">
        <f ca="1">IF(ROW()-9&gt;'Inf.'!$I$10,"",VLOOKUP(E22,'Q4.SL'!G:O,4,FALSE))</f>
        <v>0</v>
      </c>
      <c r="Q22" s="20" t="str">
        <f ca="1">VLOOKUP(E22,'Q4.SL'!G:R,8,FALSE)</f>
        <v/>
      </c>
      <c r="R22" s="20" t="str">
        <f ca="1" t="shared" si="1"/>
        <v/>
      </c>
      <c r="S22" s="20"/>
    </row>
    <row r="23" spans="1:19" ht="21.95" customHeight="1">
      <c r="A23" s="20" t="str">
        <f ca="1">_xlfn.IFERROR(IF(AND(F23=0,I23=0,L23=0,O23=0),"-",VLOOKUP(E23,'Rec.'!H:N,7,FALSE)),"")</f>
        <v/>
      </c>
      <c r="B23" s="21" t="str">
        <f ca="1">_xlfn.IFERROR(VLOOKUP(E23,'Rec.'!B:H,4,FALSE),"")</f>
        <v/>
      </c>
      <c r="C23" s="21" t="str">
        <f ca="1">_xlfn.IFERROR(VLOOKUP(E23,'Rec.'!B:H,5,FALSE),"")</f>
        <v/>
      </c>
      <c r="D23" s="20" t="str">
        <f ca="1">_xlfn.IFERROR(VLOOKUP(E23,'Rec.'!B:H,6,FALSE),"")</f>
        <v/>
      </c>
      <c r="E23" s="20" t="str">
        <f ca="1">_xlfn.IFERROR(VLOOKUP(ROW()-9,'Rec.'!P:Q,2,FALSE),"")</f>
        <v/>
      </c>
      <c r="F23" s="20">
        <f ca="1">VLOOKUP(E23,'Q1.SL'!F:M,3,FALSE)</f>
        <v>0</v>
      </c>
      <c r="G23" s="69">
        <f ca="1">IF(ROW()-9&gt;'Inf.'!$I$10,"",VLOOKUP(E23,'Q1.SL'!F:M,4,FALSE))</f>
        <v>0</v>
      </c>
      <c r="H23" s="20" t="str">
        <f ca="1">VLOOKUP(E23,'Q1.SL'!F:P,8,FALSE)</f>
        <v/>
      </c>
      <c r="I23" s="20" t="str">
        <f ca="1">VLOOKUP(E23,'Q2.SL'!G:O,6,FALSE)</f>
        <v/>
      </c>
      <c r="J23" s="31">
        <f ca="1">IF(ROW()-9&gt;'Inf.'!$I$10,"",VLOOKUP(E23,'Q2.SL'!G:O,4,FALSE))</f>
        <v>0</v>
      </c>
      <c r="K23" s="20" t="str">
        <f ca="1">VLOOKUP(E23,'Q2.SL'!G:R,8,FALSE)</f>
        <v/>
      </c>
      <c r="L23" s="20" t="str">
        <f ca="1">VLOOKUP(E23,'Q3.SL'!G:O,6,FALSE)</f>
        <v/>
      </c>
      <c r="M23" s="69">
        <f ca="1">IF(ROW()-9&gt;'Inf.'!$I$10,"",VLOOKUP(E23,'Q3.SL'!G:O,4,FALSE))</f>
        <v>0</v>
      </c>
      <c r="N23" s="20" t="str">
        <f ca="1">VLOOKUP(E23,'Q3.SL'!G:R,8,FALSE)</f>
        <v/>
      </c>
      <c r="O23" s="20" t="str">
        <f ca="1">VLOOKUP(E23,'Q4.SL'!G:O,6,FALSE)</f>
        <v/>
      </c>
      <c r="P23" s="31">
        <f ca="1">IF(ROW()-9&gt;'Inf.'!$I$10,"",VLOOKUP(E23,'Q4.SL'!G:O,4,FALSE))</f>
        <v>0</v>
      </c>
      <c r="Q23" s="20" t="str">
        <f ca="1">VLOOKUP(E23,'Q4.SL'!G:R,8,FALSE)</f>
        <v/>
      </c>
      <c r="R23" s="20" t="str">
        <f ca="1" t="shared" si="1"/>
        <v/>
      </c>
      <c r="S23" s="20"/>
    </row>
    <row r="24" spans="1:19" ht="21.95" customHeight="1">
      <c r="A24" s="20" t="str">
        <f ca="1">_xlfn.IFERROR(IF(AND(F24=0,I24=0,L24=0,O24=0),"-",VLOOKUP(E24,'Rec.'!H:N,7,FALSE)),"")</f>
        <v/>
      </c>
      <c r="B24" s="21" t="str">
        <f ca="1">_xlfn.IFERROR(VLOOKUP(E24,'Rec.'!B:H,4,FALSE),"")</f>
        <v/>
      </c>
      <c r="C24" s="21" t="str">
        <f ca="1">_xlfn.IFERROR(VLOOKUP(E24,'Rec.'!B:H,5,FALSE),"")</f>
        <v/>
      </c>
      <c r="D24" s="20" t="str">
        <f ca="1">_xlfn.IFERROR(VLOOKUP(E24,'Rec.'!B:H,6,FALSE),"")</f>
        <v/>
      </c>
      <c r="E24" s="20" t="str">
        <f ca="1">_xlfn.IFERROR(VLOOKUP(ROW()-9,'Rec.'!P:Q,2,FALSE),"")</f>
        <v/>
      </c>
      <c r="F24" s="20">
        <f ca="1">VLOOKUP(E24,'Q1.SL'!F:M,3,FALSE)</f>
        <v>0</v>
      </c>
      <c r="G24" s="69">
        <f ca="1">IF(ROW()-9&gt;'Inf.'!$I$10,"",VLOOKUP(E24,'Q1.SL'!F:M,4,FALSE))</f>
        <v>0</v>
      </c>
      <c r="H24" s="20" t="str">
        <f ca="1">VLOOKUP(E24,'Q1.SL'!F:P,8,FALSE)</f>
        <v/>
      </c>
      <c r="I24" s="20" t="str">
        <f ca="1">VLOOKUP(E24,'Q2.SL'!G:O,6,FALSE)</f>
        <v/>
      </c>
      <c r="J24" s="31">
        <f ca="1">IF(ROW()-9&gt;'Inf.'!$I$10,"",VLOOKUP(E24,'Q2.SL'!G:O,4,FALSE))</f>
        <v>0</v>
      </c>
      <c r="K24" s="20" t="str">
        <f ca="1">VLOOKUP(E24,'Q2.SL'!G:R,8,FALSE)</f>
        <v/>
      </c>
      <c r="L24" s="20" t="str">
        <f ca="1">VLOOKUP(E24,'Q3.SL'!G:O,6,FALSE)</f>
        <v/>
      </c>
      <c r="M24" s="69">
        <f ca="1">IF(ROW()-9&gt;'Inf.'!$I$10,"",VLOOKUP(E24,'Q3.SL'!G:O,4,FALSE))</f>
        <v>0</v>
      </c>
      <c r="N24" s="20" t="str">
        <f ca="1">VLOOKUP(E24,'Q3.SL'!G:R,8,FALSE)</f>
        <v/>
      </c>
      <c r="O24" s="20" t="str">
        <f ca="1">VLOOKUP(E24,'Q4.SL'!G:O,6,FALSE)</f>
        <v/>
      </c>
      <c r="P24" s="31">
        <f ca="1">IF(ROW()-9&gt;'Inf.'!$I$10,"",VLOOKUP(E24,'Q4.SL'!G:O,4,FALSE))</f>
        <v>0</v>
      </c>
      <c r="Q24" s="20" t="str">
        <f ca="1">VLOOKUP(E24,'Q4.SL'!G:R,8,FALSE)</f>
        <v/>
      </c>
      <c r="R24" s="20" t="str">
        <f ca="1" t="shared" si="1"/>
        <v/>
      </c>
      <c r="S24" s="20"/>
    </row>
    <row r="25" spans="1:19" ht="21.95" customHeight="1">
      <c r="A25" s="20" t="str">
        <f ca="1">_xlfn.IFERROR(IF(AND(F25=0,I25=0,L25=0,O25=0),"-",VLOOKUP(E25,'Rec.'!H:N,7,FALSE)),"")</f>
        <v/>
      </c>
      <c r="B25" s="21" t="str">
        <f ca="1">_xlfn.IFERROR(VLOOKUP(E25,'Rec.'!B:H,4,FALSE),"")</f>
        <v/>
      </c>
      <c r="C25" s="21" t="str">
        <f ca="1">_xlfn.IFERROR(VLOOKUP(E25,'Rec.'!B:H,5,FALSE),"")</f>
        <v/>
      </c>
      <c r="D25" s="20" t="str">
        <f ca="1">_xlfn.IFERROR(VLOOKUP(E25,'Rec.'!B:H,6,FALSE),"")</f>
        <v/>
      </c>
      <c r="E25" s="20" t="str">
        <f ca="1">_xlfn.IFERROR(VLOOKUP(ROW()-9,'Rec.'!P:Q,2,FALSE),"")</f>
        <v/>
      </c>
      <c r="F25" s="20">
        <f ca="1">VLOOKUP(E25,'Q1.SL'!F:M,3,FALSE)</f>
        <v>0</v>
      </c>
      <c r="G25" s="69">
        <f ca="1">IF(ROW()-9&gt;'Inf.'!$I$10,"",VLOOKUP(E25,'Q1.SL'!F:M,4,FALSE))</f>
        <v>0</v>
      </c>
      <c r="H25" s="20" t="str">
        <f ca="1">VLOOKUP(E25,'Q1.SL'!F:P,8,FALSE)</f>
        <v/>
      </c>
      <c r="I25" s="20" t="str">
        <f ca="1">VLOOKUP(E25,'Q2.SL'!G:O,6,FALSE)</f>
        <v/>
      </c>
      <c r="J25" s="31">
        <f ca="1">IF(ROW()-9&gt;'Inf.'!$I$10,"",VLOOKUP(E25,'Q2.SL'!G:O,4,FALSE))</f>
        <v>0</v>
      </c>
      <c r="K25" s="20" t="str">
        <f ca="1">VLOOKUP(E25,'Q2.SL'!G:R,8,FALSE)</f>
        <v/>
      </c>
      <c r="L25" s="20" t="str">
        <f ca="1">VLOOKUP(E25,'Q3.SL'!G:O,6,FALSE)</f>
        <v/>
      </c>
      <c r="M25" s="69">
        <f ca="1">IF(ROW()-9&gt;'Inf.'!$I$10,"",VLOOKUP(E25,'Q3.SL'!G:O,4,FALSE))</f>
        <v>0</v>
      </c>
      <c r="N25" s="20" t="str">
        <f ca="1">VLOOKUP(E25,'Q3.SL'!G:R,8,FALSE)</f>
        <v/>
      </c>
      <c r="O25" s="20" t="str">
        <f ca="1">VLOOKUP(E25,'Q4.SL'!G:O,6,FALSE)</f>
        <v/>
      </c>
      <c r="P25" s="31">
        <f ca="1">IF(ROW()-9&gt;'Inf.'!$I$10,"",VLOOKUP(E25,'Q4.SL'!G:O,4,FALSE))</f>
        <v>0</v>
      </c>
      <c r="Q25" s="20" t="str">
        <f ca="1">VLOOKUP(E25,'Q4.SL'!G:R,8,FALSE)</f>
        <v/>
      </c>
      <c r="R25" s="20" t="str">
        <f ca="1" t="shared" si="1"/>
        <v/>
      </c>
      <c r="S25" s="20"/>
    </row>
    <row r="26" spans="1:19" ht="21.95" customHeight="1">
      <c r="A26" s="20" t="str">
        <f ca="1">_xlfn.IFERROR(IF(AND(F26=0,I26=0,L26=0,O26=0),"-",VLOOKUP(E26,'Rec.'!H:N,7,FALSE)),"")</f>
        <v/>
      </c>
      <c r="B26" s="21" t="str">
        <f ca="1">_xlfn.IFERROR(VLOOKUP(E26,'Rec.'!B:H,4,FALSE),"")</f>
        <v/>
      </c>
      <c r="C26" s="21" t="str">
        <f ca="1">_xlfn.IFERROR(VLOOKUP(E26,'Rec.'!B:H,5,FALSE),"")</f>
        <v/>
      </c>
      <c r="D26" s="20" t="str">
        <f ca="1">_xlfn.IFERROR(VLOOKUP(E26,'Rec.'!B:H,6,FALSE),"")</f>
        <v/>
      </c>
      <c r="E26" s="20" t="str">
        <f ca="1">_xlfn.IFERROR(VLOOKUP(ROW()-9,'Rec.'!P:Q,2,FALSE),"")</f>
        <v/>
      </c>
      <c r="F26" s="20">
        <f ca="1">VLOOKUP(E26,'Q1.SL'!F:M,3,FALSE)</f>
        <v>0</v>
      </c>
      <c r="G26" s="69">
        <f ca="1">IF(ROW()-9&gt;'Inf.'!$I$10,"",VLOOKUP(E26,'Q1.SL'!F:M,4,FALSE))</f>
        <v>0</v>
      </c>
      <c r="H26" s="20" t="str">
        <f ca="1">VLOOKUP(E26,'Q1.SL'!F:P,8,FALSE)</f>
        <v/>
      </c>
      <c r="I26" s="20" t="str">
        <f ca="1">VLOOKUP(E26,'Q2.SL'!G:O,6,FALSE)</f>
        <v/>
      </c>
      <c r="J26" s="31">
        <f ca="1">IF(ROW()-9&gt;'Inf.'!$I$10,"",VLOOKUP(E26,'Q2.SL'!G:O,4,FALSE))</f>
        <v>0</v>
      </c>
      <c r="K26" s="20" t="str">
        <f ca="1">VLOOKUP(E26,'Q2.SL'!G:R,8,FALSE)</f>
        <v/>
      </c>
      <c r="L26" s="20" t="str">
        <f ca="1">VLOOKUP(E26,'Q3.SL'!G:O,6,FALSE)</f>
        <v/>
      </c>
      <c r="M26" s="69">
        <f ca="1">IF(ROW()-9&gt;'Inf.'!$I$10,"",VLOOKUP(E26,'Q3.SL'!G:O,4,FALSE))</f>
        <v>0</v>
      </c>
      <c r="N26" s="20" t="str">
        <f ca="1">VLOOKUP(E26,'Q3.SL'!G:R,8,FALSE)</f>
        <v/>
      </c>
      <c r="O26" s="20" t="str">
        <f ca="1">VLOOKUP(E26,'Q4.SL'!G:O,6,FALSE)</f>
        <v/>
      </c>
      <c r="P26" s="31">
        <f ca="1">IF(ROW()-9&gt;'Inf.'!$I$10,"",VLOOKUP(E26,'Q4.SL'!G:O,4,FALSE))</f>
        <v>0</v>
      </c>
      <c r="Q26" s="20" t="str">
        <f ca="1">VLOOKUP(E26,'Q4.SL'!G:R,8,FALSE)</f>
        <v/>
      </c>
      <c r="R26" s="20" t="str">
        <f ca="1" t="shared" si="1"/>
        <v/>
      </c>
      <c r="S26" s="20"/>
    </row>
    <row r="27" spans="1:19" ht="21.95" customHeight="1">
      <c r="A27" s="20" t="str">
        <f ca="1">_xlfn.IFERROR(IF(AND(F27=0,I27=0,L27=0,O27=0),"-",VLOOKUP(E27,'Rec.'!H:N,7,FALSE)),"")</f>
        <v/>
      </c>
      <c r="B27" s="21" t="str">
        <f ca="1">_xlfn.IFERROR(VLOOKUP(E27,'Rec.'!B:H,4,FALSE),"")</f>
        <v/>
      </c>
      <c r="C27" s="21" t="str">
        <f ca="1">_xlfn.IFERROR(VLOOKUP(E27,'Rec.'!B:H,5,FALSE),"")</f>
        <v/>
      </c>
      <c r="D27" s="20" t="str">
        <f ca="1">_xlfn.IFERROR(VLOOKUP(E27,'Rec.'!B:H,6,FALSE),"")</f>
        <v/>
      </c>
      <c r="E27" s="20" t="str">
        <f ca="1">_xlfn.IFERROR(VLOOKUP(ROW()-9,'Rec.'!P:Q,2,FALSE),"")</f>
        <v/>
      </c>
      <c r="F27" s="20">
        <f ca="1">VLOOKUP(E27,'Q1.SL'!F:M,3,FALSE)</f>
        <v>0</v>
      </c>
      <c r="G27" s="69" t="str">
        <f>IF(ROW()-9&gt;'Inf.'!$I$10,"",VLOOKUP(E27,'Q1.SL'!F:M,4,FALSE))</f>
        <v/>
      </c>
      <c r="H27" s="20" t="str">
        <f ca="1">VLOOKUP(E27,'Q1.SL'!F:P,8,FALSE)</f>
        <v/>
      </c>
      <c r="I27" s="20" t="str">
        <f ca="1">VLOOKUP(E27,'Q2.SL'!G:O,6,FALSE)</f>
        <v/>
      </c>
      <c r="J27" s="31" t="str">
        <f>IF(ROW()-9&gt;'Inf.'!$I$10,"",VLOOKUP(E27,'Q2.SL'!G:O,4,FALSE))</f>
        <v/>
      </c>
      <c r="K27" s="20" t="str">
        <f ca="1">VLOOKUP(E27,'Q2.SL'!G:R,8,FALSE)</f>
        <v/>
      </c>
      <c r="L27" s="20" t="str">
        <f ca="1">VLOOKUP(E27,'Q3.SL'!G:O,6,FALSE)</f>
        <v/>
      </c>
      <c r="M27" s="69" t="str">
        <f>IF(ROW()-9&gt;'Inf.'!$I$10,"",VLOOKUP(E27,'Q3.SL'!G:O,4,FALSE))</f>
        <v/>
      </c>
      <c r="N27" s="20" t="str">
        <f ca="1">VLOOKUP(E27,'Q3.SL'!G:R,8,FALSE)</f>
        <v/>
      </c>
      <c r="O27" s="20" t="str">
        <f ca="1">VLOOKUP(E27,'Q4.SL'!G:O,6,FALSE)</f>
        <v/>
      </c>
      <c r="P27" s="31" t="str">
        <f>IF(ROW()-9&gt;'Inf.'!$I$10,"",VLOOKUP(E27,'Q4.SL'!G:O,4,FALSE))</f>
        <v/>
      </c>
      <c r="Q27" s="20" t="str">
        <f ca="1">VLOOKUP(E27,'Q4.SL'!G:R,8,FALSE)</f>
        <v/>
      </c>
      <c r="R27" s="20" t="str">
        <f ca="1" t="shared" si="1"/>
        <v/>
      </c>
      <c r="S27" s="20"/>
    </row>
    <row r="28" spans="1:19" ht="21.95" customHeight="1">
      <c r="A28" s="20" t="str">
        <f ca="1">_xlfn.IFERROR(IF(AND(F28=0,I28=0,L28=0,O28=0),"-",VLOOKUP(E28,'Rec.'!H:N,7,FALSE)),"")</f>
        <v/>
      </c>
      <c r="B28" s="21" t="str">
        <f ca="1">_xlfn.IFERROR(VLOOKUP(E28,'Rec.'!B:H,4,FALSE),"")</f>
        <v/>
      </c>
      <c r="C28" s="21" t="str">
        <f ca="1">_xlfn.IFERROR(VLOOKUP(E28,'Rec.'!B:H,5,FALSE),"")</f>
        <v/>
      </c>
      <c r="D28" s="20" t="str">
        <f ca="1">_xlfn.IFERROR(VLOOKUP(E28,'Rec.'!B:H,6,FALSE),"")</f>
        <v/>
      </c>
      <c r="E28" s="20" t="str">
        <f ca="1">_xlfn.IFERROR(VLOOKUP(ROW()-9,'Rec.'!P:Q,2,FALSE),"")</f>
        <v/>
      </c>
      <c r="F28" s="20">
        <f ca="1">VLOOKUP(E28,'Q1.SL'!F:M,3,FALSE)</f>
        <v>0</v>
      </c>
      <c r="G28" s="69" t="str">
        <f>IF(ROW()-9&gt;'Inf.'!$I$10,"",VLOOKUP(E28,'Q1.SL'!F:M,4,FALSE))</f>
        <v/>
      </c>
      <c r="H28" s="20" t="str">
        <f ca="1">VLOOKUP(E28,'Q1.SL'!F:P,8,FALSE)</f>
        <v/>
      </c>
      <c r="I28" s="20" t="str">
        <f ca="1">VLOOKUP(E28,'Q2.SL'!G:O,6,FALSE)</f>
        <v/>
      </c>
      <c r="J28" s="31" t="str">
        <f>IF(ROW()-9&gt;'Inf.'!$I$10,"",VLOOKUP(E28,'Q2.SL'!G:O,4,FALSE))</f>
        <v/>
      </c>
      <c r="K28" s="20" t="str">
        <f ca="1">VLOOKUP(E28,'Q2.SL'!G:R,8,FALSE)</f>
        <v/>
      </c>
      <c r="L28" s="20" t="str">
        <f ca="1">VLOOKUP(E28,'Q3.SL'!G:O,6,FALSE)</f>
        <v/>
      </c>
      <c r="M28" s="69" t="str">
        <f>IF(ROW()-9&gt;'Inf.'!$I$10,"",VLOOKUP(E28,'Q3.SL'!G:O,4,FALSE))</f>
        <v/>
      </c>
      <c r="N28" s="20" t="str">
        <f ca="1">VLOOKUP(E28,'Q3.SL'!G:R,8,FALSE)</f>
        <v/>
      </c>
      <c r="O28" s="20" t="str">
        <f ca="1">VLOOKUP(E28,'Q4.SL'!G:O,6,FALSE)</f>
        <v/>
      </c>
      <c r="P28" s="31" t="str">
        <f>IF(ROW()-9&gt;'Inf.'!$I$10,"",VLOOKUP(E28,'Q4.SL'!G:O,4,FALSE))</f>
        <v/>
      </c>
      <c r="Q28" s="20" t="str">
        <f ca="1">VLOOKUP(E28,'Q4.SL'!G:R,8,FALSE)</f>
        <v/>
      </c>
      <c r="R28" s="20" t="str">
        <f ca="1" t="shared" si="1"/>
        <v/>
      </c>
      <c r="S28" s="20"/>
    </row>
    <row r="29" spans="1:19" ht="21.95" customHeight="1">
      <c r="A29" s="20" t="str">
        <f ca="1">_xlfn.IFERROR(IF(AND(F29=0,I29=0,L29=0,O29=0),"-",VLOOKUP(E29,'Rec.'!H:N,7,FALSE)),"")</f>
        <v/>
      </c>
      <c r="B29" s="21" t="str">
        <f ca="1">_xlfn.IFERROR(VLOOKUP(E29,'Rec.'!B:H,4,FALSE),"")</f>
        <v/>
      </c>
      <c r="C29" s="21" t="str">
        <f ca="1">_xlfn.IFERROR(VLOOKUP(E29,'Rec.'!B:H,5,FALSE),"")</f>
        <v/>
      </c>
      <c r="D29" s="20" t="str">
        <f ca="1">_xlfn.IFERROR(VLOOKUP(E29,'Rec.'!B:H,6,FALSE),"")</f>
        <v/>
      </c>
      <c r="E29" s="20" t="str">
        <f ca="1">_xlfn.IFERROR(VLOOKUP(ROW()-9,'Rec.'!P:Q,2,FALSE),"")</f>
        <v/>
      </c>
      <c r="F29" s="20">
        <f ca="1">VLOOKUP(E29,'Q1.SL'!F:M,3,FALSE)</f>
        <v>0</v>
      </c>
      <c r="G29" s="69" t="str">
        <f>IF(ROW()-9&gt;'Inf.'!$I$10,"",VLOOKUP(E29,'Q1.SL'!F:M,4,FALSE))</f>
        <v/>
      </c>
      <c r="H29" s="20" t="str">
        <f ca="1">VLOOKUP(E29,'Q1.SL'!F:P,8,FALSE)</f>
        <v/>
      </c>
      <c r="I29" s="20" t="str">
        <f ca="1">VLOOKUP(E29,'Q2.SL'!G:O,6,FALSE)</f>
        <v/>
      </c>
      <c r="J29" s="31" t="str">
        <f>IF(ROW()-9&gt;'Inf.'!$I$10,"",VLOOKUP(E29,'Q2.SL'!G:O,4,FALSE))</f>
        <v/>
      </c>
      <c r="K29" s="20" t="str">
        <f ca="1">VLOOKUP(E29,'Q2.SL'!G:R,8,FALSE)</f>
        <v/>
      </c>
      <c r="L29" s="20" t="str">
        <f ca="1">VLOOKUP(E29,'Q3.SL'!G:O,6,FALSE)</f>
        <v/>
      </c>
      <c r="M29" s="69" t="str">
        <f>IF(ROW()-9&gt;'Inf.'!$I$10,"",VLOOKUP(E29,'Q3.SL'!G:O,4,FALSE))</f>
        <v/>
      </c>
      <c r="N29" s="20" t="str">
        <f ca="1">VLOOKUP(E29,'Q3.SL'!G:R,8,FALSE)</f>
        <v/>
      </c>
      <c r="O29" s="20" t="str">
        <f ca="1">VLOOKUP(E29,'Q4.SL'!G:O,6,FALSE)</f>
        <v/>
      </c>
      <c r="P29" s="31" t="str">
        <f>IF(ROW()-9&gt;'Inf.'!$I$10,"",VLOOKUP(E29,'Q4.SL'!G:O,4,FALSE))</f>
        <v/>
      </c>
      <c r="Q29" s="20" t="str">
        <f ca="1">VLOOKUP(E29,'Q4.SL'!G:R,8,FALSE)</f>
        <v/>
      </c>
      <c r="R29" s="20" t="str">
        <f ca="1" t="shared" si="1"/>
        <v/>
      </c>
      <c r="S29" s="20"/>
    </row>
    <row r="30" spans="1:19" ht="21.95" customHeight="1">
      <c r="A30" s="20" t="str">
        <f ca="1">_xlfn.IFERROR(IF(AND(F30=0,I30=0,L30=0,O30=0),"-",VLOOKUP(E30,'Rec.'!H:N,7,FALSE)),"")</f>
        <v/>
      </c>
      <c r="B30" s="21" t="str">
        <f ca="1">_xlfn.IFERROR(VLOOKUP(E30,'Rec.'!B:H,4,FALSE),"")</f>
        <v/>
      </c>
      <c r="C30" s="21" t="str">
        <f ca="1">_xlfn.IFERROR(VLOOKUP(E30,'Rec.'!B:H,5,FALSE),"")</f>
        <v/>
      </c>
      <c r="D30" s="20" t="str">
        <f ca="1">_xlfn.IFERROR(VLOOKUP(E30,'Rec.'!B:H,6,FALSE),"")</f>
        <v/>
      </c>
      <c r="E30" s="20" t="str">
        <f ca="1">_xlfn.IFERROR(VLOOKUP(ROW()-9,'Rec.'!P:Q,2,FALSE),"")</f>
        <v/>
      </c>
      <c r="F30" s="20">
        <f ca="1">VLOOKUP(E30,'Q1.SL'!F:M,3,FALSE)</f>
        <v>0</v>
      </c>
      <c r="G30" s="69" t="str">
        <f>IF(ROW()-9&gt;'Inf.'!$I$10,"",VLOOKUP(E30,'Q1.SL'!F:M,4,FALSE))</f>
        <v/>
      </c>
      <c r="H30" s="20" t="str">
        <f ca="1">VLOOKUP(E30,'Q1.SL'!F:P,8,FALSE)</f>
        <v/>
      </c>
      <c r="I30" s="20" t="str">
        <f ca="1">VLOOKUP(E30,'Q2.SL'!G:O,6,FALSE)</f>
        <v/>
      </c>
      <c r="J30" s="31" t="str">
        <f>IF(ROW()-9&gt;'Inf.'!$I$10,"",VLOOKUP(E30,'Q2.SL'!G:O,4,FALSE))</f>
        <v/>
      </c>
      <c r="K30" s="20" t="str">
        <f ca="1">VLOOKUP(E30,'Q2.SL'!G:R,8,FALSE)</f>
        <v/>
      </c>
      <c r="L30" s="20" t="str">
        <f ca="1">VLOOKUP(E30,'Q3.SL'!G:O,6,FALSE)</f>
        <v/>
      </c>
      <c r="M30" s="69" t="str">
        <f>IF(ROW()-9&gt;'Inf.'!$I$10,"",VLOOKUP(E30,'Q3.SL'!G:O,4,FALSE))</f>
        <v/>
      </c>
      <c r="N30" s="20" t="str">
        <f ca="1">VLOOKUP(E30,'Q3.SL'!G:R,8,FALSE)</f>
        <v/>
      </c>
      <c r="O30" s="20" t="str">
        <f ca="1">VLOOKUP(E30,'Q4.SL'!G:O,6,FALSE)</f>
        <v/>
      </c>
      <c r="P30" s="31" t="str">
        <f>IF(ROW()-9&gt;'Inf.'!$I$10,"",VLOOKUP(E30,'Q4.SL'!G:O,4,FALSE))</f>
        <v/>
      </c>
      <c r="Q30" s="20" t="str">
        <f ca="1">VLOOKUP(E30,'Q4.SL'!G:R,8,FALSE)</f>
        <v/>
      </c>
      <c r="R30" s="20" t="str">
        <f ca="1" t="shared" si="1"/>
        <v/>
      </c>
      <c r="S30" s="20"/>
    </row>
    <row r="31" spans="1:19" ht="21.95" customHeight="1">
      <c r="A31" s="20" t="str">
        <f ca="1">_xlfn.IFERROR(IF(AND(F31=0,I31=0,L31=0,O31=0),"-",VLOOKUP(E31,'Rec.'!H:N,7,FALSE)),"")</f>
        <v/>
      </c>
      <c r="B31" s="21" t="str">
        <f ca="1">_xlfn.IFERROR(VLOOKUP(E31,'Rec.'!B:H,4,FALSE),"")</f>
        <v/>
      </c>
      <c r="C31" s="21" t="str">
        <f ca="1">_xlfn.IFERROR(VLOOKUP(E31,'Rec.'!B:H,5,FALSE),"")</f>
        <v/>
      </c>
      <c r="D31" s="20" t="str">
        <f ca="1">_xlfn.IFERROR(VLOOKUP(E31,'Rec.'!B:H,6,FALSE),"")</f>
        <v/>
      </c>
      <c r="E31" s="20" t="str">
        <f ca="1">_xlfn.IFERROR(VLOOKUP(ROW()-9,'Rec.'!P:Q,2,FALSE),"")</f>
        <v/>
      </c>
      <c r="F31" s="20">
        <f ca="1">VLOOKUP(E31,'Q1.SL'!F:M,3,FALSE)</f>
        <v>0</v>
      </c>
      <c r="G31" s="69" t="str">
        <f>IF(ROW()-9&gt;'Inf.'!$I$10,"",VLOOKUP(E31,'Q1.SL'!F:M,4,FALSE))</f>
        <v/>
      </c>
      <c r="H31" s="20" t="str">
        <f ca="1">VLOOKUP(E31,'Q1.SL'!F:P,8,FALSE)</f>
        <v/>
      </c>
      <c r="I31" s="20" t="str">
        <f ca="1">VLOOKUP(E31,'Q2.SL'!G:O,6,FALSE)</f>
        <v/>
      </c>
      <c r="J31" s="31" t="str">
        <f>IF(ROW()-9&gt;'Inf.'!$I$10,"",VLOOKUP(E31,'Q2.SL'!G:O,4,FALSE))</f>
        <v/>
      </c>
      <c r="K31" s="20" t="str">
        <f ca="1">VLOOKUP(E31,'Q2.SL'!G:R,8,FALSE)</f>
        <v/>
      </c>
      <c r="L31" s="20" t="str">
        <f ca="1">VLOOKUP(E31,'Q3.SL'!G:O,6,FALSE)</f>
        <v/>
      </c>
      <c r="M31" s="69" t="str">
        <f>IF(ROW()-9&gt;'Inf.'!$I$10,"",VLOOKUP(E31,'Q3.SL'!G:O,4,FALSE))</f>
        <v/>
      </c>
      <c r="N31" s="20" t="str">
        <f ca="1">VLOOKUP(E31,'Q3.SL'!G:R,8,FALSE)</f>
        <v/>
      </c>
      <c r="O31" s="20" t="str">
        <f ca="1">VLOOKUP(E31,'Q4.SL'!G:O,6,FALSE)</f>
        <v/>
      </c>
      <c r="P31" s="31" t="str">
        <f>IF(ROW()-9&gt;'Inf.'!$I$10,"",VLOOKUP(E31,'Q4.SL'!G:O,4,FALSE))</f>
        <v/>
      </c>
      <c r="Q31" s="20" t="str">
        <f ca="1">VLOOKUP(E31,'Q4.SL'!G:R,8,FALSE)</f>
        <v/>
      </c>
      <c r="R31" s="20" t="str">
        <f ca="1" t="shared" si="1"/>
        <v/>
      </c>
      <c r="S31" s="20"/>
    </row>
    <row r="32" spans="1:19" ht="21.95" customHeight="1">
      <c r="A32" s="20" t="str">
        <f ca="1">_xlfn.IFERROR(IF(AND(F32=0,I32=0,L32=0,O32=0),"-",VLOOKUP(E32,'Rec.'!H:N,7,FALSE)),"")</f>
        <v/>
      </c>
      <c r="B32" s="21" t="str">
        <f ca="1">_xlfn.IFERROR(VLOOKUP(E32,'Rec.'!B:H,4,FALSE),"")</f>
        <v/>
      </c>
      <c r="C32" s="21" t="str">
        <f ca="1">_xlfn.IFERROR(VLOOKUP(E32,'Rec.'!B:H,5,FALSE),"")</f>
        <v/>
      </c>
      <c r="D32" s="20" t="str">
        <f ca="1">_xlfn.IFERROR(VLOOKUP(E32,'Rec.'!B:H,6,FALSE),"")</f>
        <v/>
      </c>
      <c r="E32" s="20" t="str">
        <f ca="1">_xlfn.IFERROR(VLOOKUP(ROW()-9,'Rec.'!P:Q,2,FALSE),"")</f>
        <v/>
      </c>
      <c r="F32" s="20">
        <f ca="1">VLOOKUP(E32,'Q1.SL'!F:M,3,FALSE)</f>
        <v>0</v>
      </c>
      <c r="G32" s="69" t="str">
        <f>IF(ROW()-9&gt;'Inf.'!$I$10,"",VLOOKUP(E32,'Q1.SL'!F:M,4,FALSE))</f>
        <v/>
      </c>
      <c r="H32" s="20" t="str">
        <f ca="1">VLOOKUP(E32,'Q1.SL'!F:P,8,FALSE)</f>
        <v/>
      </c>
      <c r="I32" s="20" t="str">
        <f ca="1">VLOOKUP(E32,'Q2.SL'!G:O,6,FALSE)</f>
        <v/>
      </c>
      <c r="J32" s="31" t="str">
        <f>IF(ROW()-9&gt;'Inf.'!$I$10,"",VLOOKUP(E32,'Q2.SL'!G:O,4,FALSE))</f>
        <v/>
      </c>
      <c r="K32" s="20" t="str">
        <f ca="1">VLOOKUP(E32,'Q2.SL'!G:R,8,FALSE)</f>
        <v/>
      </c>
      <c r="L32" s="20" t="str">
        <f ca="1">VLOOKUP(E32,'Q3.SL'!G:O,6,FALSE)</f>
        <v/>
      </c>
      <c r="M32" s="69" t="str">
        <f>IF(ROW()-9&gt;'Inf.'!$I$10,"",VLOOKUP(E32,'Q3.SL'!G:O,4,FALSE))</f>
        <v/>
      </c>
      <c r="N32" s="20" t="str">
        <f ca="1">VLOOKUP(E32,'Q3.SL'!G:R,8,FALSE)</f>
        <v/>
      </c>
      <c r="O32" s="20" t="str">
        <f ca="1">VLOOKUP(E32,'Q4.SL'!G:O,6,FALSE)</f>
        <v/>
      </c>
      <c r="P32" s="31" t="str">
        <f>IF(ROW()-9&gt;'Inf.'!$I$10,"",VLOOKUP(E32,'Q4.SL'!G:O,4,FALSE))</f>
        <v/>
      </c>
      <c r="Q32" s="20" t="str">
        <f ca="1">VLOOKUP(E32,'Q4.SL'!G:R,8,FALSE)</f>
        <v/>
      </c>
      <c r="R32" s="20" t="str">
        <f ca="1" t="shared" si="1"/>
        <v/>
      </c>
      <c r="S32" s="20"/>
    </row>
    <row r="33" spans="1:19" ht="21.95" customHeight="1">
      <c r="A33" s="20" t="str">
        <f ca="1">_xlfn.IFERROR(IF(AND(F33=0,I33=0,L33=0,O33=0),"-",VLOOKUP(E33,'Rec.'!H:N,7,FALSE)),"")</f>
        <v/>
      </c>
      <c r="B33" s="21" t="str">
        <f ca="1">_xlfn.IFERROR(VLOOKUP(E33,'Rec.'!B:H,4,FALSE),"")</f>
        <v/>
      </c>
      <c r="C33" s="21" t="str">
        <f ca="1">_xlfn.IFERROR(VLOOKUP(E33,'Rec.'!B:H,5,FALSE),"")</f>
        <v/>
      </c>
      <c r="D33" s="20" t="str">
        <f ca="1">_xlfn.IFERROR(VLOOKUP(E33,'Rec.'!B:H,6,FALSE),"")</f>
        <v/>
      </c>
      <c r="E33" s="20" t="str">
        <f ca="1">_xlfn.IFERROR(VLOOKUP(ROW()-9,'Rec.'!P:Q,2,FALSE),"")</f>
        <v/>
      </c>
      <c r="F33" s="20">
        <f ca="1">VLOOKUP(E33,'Q1.SL'!F:M,3,FALSE)</f>
        <v>0</v>
      </c>
      <c r="G33" s="69" t="str">
        <f>IF(ROW()-9&gt;'Inf.'!$I$10,"",VLOOKUP(E33,'Q1.SL'!F:M,4,FALSE))</f>
        <v/>
      </c>
      <c r="H33" s="20" t="str">
        <f ca="1">VLOOKUP(E33,'Q1.SL'!F:P,8,FALSE)</f>
        <v/>
      </c>
      <c r="I33" s="20" t="str">
        <f ca="1">VLOOKUP(E33,'Q2.SL'!G:O,6,FALSE)</f>
        <v/>
      </c>
      <c r="J33" s="31" t="str">
        <f>IF(ROW()-9&gt;'Inf.'!$I$10,"",VLOOKUP(E33,'Q2.SL'!G:O,4,FALSE))</f>
        <v/>
      </c>
      <c r="K33" s="20" t="str">
        <f ca="1">VLOOKUP(E33,'Q2.SL'!G:R,8,FALSE)</f>
        <v/>
      </c>
      <c r="L33" s="20" t="str">
        <f ca="1">VLOOKUP(E33,'Q3.SL'!G:O,6,FALSE)</f>
        <v/>
      </c>
      <c r="M33" s="69" t="str">
        <f>IF(ROW()-9&gt;'Inf.'!$I$10,"",VLOOKUP(E33,'Q3.SL'!G:O,4,FALSE))</f>
        <v/>
      </c>
      <c r="N33" s="20" t="str">
        <f ca="1">VLOOKUP(E33,'Q3.SL'!G:R,8,FALSE)</f>
        <v/>
      </c>
      <c r="O33" s="20" t="str">
        <f ca="1">VLOOKUP(E33,'Q4.SL'!G:O,6,FALSE)</f>
        <v/>
      </c>
      <c r="P33" s="31" t="str">
        <f>IF(ROW()-9&gt;'Inf.'!$I$10,"",VLOOKUP(E33,'Q4.SL'!G:O,4,FALSE))</f>
        <v/>
      </c>
      <c r="Q33" s="20" t="str">
        <f ca="1">VLOOKUP(E33,'Q4.SL'!G:R,8,FALSE)</f>
        <v/>
      </c>
      <c r="R33" s="20" t="str">
        <f ca="1" t="shared" si="1"/>
        <v/>
      </c>
      <c r="S33" s="20"/>
    </row>
    <row r="34" spans="1:19" ht="21.95" customHeight="1">
      <c r="A34" s="20" t="str">
        <f ca="1">_xlfn.IFERROR(IF(AND(F34=0,I34=0,L34=0,O34=0),"-",VLOOKUP(E34,'Rec.'!H:N,7,FALSE)),"")</f>
        <v/>
      </c>
      <c r="B34" s="21" t="str">
        <f ca="1">_xlfn.IFERROR(VLOOKUP(E34,'Rec.'!B:H,4,FALSE),"")</f>
        <v/>
      </c>
      <c r="C34" s="21" t="str">
        <f ca="1">_xlfn.IFERROR(VLOOKUP(E34,'Rec.'!B:H,5,FALSE),"")</f>
        <v/>
      </c>
      <c r="D34" s="20" t="str">
        <f ca="1">_xlfn.IFERROR(VLOOKUP(E34,'Rec.'!B:H,6,FALSE),"")</f>
        <v/>
      </c>
      <c r="E34" s="20" t="str">
        <f ca="1">_xlfn.IFERROR(VLOOKUP(ROW()-9,'Rec.'!P:Q,2,FALSE),"")</f>
        <v/>
      </c>
      <c r="F34" s="20">
        <f ca="1">VLOOKUP(E34,'Q1.SL'!F:M,3,FALSE)</f>
        <v>0</v>
      </c>
      <c r="G34" s="69" t="str">
        <f>IF(ROW()-9&gt;'Inf.'!$I$10,"",VLOOKUP(E34,'Q1.SL'!F:M,4,FALSE))</f>
        <v/>
      </c>
      <c r="H34" s="20" t="str">
        <f ca="1">VLOOKUP(E34,'Q1.SL'!F:P,8,FALSE)</f>
        <v/>
      </c>
      <c r="I34" s="20" t="str">
        <f ca="1">VLOOKUP(E34,'Q2.SL'!G:O,6,FALSE)</f>
        <v/>
      </c>
      <c r="J34" s="31" t="str">
        <f>IF(ROW()-9&gt;'Inf.'!$I$10,"",VLOOKUP(E34,'Q2.SL'!G:O,4,FALSE))</f>
        <v/>
      </c>
      <c r="K34" s="20" t="str">
        <f ca="1">VLOOKUP(E34,'Q2.SL'!G:R,8,FALSE)</f>
        <v/>
      </c>
      <c r="L34" s="20" t="str">
        <f ca="1">VLOOKUP(E34,'Q3.SL'!G:O,6,FALSE)</f>
        <v/>
      </c>
      <c r="M34" s="69" t="str">
        <f>IF(ROW()-9&gt;'Inf.'!$I$10,"",VLOOKUP(E34,'Q3.SL'!G:O,4,FALSE))</f>
        <v/>
      </c>
      <c r="N34" s="20" t="str">
        <f ca="1">VLOOKUP(E34,'Q3.SL'!G:R,8,FALSE)</f>
        <v/>
      </c>
      <c r="O34" s="20" t="str">
        <f ca="1">VLOOKUP(E34,'Q4.SL'!G:O,6,FALSE)</f>
        <v/>
      </c>
      <c r="P34" s="31" t="str">
        <f>IF(ROW()-9&gt;'Inf.'!$I$10,"",VLOOKUP(E34,'Q4.SL'!G:O,4,FALSE))</f>
        <v/>
      </c>
      <c r="Q34" s="20" t="str">
        <f ca="1">VLOOKUP(E34,'Q4.SL'!G:R,8,FALSE)</f>
        <v/>
      </c>
      <c r="R34" s="20" t="str">
        <f ca="1" t="shared" si="1"/>
        <v/>
      </c>
      <c r="S34" s="20"/>
    </row>
    <row r="35" spans="1:19" ht="21.95" customHeight="1">
      <c r="A35" s="20" t="str">
        <f ca="1">_xlfn.IFERROR(IF(AND(F35=0,I35=0,L35=0,O35=0),"-",VLOOKUP(E35,'Rec.'!H:N,7,FALSE)),"")</f>
        <v/>
      </c>
      <c r="B35" s="21" t="str">
        <f ca="1">_xlfn.IFERROR(VLOOKUP(E35,'Rec.'!B:H,4,FALSE),"")</f>
        <v/>
      </c>
      <c r="C35" s="21" t="str">
        <f ca="1">_xlfn.IFERROR(VLOOKUP(E35,'Rec.'!B:H,5,FALSE),"")</f>
        <v/>
      </c>
      <c r="D35" s="20" t="str">
        <f ca="1">_xlfn.IFERROR(VLOOKUP(E35,'Rec.'!B:H,6,FALSE),"")</f>
        <v/>
      </c>
      <c r="E35" s="20" t="str">
        <f ca="1">_xlfn.IFERROR(VLOOKUP(ROW()-9,'Rec.'!P:Q,2,FALSE),"")</f>
        <v/>
      </c>
      <c r="F35" s="20">
        <f ca="1">VLOOKUP(E35,'Q1.SL'!F:M,3,FALSE)</f>
        <v>0</v>
      </c>
      <c r="G35" s="69" t="str">
        <f>IF(ROW()-9&gt;'Inf.'!$I$10,"",VLOOKUP(E35,'Q1.SL'!F:M,4,FALSE))</f>
        <v/>
      </c>
      <c r="H35" s="20" t="str">
        <f ca="1">VLOOKUP(E35,'Q1.SL'!F:P,8,FALSE)</f>
        <v/>
      </c>
      <c r="I35" s="20" t="str">
        <f ca="1">VLOOKUP(E35,'Q2.SL'!G:O,6,FALSE)</f>
        <v/>
      </c>
      <c r="J35" s="31" t="str">
        <f>IF(ROW()-9&gt;'Inf.'!$I$10,"",VLOOKUP(E35,'Q2.SL'!G:O,4,FALSE))</f>
        <v/>
      </c>
      <c r="K35" s="20" t="str">
        <f ca="1">VLOOKUP(E35,'Q2.SL'!G:R,8,FALSE)</f>
        <v/>
      </c>
      <c r="L35" s="20" t="str">
        <f ca="1">VLOOKUP(E35,'Q3.SL'!G:O,6,FALSE)</f>
        <v/>
      </c>
      <c r="M35" s="69" t="str">
        <f>IF(ROW()-9&gt;'Inf.'!$I$10,"",VLOOKUP(E35,'Q3.SL'!G:O,4,FALSE))</f>
        <v/>
      </c>
      <c r="N35" s="20" t="str">
        <f ca="1">VLOOKUP(E35,'Q3.SL'!G:R,8,FALSE)</f>
        <v/>
      </c>
      <c r="O35" s="20" t="str">
        <f ca="1">VLOOKUP(E35,'Q4.SL'!G:O,6,FALSE)</f>
        <v/>
      </c>
      <c r="P35" s="31" t="str">
        <f>IF(ROW()-9&gt;'Inf.'!$I$10,"",VLOOKUP(E35,'Q4.SL'!G:O,4,FALSE))</f>
        <v/>
      </c>
      <c r="Q35" s="20" t="str">
        <f ca="1">VLOOKUP(E35,'Q4.SL'!G:R,8,FALSE)</f>
        <v/>
      </c>
      <c r="R35" s="20" t="str">
        <f ca="1" t="shared" si="1"/>
        <v/>
      </c>
      <c r="S35" s="20"/>
    </row>
    <row r="36" spans="1:19" ht="21.95" customHeight="1">
      <c r="A36" s="20" t="str">
        <f ca="1">_xlfn.IFERROR(IF(AND(F36=0,I36=0,L36=0,O36=0),"-",VLOOKUP(E36,'Rec.'!H:N,7,FALSE)),"")</f>
        <v/>
      </c>
      <c r="B36" s="21" t="str">
        <f ca="1">_xlfn.IFERROR(VLOOKUP(E36,'Rec.'!B:H,4,FALSE),"")</f>
        <v/>
      </c>
      <c r="C36" s="21" t="str">
        <f ca="1">_xlfn.IFERROR(VLOOKUP(E36,'Rec.'!B:H,5,FALSE),"")</f>
        <v/>
      </c>
      <c r="D36" s="20" t="str">
        <f ca="1">_xlfn.IFERROR(VLOOKUP(E36,'Rec.'!B:H,6,FALSE),"")</f>
        <v/>
      </c>
      <c r="E36" s="20" t="str">
        <f ca="1">_xlfn.IFERROR(VLOOKUP(ROW()-9,'Rec.'!P:Q,2,FALSE),"")</f>
        <v/>
      </c>
      <c r="F36" s="20">
        <f ca="1">VLOOKUP(E36,'Q1.SL'!F:M,3,FALSE)</f>
        <v>0</v>
      </c>
      <c r="G36" s="69" t="str">
        <f>IF(ROW()-9&gt;'Inf.'!$I$10,"",VLOOKUP(E36,'Q1.SL'!F:M,4,FALSE))</f>
        <v/>
      </c>
      <c r="H36" s="20" t="str">
        <f ca="1">VLOOKUP(E36,'Q1.SL'!F:P,8,FALSE)</f>
        <v/>
      </c>
      <c r="I36" s="20" t="str">
        <f ca="1">VLOOKUP(E36,'Q2.SL'!G:O,6,FALSE)</f>
        <v/>
      </c>
      <c r="J36" s="31" t="str">
        <f>IF(ROW()-9&gt;'Inf.'!$I$10,"",VLOOKUP(E36,'Q2.SL'!G:O,4,FALSE))</f>
        <v/>
      </c>
      <c r="K36" s="20" t="str">
        <f ca="1">VLOOKUP(E36,'Q2.SL'!G:R,8,FALSE)</f>
        <v/>
      </c>
      <c r="L36" s="20" t="str">
        <f ca="1">VLOOKUP(E36,'Q3.SL'!G:O,6,FALSE)</f>
        <v/>
      </c>
      <c r="M36" s="69" t="str">
        <f>IF(ROW()-9&gt;'Inf.'!$I$10,"",VLOOKUP(E36,'Q3.SL'!G:O,4,FALSE))</f>
        <v/>
      </c>
      <c r="N36" s="20" t="str">
        <f ca="1">VLOOKUP(E36,'Q3.SL'!G:R,8,FALSE)</f>
        <v/>
      </c>
      <c r="O36" s="20" t="str">
        <f ca="1">VLOOKUP(E36,'Q4.SL'!G:O,6,FALSE)</f>
        <v/>
      </c>
      <c r="P36" s="31" t="str">
        <f>IF(ROW()-9&gt;'Inf.'!$I$10,"",VLOOKUP(E36,'Q4.SL'!G:O,4,FALSE))</f>
        <v/>
      </c>
      <c r="Q36" s="20" t="str">
        <f ca="1">VLOOKUP(E36,'Q4.SL'!G:R,8,FALSE)</f>
        <v/>
      </c>
      <c r="R36" s="20" t="str">
        <f ca="1" t="shared" si="1"/>
        <v/>
      </c>
      <c r="S36" s="20"/>
    </row>
    <row r="37" spans="1:19" ht="21.95" customHeight="1">
      <c r="A37" s="20" t="str">
        <f ca="1">_xlfn.IFERROR(IF(AND(F37=0,I37=0,L37=0,O37=0),"-",VLOOKUP(E37,'Rec.'!H:N,7,FALSE)),"")</f>
        <v/>
      </c>
      <c r="B37" s="21" t="str">
        <f ca="1">_xlfn.IFERROR(VLOOKUP(E37,'Rec.'!B:H,4,FALSE),"")</f>
        <v/>
      </c>
      <c r="C37" s="21" t="str">
        <f ca="1">_xlfn.IFERROR(VLOOKUP(E37,'Rec.'!B:H,5,FALSE),"")</f>
        <v/>
      </c>
      <c r="D37" s="20" t="str">
        <f ca="1">_xlfn.IFERROR(VLOOKUP(E37,'Rec.'!B:H,6,FALSE),"")</f>
        <v/>
      </c>
      <c r="E37" s="20" t="str">
        <f ca="1">_xlfn.IFERROR(VLOOKUP(ROW()-9,'Rec.'!P:Q,2,FALSE),"")</f>
        <v/>
      </c>
      <c r="F37" s="20">
        <f ca="1">VLOOKUP(E37,'Q1.SL'!F:M,3,FALSE)</f>
        <v>0</v>
      </c>
      <c r="G37" s="69" t="str">
        <f>IF(ROW()-9&gt;'Inf.'!$I$10,"",VLOOKUP(E37,'Q1.SL'!F:M,4,FALSE))</f>
        <v/>
      </c>
      <c r="H37" s="20" t="str">
        <f ca="1">VLOOKUP(E37,'Q1.SL'!F:P,8,FALSE)</f>
        <v/>
      </c>
      <c r="I37" s="20" t="str">
        <f ca="1">VLOOKUP(E37,'Q2.SL'!G:O,6,FALSE)</f>
        <v/>
      </c>
      <c r="J37" s="31" t="str">
        <f>IF(ROW()-9&gt;'Inf.'!$I$10,"",VLOOKUP(E37,'Q2.SL'!G:O,4,FALSE))</f>
        <v/>
      </c>
      <c r="K37" s="20" t="str">
        <f ca="1">VLOOKUP(E37,'Q2.SL'!G:R,8,FALSE)</f>
        <v/>
      </c>
      <c r="L37" s="20" t="str">
        <f ca="1">VLOOKUP(E37,'Q3.SL'!G:O,6,FALSE)</f>
        <v/>
      </c>
      <c r="M37" s="69" t="str">
        <f>IF(ROW()-9&gt;'Inf.'!$I$10,"",VLOOKUP(E37,'Q3.SL'!G:O,4,FALSE))</f>
        <v/>
      </c>
      <c r="N37" s="20" t="str">
        <f ca="1">VLOOKUP(E37,'Q3.SL'!G:R,8,FALSE)</f>
        <v/>
      </c>
      <c r="O37" s="20" t="str">
        <f ca="1">VLOOKUP(E37,'Q4.SL'!G:O,6,FALSE)</f>
        <v/>
      </c>
      <c r="P37" s="31" t="str">
        <f>IF(ROW()-9&gt;'Inf.'!$I$10,"",VLOOKUP(E37,'Q4.SL'!G:O,4,FALSE))</f>
        <v/>
      </c>
      <c r="Q37" s="20" t="str">
        <f ca="1">VLOOKUP(E37,'Q4.SL'!G:R,8,FALSE)</f>
        <v/>
      </c>
      <c r="R37" s="20" t="str">
        <f ca="1" t="shared" si="1"/>
        <v/>
      </c>
      <c r="S37" s="20"/>
    </row>
    <row r="38" spans="1:19" ht="21.95" customHeight="1">
      <c r="A38" s="20" t="str">
        <f ca="1">_xlfn.IFERROR(IF(AND(F38=0,I38=0,L38=0,O38=0),"-",VLOOKUP(E38,'Rec.'!H:N,7,FALSE)),"")</f>
        <v/>
      </c>
      <c r="B38" s="21" t="str">
        <f ca="1">_xlfn.IFERROR(VLOOKUP(E38,'Rec.'!B:H,4,FALSE),"")</f>
        <v/>
      </c>
      <c r="C38" s="21" t="str">
        <f ca="1">_xlfn.IFERROR(VLOOKUP(E38,'Rec.'!B:H,5,FALSE),"")</f>
        <v/>
      </c>
      <c r="D38" s="20" t="str">
        <f ca="1">_xlfn.IFERROR(VLOOKUP(E38,'Rec.'!B:H,6,FALSE),"")</f>
        <v/>
      </c>
      <c r="E38" s="20" t="str">
        <f ca="1">_xlfn.IFERROR(VLOOKUP(ROW()-9,'Rec.'!P:Q,2,FALSE),"")</f>
        <v/>
      </c>
      <c r="F38" s="20">
        <f ca="1">VLOOKUP(E38,'Q1.SL'!F:M,3,FALSE)</f>
        <v>0</v>
      </c>
      <c r="G38" s="69" t="str">
        <f>IF(ROW()-9&gt;'Inf.'!$I$10,"",VLOOKUP(E38,'Q1.SL'!F:M,4,FALSE))</f>
        <v/>
      </c>
      <c r="H38" s="20" t="str">
        <f ca="1">VLOOKUP(E38,'Q1.SL'!F:P,8,FALSE)</f>
        <v/>
      </c>
      <c r="I38" s="20" t="str">
        <f ca="1">VLOOKUP(E38,'Q2.SL'!G:O,6,FALSE)</f>
        <v/>
      </c>
      <c r="J38" s="31" t="str">
        <f>IF(ROW()-9&gt;'Inf.'!$I$10,"",VLOOKUP(E38,'Q2.SL'!G:O,4,FALSE))</f>
        <v/>
      </c>
      <c r="K38" s="20" t="str">
        <f ca="1">VLOOKUP(E38,'Q2.SL'!G:R,8,FALSE)</f>
        <v/>
      </c>
      <c r="L38" s="20" t="str">
        <f ca="1">VLOOKUP(E38,'Q3.SL'!G:O,6,FALSE)</f>
        <v/>
      </c>
      <c r="M38" s="69" t="str">
        <f>IF(ROW()-9&gt;'Inf.'!$I$10,"",VLOOKUP(E38,'Q3.SL'!G:O,4,FALSE))</f>
        <v/>
      </c>
      <c r="N38" s="20" t="str">
        <f ca="1">VLOOKUP(E38,'Q3.SL'!G:R,8,FALSE)</f>
        <v/>
      </c>
      <c r="O38" s="20" t="str">
        <f ca="1">VLOOKUP(E38,'Q4.SL'!G:O,6,FALSE)</f>
        <v/>
      </c>
      <c r="P38" s="31" t="str">
        <f>IF(ROW()-9&gt;'Inf.'!$I$10,"",VLOOKUP(E38,'Q4.SL'!G:O,4,FALSE))</f>
        <v/>
      </c>
      <c r="Q38" s="20" t="str">
        <f ca="1">VLOOKUP(E38,'Q4.SL'!G:R,8,FALSE)</f>
        <v/>
      </c>
      <c r="R38" s="20" t="str">
        <f ca="1" t="shared" si="1"/>
        <v/>
      </c>
      <c r="S38" s="20"/>
    </row>
    <row r="39" spans="1:19" ht="21.95" customHeight="1">
      <c r="A39" s="20" t="str">
        <f ca="1">_xlfn.IFERROR(IF(AND(F39=0,I39=0,L39=0,O39=0),"-",VLOOKUP(E39,'Rec.'!H:N,7,FALSE)),"")</f>
        <v/>
      </c>
      <c r="B39" s="21" t="str">
        <f ca="1">_xlfn.IFERROR(VLOOKUP(E39,'Rec.'!B:H,4,FALSE),"")</f>
        <v/>
      </c>
      <c r="C39" s="21" t="str">
        <f ca="1">_xlfn.IFERROR(VLOOKUP(E39,'Rec.'!B:H,5,FALSE),"")</f>
        <v/>
      </c>
      <c r="D39" s="20" t="str">
        <f ca="1">_xlfn.IFERROR(VLOOKUP(E39,'Rec.'!B:H,6,FALSE),"")</f>
        <v/>
      </c>
      <c r="E39" s="20" t="str">
        <f ca="1">_xlfn.IFERROR(VLOOKUP(ROW()-9,'Rec.'!P:Q,2,FALSE),"")</f>
        <v/>
      </c>
      <c r="F39" s="20">
        <f ca="1">VLOOKUP(E39,'Q1.SL'!F:M,3,FALSE)</f>
        <v>0</v>
      </c>
      <c r="G39" s="69" t="str">
        <f>IF(ROW()-9&gt;'Inf.'!$I$10,"",VLOOKUP(E39,'Q1.SL'!F:M,4,FALSE))</f>
        <v/>
      </c>
      <c r="H39" s="20" t="str">
        <f ca="1">VLOOKUP(E39,'Q1.SL'!F:P,8,FALSE)</f>
        <v/>
      </c>
      <c r="I39" s="20" t="str">
        <f ca="1">VLOOKUP(E39,'Q2.SL'!G:O,6,FALSE)</f>
        <v/>
      </c>
      <c r="J39" s="31" t="str">
        <f>IF(ROW()-9&gt;'Inf.'!$I$10,"",VLOOKUP(E39,'Q2.SL'!G:O,4,FALSE))</f>
        <v/>
      </c>
      <c r="K39" s="20" t="str">
        <f ca="1">VLOOKUP(E39,'Q2.SL'!G:R,8,FALSE)</f>
        <v/>
      </c>
      <c r="L39" s="20" t="str">
        <f ca="1">VLOOKUP(E39,'Q3.SL'!G:O,6,FALSE)</f>
        <v/>
      </c>
      <c r="M39" s="69" t="str">
        <f>IF(ROW()-9&gt;'Inf.'!$I$10,"",VLOOKUP(E39,'Q3.SL'!G:O,4,FALSE))</f>
        <v/>
      </c>
      <c r="N39" s="20" t="str">
        <f ca="1">VLOOKUP(E39,'Q3.SL'!G:R,8,FALSE)</f>
        <v/>
      </c>
      <c r="O39" s="20" t="str">
        <f ca="1">VLOOKUP(E39,'Q4.SL'!G:O,6,FALSE)</f>
        <v/>
      </c>
      <c r="P39" s="31" t="str">
        <f>IF(ROW()-9&gt;'Inf.'!$I$10,"",VLOOKUP(E39,'Q4.SL'!G:O,4,FALSE))</f>
        <v/>
      </c>
      <c r="Q39" s="20" t="str">
        <f ca="1">VLOOKUP(E39,'Q4.SL'!G:R,8,FALSE)</f>
        <v/>
      </c>
      <c r="R39" s="20" t="str">
        <f ca="1" t="shared" si="1"/>
        <v/>
      </c>
      <c r="S39" s="20"/>
    </row>
    <row r="40" spans="1:19" ht="21.95" customHeight="1">
      <c r="A40" s="20" t="str">
        <f ca="1">_xlfn.IFERROR(IF(AND(F40=0,I40=0,L40=0,O40=0),"-",VLOOKUP(E40,'Rec.'!H:N,7,FALSE)),"")</f>
        <v/>
      </c>
      <c r="B40" s="21" t="str">
        <f ca="1">_xlfn.IFERROR(VLOOKUP(E40,'Rec.'!B:H,4,FALSE),"")</f>
        <v/>
      </c>
      <c r="C40" s="21" t="str">
        <f ca="1">_xlfn.IFERROR(VLOOKUP(E40,'Rec.'!B:H,5,FALSE),"")</f>
        <v/>
      </c>
      <c r="D40" s="20" t="str">
        <f ca="1">_xlfn.IFERROR(VLOOKUP(E40,'Rec.'!B:H,6,FALSE),"")</f>
        <v/>
      </c>
      <c r="E40" s="20" t="str">
        <f ca="1">_xlfn.IFERROR(VLOOKUP(ROW()-9,'Rec.'!P:Q,2,FALSE),"")</f>
        <v/>
      </c>
      <c r="F40" s="20">
        <f ca="1">VLOOKUP(E40,'Q1.SL'!F:M,3,FALSE)</f>
        <v>0</v>
      </c>
      <c r="G40" s="69" t="str">
        <f>IF(ROW()-9&gt;'Inf.'!$I$10,"",VLOOKUP(E40,'Q1.SL'!F:M,4,FALSE))</f>
        <v/>
      </c>
      <c r="H40" s="20" t="str">
        <f ca="1">VLOOKUP(E40,'Q1.SL'!F:P,8,FALSE)</f>
        <v/>
      </c>
      <c r="I40" s="20" t="str">
        <f ca="1">VLOOKUP(E40,'Q2.SL'!G:O,6,FALSE)</f>
        <v/>
      </c>
      <c r="J40" s="31" t="str">
        <f>IF(ROW()-9&gt;'Inf.'!$I$10,"",VLOOKUP(E40,'Q2.SL'!G:O,4,FALSE))</f>
        <v/>
      </c>
      <c r="K40" s="20" t="str">
        <f ca="1">VLOOKUP(E40,'Q2.SL'!G:R,8,FALSE)</f>
        <v/>
      </c>
      <c r="L40" s="20" t="str">
        <f ca="1">VLOOKUP(E40,'Q3.SL'!G:O,6,FALSE)</f>
        <v/>
      </c>
      <c r="M40" s="69" t="str">
        <f>IF(ROW()-9&gt;'Inf.'!$I$10,"",VLOOKUP(E40,'Q3.SL'!G:O,4,FALSE))</f>
        <v/>
      </c>
      <c r="N40" s="20" t="str">
        <f ca="1">VLOOKUP(E40,'Q3.SL'!G:R,8,FALSE)</f>
        <v/>
      </c>
      <c r="O40" s="20" t="str">
        <f ca="1">VLOOKUP(E40,'Q4.SL'!G:O,6,FALSE)</f>
        <v/>
      </c>
      <c r="P40" s="31" t="str">
        <f>IF(ROW()-9&gt;'Inf.'!$I$10,"",VLOOKUP(E40,'Q4.SL'!G:O,4,FALSE))</f>
        <v/>
      </c>
      <c r="Q40" s="20" t="str">
        <f ca="1">VLOOKUP(E40,'Q4.SL'!G:R,8,FALSE)</f>
        <v/>
      </c>
      <c r="R40" s="20" t="str">
        <f ca="1" t="shared" si="1"/>
        <v/>
      </c>
      <c r="S40" s="20"/>
    </row>
    <row r="41" spans="1:19" ht="21.95" customHeight="1">
      <c r="A41" s="20" t="str">
        <f ca="1">_xlfn.IFERROR(IF(AND(F41=0,I41=0,L41=0,O41=0),"-",VLOOKUP(E41,'Rec.'!H:N,7,FALSE)),"")</f>
        <v/>
      </c>
      <c r="B41" s="21" t="str">
        <f ca="1">_xlfn.IFERROR(VLOOKUP(E41,'Rec.'!B:H,4,FALSE),"")</f>
        <v/>
      </c>
      <c r="C41" s="21" t="str">
        <f ca="1">_xlfn.IFERROR(VLOOKUP(E41,'Rec.'!B:H,5,FALSE),"")</f>
        <v/>
      </c>
      <c r="D41" s="20" t="str">
        <f ca="1">_xlfn.IFERROR(VLOOKUP(E41,'Rec.'!B:H,6,FALSE),"")</f>
        <v/>
      </c>
      <c r="E41" s="20" t="str">
        <f ca="1">_xlfn.IFERROR(VLOOKUP(ROW()-9,'Rec.'!P:Q,2,FALSE),"")</f>
        <v/>
      </c>
      <c r="F41" s="20">
        <f ca="1">VLOOKUP(E41,'Q1.SL'!F:M,3,FALSE)</f>
        <v>0</v>
      </c>
      <c r="G41" s="69" t="str">
        <f>IF(ROW()-9&gt;'Inf.'!$I$10,"",VLOOKUP(E41,'Q1.SL'!F:M,4,FALSE))</f>
        <v/>
      </c>
      <c r="H41" s="20" t="str">
        <f ca="1">VLOOKUP(E41,'Q1.SL'!F:P,8,FALSE)</f>
        <v/>
      </c>
      <c r="I41" s="20" t="str">
        <f ca="1">VLOOKUP(E41,'Q2.SL'!G:O,6,FALSE)</f>
        <v/>
      </c>
      <c r="J41" s="31" t="str">
        <f>IF(ROW()-9&gt;'Inf.'!$I$10,"",VLOOKUP(E41,'Q2.SL'!G:O,4,FALSE))</f>
        <v/>
      </c>
      <c r="K41" s="20" t="str">
        <f ca="1">VLOOKUP(E41,'Q2.SL'!G:R,8,FALSE)</f>
        <v/>
      </c>
      <c r="L41" s="20" t="str">
        <f ca="1">VLOOKUP(E41,'Q3.SL'!G:O,6,FALSE)</f>
        <v/>
      </c>
      <c r="M41" s="69" t="str">
        <f>IF(ROW()-9&gt;'Inf.'!$I$10,"",VLOOKUP(E41,'Q3.SL'!G:O,4,FALSE))</f>
        <v/>
      </c>
      <c r="N41" s="20" t="str">
        <f ca="1">VLOOKUP(E41,'Q3.SL'!G:R,8,FALSE)</f>
        <v/>
      </c>
      <c r="O41" s="20" t="str">
        <f ca="1">VLOOKUP(E41,'Q4.SL'!G:O,6,FALSE)</f>
        <v/>
      </c>
      <c r="P41" s="31" t="str">
        <f>IF(ROW()-9&gt;'Inf.'!$I$10,"",VLOOKUP(E41,'Q4.SL'!G:O,4,FALSE))</f>
        <v/>
      </c>
      <c r="Q41" s="20" t="str">
        <f ca="1">VLOOKUP(E41,'Q4.SL'!G:R,8,FALSE)</f>
        <v/>
      </c>
      <c r="R41" s="20" t="str">
        <f ca="1" t="shared" si="1"/>
        <v/>
      </c>
      <c r="S41" s="20"/>
    </row>
    <row r="42" spans="1:19" ht="21.95" customHeight="1">
      <c r="A42" s="20" t="str">
        <f ca="1">_xlfn.IFERROR(IF(AND(F42=0,I42=0,L42=0,O42=0),"-",VLOOKUP(E42,'Rec.'!H:N,7,FALSE)),"")</f>
        <v/>
      </c>
      <c r="B42" s="21" t="str">
        <f ca="1">_xlfn.IFERROR(VLOOKUP(E42,'Rec.'!B:H,4,FALSE),"")</f>
        <v/>
      </c>
      <c r="C42" s="21" t="str">
        <f ca="1">_xlfn.IFERROR(VLOOKUP(E42,'Rec.'!B:H,5,FALSE),"")</f>
        <v/>
      </c>
      <c r="D42" s="20" t="str">
        <f ca="1">_xlfn.IFERROR(VLOOKUP(E42,'Rec.'!B:H,6,FALSE),"")</f>
        <v/>
      </c>
      <c r="E42" s="20" t="str">
        <f ca="1">_xlfn.IFERROR(VLOOKUP(ROW()-9,'Rec.'!P:Q,2,FALSE),"")</f>
        <v/>
      </c>
      <c r="F42" s="20">
        <f ca="1">VLOOKUP(E42,'Q1.SL'!F:M,3,FALSE)</f>
        <v>0</v>
      </c>
      <c r="G42" s="69" t="str">
        <f>IF(ROW()-9&gt;'Inf.'!$I$10,"",VLOOKUP(E42,'Q1.SL'!F:M,4,FALSE))</f>
        <v/>
      </c>
      <c r="H42" s="20" t="str">
        <f ca="1">VLOOKUP(E42,'Q1.SL'!F:P,8,FALSE)</f>
        <v/>
      </c>
      <c r="I42" s="20" t="str">
        <f ca="1">VLOOKUP(E42,'Q2.SL'!G:O,6,FALSE)</f>
        <v/>
      </c>
      <c r="J42" s="31" t="str">
        <f>IF(ROW()-9&gt;'Inf.'!$I$10,"",VLOOKUP(E42,'Q2.SL'!G:O,4,FALSE))</f>
        <v/>
      </c>
      <c r="K42" s="20" t="str">
        <f ca="1">VLOOKUP(E42,'Q2.SL'!G:R,8,FALSE)</f>
        <v/>
      </c>
      <c r="L42" s="20" t="str">
        <f ca="1">VLOOKUP(E42,'Q3.SL'!G:O,6,FALSE)</f>
        <v/>
      </c>
      <c r="M42" s="69" t="str">
        <f>IF(ROW()-9&gt;'Inf.'!$I$10,"",VLOOKUP(E42,'Q3.SL'!G:O,4,FALSE))</f>
        <v/>
      </c>
      <c r="N42" s="20" t="str">
        <f ca="1">VLOOKUP(E42,'Q3.SL'!G:R,8,FALSE)</f>
        <v/>
      </c>
      <c r="O42" s="20" t="str">
        <f ca="1">VLOOKUP(E42,'Q4.SL'!G:O,6,FALSE)</f>
        <v/>
      </c>
      <c r="P42" s="31" t="str">
        <f>IF(ROW()-9&gt;'Inf.'!$I$10,"",VLOOKUP(E42,'Q4.SL'!G:O,4,FALSE))</f>
        <v/>
      </c>
      <c r="Q42" s="20" t="str">
        <f ca="1">VLOOKUP(E42,'Q4.SL'!G:R,8,FALSE)</f>
        <v/>
      </c>
      <c r="R42" s="20" t="str">
        <f ca="1" t="shared" si="1"/>
        <v/>
      </c>
      <c r="S42" s="20"/>
    </row>
    <row r="43" spans="1:19" ht="21.95" customHeight="1">
      <c r="A43" s="20" t="str">
        <f ca="1">_xlfn.IFERROR(IF(AND(F43=0,I43=0,L43=0,O43=0),"-",VLOOKUP(E43,'Rec.'!H:N,7,FALSE)),"")</f>
        <v/>
      </c>
      <c r="B43" s="21" t="str">
        <f ca="1">_xlfn.IFERROR(VLOOKUP(E43,'Rec.'!B:H,4,FALSE),"")</f>
        <v/>
      </c>
      <c r="C43" s="21" t="str">
        <f ca="1">_xlfn.IFERROR(VLOOKUP(E43,'Rec.'!B:H,5,FALSE),"")</f>
        <v/>
      </c>
      <c r="D43" s="20" t="str">
        <f ca="1">_xlfn.IFERROR(VLOOKUP(E43,'Rec.'!B:H,6,FALSE),"")</f>
        <v/>
      </c>
      <c r="E43" s="20" t="str">
        <f ca="1">_xlfn.IFERROR(VLOOKUP(ROW()-9,'Rec.'!P:Q,2,FALSE),"")</f>
        <v/>
      </c>
      <c r="F43" s="20">
        <f ca="1">VLOOKUP(E43,'Q1.SL'!F:M,3,FALSE)</f>
        <v>0</v>
      </c>
      <c r="G43" s="69" t="str">
        <f>IF(ROW()-9&gt;'Inf.'!$I$10,"",VLOOKUP(E43,'Q1.SL'!F:M,4,FALSE))</f>
        <v/>
      </c>
      <c r="H43" s="20" t="str">
        <f ca="1">VLOOKUP(E43,'Q1.SL'!F:P,8,FALSE)</f>
        <v/>
      </c>
      <c r="I43" s="20" t="str">
        <f ca="1">VLOOKUP(E43,'Q2.SL'!G:O,6,FALSE)</f>
        <v/>
      </c>
      <c r="J43" s="31" t="str">
        <f>IF(ROW()-9&gt;'Inf.'!$I$10,"",VLOOKUP(E43,'Q2.SL'!G:O,4,FALSE))</f>
        <v/>
      </c>
      <c r="K43" s="20" t="str">
        <f ca="1">VLOOKUP(E43,'Q2.SL'!G:R,8,FALSE)</f>
        <v/>
      </c>
      <c r="L43" s="20" t="str">
        <f ca="1">VLOOKUP(E43,'Q3.SL'!G:O,6,FALSE)</f>
        <v/>
      </c>
      <c r="M43" s="69" t="str">
        <f>IF(ROW()-9&gt;'Inf.'!$I$10,"",VLOOKUP(E43,'Q3.SL'!G:O,4,FALSE))</f>
        <v/>
      </c>
      <c r="N43" s="20" t="str">
        <f ca="1">VLOOKUP(E43,'Q3.SL'!G:R,8,FALSE)</f>
        <v/>
      </c>
      <c r="O43" s="20" t="str">
        <f ca="1">VLOOKUP(E43,'Q4.SL'!G:O,6,FALSE)</f>
        <v/>
      </c>
      <c r="P43" s="31" t="str">
        <f>IF(ROW()-9&gt;'Inf.'!$I$10,"",VLOOKUP(E43,'Q4.SL'!G:O,4,FALSE))</f>
        <v/>
      </c>
      <c r="Q43" s="20" t="str">
        <f ca="1">VLOOKUP(E43,'Q4.SL'!G:R,8,FALSE)</f>
        <v/>
      </c>
      <c r="R43" s="20" t="str">
        <f ca="1" t="shared" si="1"/>
        <v/>
      </c>
      <c r="S43" s="20"/>
    </row>
    <row r="44" spans="1:19" ht="21.95" customHeight="1">
      <c r="A44" s="20" t="str">
        <f ca="1">_xlfn.IFERROR(IF(AND(F44=0,I44=0,L44=0,O44=0),"-",VLOOKUP(E44,'Rec.'!H:N,7,FALSE)),"")</f>
        <v/>
      </c>
      <c r="B44" s="21" t="str">
        <f ca="1">_xlfn.IFERROR(VLOOKUP(E44,'Rec.'!B:H,4,FALSE),"")</f>
        <v/>
      </c>
      <c r="C44" s="21" t="str">
        <f ca="1">_xlfn.IFERROR(VLOOKUP(E44,'Rec.'!B:H,5,FALSE),"")</f>
        <v/>
      </c>
      <c r="D44" s="20" t="str">
        <f ca="1">_xlfn.IFERROR(VLOOKUP(E44,'Rec.'!B:H,6,FALSE),"")</f>
        <v/>
      </c>
      <c r="E44" s="20" t="str">
        <f ca="1">_xlfn.IFERROR(VLOOKUP(ROW()-9,'Rec.'!P:Q,2,FALSE),"")</f>
        <v/>
      </c>
      <c r="F44" s="20">
        <f ca="1">VLOOKUP(E44,'Q1.SL'!F:M,3,FALSE)</f>
        <v>0</v>
      </c>
      <c r="G44" s="69" t="str">
        <f>IF(ROW()-9&gt;'Inf.'!$I$10,"",VLOOKUP(E44,'Q1.SL'!F:M,4,FALSE))</f>
        <v/>
      </c>
      <c r="H44" s="20" t="str">
        <f ca="1">VLOOKUP(E44,'Q1.SL'!F:P,8,FALSE)</f>
        <v/>
      </c>
      <c r="I44" s="20" t="str">
        <f ca="1">VLOOKUP(E44,'Q2.SL'!G:O,6,FALSE)</f>
        <v/>
      </c>
      <c r="J44" s="31" t="str">
        <f>IF(ROW()-9&gt;'Inf.'!$I$10,"",VLOOKUP(E44,'Q2.SL'!G:O,4,FALSE))</f>
        <v/>
      </c>
      <c r="K44" s="20" t="str">
        <f ca="1">VLOOKUP(E44,'Q2.SL'!G:R,8,FALSE)</f>
        <v/>
      </c>
      <c r="L44" s="20" t="str">
        <f ca="1">VLOOKUP(E44,'Q3.SL'!G:O,6,FALSE)</f>
        <v/>
      </c>
      <c r="M44" s="69" t="str">
        <f>IF(ROW()-9&gt;'Inf.'!$I$10,"",VLOOKUP(E44,'Q3.SL'!G:O,4,FALSE))</f>
        <v/>
      </c>
      <c r="N44" s="20" t="str">
        <f ca="1">VLOOKUP(E44,'Q3.SL'!G:R,8,FALSE)</f>
        <v/>
      </c>
      <c r="O44" s="20" t="str">
        <f ca="1">VLOOKUP(E44,'Q4.SL'!G:O,6,FALSE)</f>
        <v/>
      </c>
      <c r="P44" s="31" t="str">
        <f>IF(ROW()-9&gt;'Inf.'!$I$10,"",VLOOKUP(E44,'Q4.SL'!G:O,4,FALSE))</f>
        <v/>
      </c>
      <c r="Q44" s="20" t="str">
        <f ca="1">VLOOKUP(E44,'Q4.SL'!G:R,8,FALSE)</f>
        <v/>
      </c>
      <c r="R44" s="20" t="str">
        <f ca="1" t="shared" si="1"/>
        <v/>
      </c>
      <c r="S44" s="20"/>
    </row>
    <row r="45" spans="1:19" ht="21.95" customHeight="1">
      <c r="A45" s="20" t="str">
        <f ca="1">_xlfn.IFERROR(IF(AND(F45=0,I45=0,L45=0,O45=0),"-",VLOOKUP(E45,'Rec.'!H:N,7,FALSE)),"")</f>
        <v/>
      </c>
      <c r="B45" s="21" t="str">
        <f ca="1">_xlfn.IFERROR(VLOOKUP(E45,'Rec.'!B:H,4,FALSE),"")</f>
        <v/>
      </c>
      <c r="C45" s="21" t="str">
        <f ca="1">_xlfn.IFERROR(VLOOKUP(E45,'Rec.'!B:H,5,FALSE),"")</f>
        <v/>
      </c>
      <c r="D45" s="20" t="str">
        <f ca="1">_xlfn.IFERROR(VLOOKUP(E45,'Rec.'!B:H,6,FALSE),"")</f>
        <v/>
      </c>
      <c r="E45" s="20" t="str">
        <f ca="1">_xlfn.IFERROR(VLOOKUP(ROW()-9,'Rec.'!P:Q,2,FALSE),"")</f>
        <v/>
      </c>
      <c r="F45" s="20">
        <f ca="1">VLOOKUP(E45,'Q1.SL'!F:M,3,FALSE)</f>
        <v>0</v>
      </c>
      <c r="G45" s="69" t="str">
        <f>IF(ROW()-9&gt;'Inf.'!$I$10,"",VLOOKUP(E45,'Q1.SL'!F:M,4,FALSE))</f>
        <v/>
      </c>
      <c r="H45" s="20" t="str">
        <f ca="1">VLOOKUP(E45,'Q1.SL'!F:P,8,FALSE)</f>
        <v/>
      </c>
      <c r="I45" s="20" t="str">
        <f ca="1">VLOOKUP(E45,'Q2.SL'!G:O,6,FALSE)</f>
        <v/>
      </c>
      <c r="J45" s="31" t="str">
        <f>IF(ROW()-9&gt;'Inf.'!$I$10,"",VLOOKUP(E45,'Q2.SL'!G:O,4,FALSE))</f>
        <v/>
      </c>
      <c r="K45" s="20" t="str">
        <f ca="1">VLOOKUP(E45,'Q2.SL'!G:R,8,FALSE)</f>
        <v/>
      </c>
      <c r="L45" s="20" t="str">
        <f ca="1">VLOOKUP(E45,'Q3.SL'!G:O,6,FALSE)</f>
        <v/>
      </c>
      <c r="M45" s="69" t="str">
        <f>IF(ROW()-9&gt;'Inf.'!$I$10,"",VLOOKUP(E45,'Q3.SL'!G:O,4,FALSE))</f>
        <v/>
      </c>
      <c r="N45" s="20" t="str">
        <f ca="1">VLOOKUP(E45,'Q3.SL'!G:R,8,FALSE)</f>
        <v/>
      </c>
      <c r="O45" s="20" t="str">
        <f ca="1">VLOOKUP(E45,'Q4.SL'!G:O,6,FALSE)</f>
        <v/>
      </c>
      <c r="P45" s="31" t="str">
        <f>IF(ROW()-9&gt;'Inf.'!$I$10,"",VLOOKUP(E45,'Q4.SL'!G:O,4,FALSE))</f>
        <v/>
      </c>
      <c r="Q45" s="20" t="str">
        <f ca="1">VLOOKUP(E45,'Q4.SL'!G:R,8,FALSE)</f>
        <v/>
      </c>
      <c r="R45" s="20" t="str">
        <f ca="1" t="shared" si="1"/>
        <v/>
      </c>
      <c r="S45" s="20"/>
    </row>
    <row r="46" spans="1:19" ht="21.95" customHeight="1">
      <c r="A46" s="20" t="str">
        <f ca="1">_xlfn.IFERROR(IF(AND(F46=0,I46=0,L46=0,O46=0),"-",VLOOKUP(E46,'Rec.'!H:N,7,FALSE)),"")</f>
        <v/>
      </c>
      <c r="B46" s="21" t="str">
        <f ca="1">_xlfn.IFERROR(VLOOKUP(E46,'Rec.'!B:H,4,FALSE),"")</f>
        <v/>
      </c>
      <c r="C46" s="21" t="str">
        <f ca="1">_xlfn.IFERROR(VLOOKUP(E46,'Rec.'!B:H,5,FALSE),"")</f>
        <v/>
      </c>
      <c r="D46" s="20" t="str">
        <f ca="1">_xlfn.IFERROR(VLOOKUP(E46,'Rec.'!B:H,6,FALSE),"")</f>
        <v/>
      </c>
      <c r="E46" s="20" t="str">
        <f ca="1">_xlfn.IFERROR(VLOOKUP(ROW()-9,'Rec.'!P:Q,2,FALSE),"")</f>
        <v/>
      </c>
      <c r="F46" s="20">
        <f ca="1">VLOOKUP(E46,'Q1.SL'!F:M,3,FALSE)</f>
        <v>0</v>
      </c>
      <c r="G46" s="69" t="str">
        <f>IF(ROW()-9&gt;'Inf.'!$I$10,"",VLOOKUP(E46,'Q1.SL'!F:M,4,FALSE))</f>
        <v/>
      </c>
      <c r="H46" s="20" t="str">
        <f ca="1">VLOOKUP(E46,'Q1.SL'!F:P,8,FALSE)</f>
        <v/>
      </c>
      <c r="I46" s="20" t="str">
        <f ca="1">VLOOKUP(E46,'Q2.SL'!G:O,6,FALSE)</f>
        <v/>
      </c>
      <c r="J46" s="31" t="str">
        <f>IF(ROW()-9&gt;'Inf.'!$I$10,"",VLOOKUP(E46,'Q2.SL'!G:O,4,FALSE))</f>
        <v/>
      </c>
      <c r="K46" s="20" t="str">
        <f ca="1">VLOOKUP(E46,'Q2.SL'!G:R,8,FALSE)</f>
        <v/>
      </c>
      <c r="L46" s="20" t="str">
        <f ca="1">VLOOKUP(E46,'Q3.SL'!G:O,6,FALSE)</f>
        <v/>
      </c>
      <c r="M46" s="69" t="str">
        <f>IF(ROW()-9&gt;'Inf.'!$I$10,"",VLOOKUP(E46,'Q3.SL'!G:O,4,FALSE))</f>
        <v/>
      </c>
      <c r="N46" s="20" t="str">
        <f ca="1">VLOOKUP(E46,'Q3.SL'!G:R,8,FALSE)</f>
        <v/>
      </c>
      <c r="O46" s="20" t="str">
        <f ca="1">VLOOKUP(E46,'Q4.SL'!G:O,6,FALSE)</f>
        <v/>
      </c>
      <c r="P46" s="31" t="str">
        <f>IF(ROW()-9&gt;'Inf.'!$I$10,"",VLOOKUP(E46,'Q4.SL'!G:O,4,FALSE))</f>
        <v/>
      </c>
      <c r="Q46" s="20" t="str">
        <f ca="1">VLOOKUP(E46,'Q4.SL'!G:R,8,FALSE)</f>
        <v/>
      </c>
      <c r="R46" s="20" t="str">
        <f ca="1" t="shared" si="1"/>
        <v/>
      </c>
      <c r="S46" s="20"/>
    </row>
    <row r="47" spans="1:19" ht="21.95" customHeight="1">
      <c r="A47" s="20" t="str">
        <f ca="1">_xlfn.IFERROR(IF(AND(F47=0,I47=0,L47=0,O47=0),"-",VLOOKUP(E47,'Rec.'!H:N,7,FALSE)),"")</f>
        <v/>
      </c>
      <c r="B47" s="21" t="str">
        <f ca="1">_xlfn.IFERROR(VLOOKUP(E47,'Rec.'!B:H,4,FALSE),"")</f>
        <v/>
      </c>
      <c r="C47" s="21" t="str">
        <f ca="1">_xlfn.IFERROR(VLOOKUP(E47,'Rec.'!B:H,5,FALSE),"")</f>
        <v/>
      </c>
      <c r="D47" s="20" t="str">
        <f ca="1">_xlfn.IFERROR(VLOOKUP(E47,'Rec.'!B:H,6,FALSE),"")</f>
        <v/>
      </c>
      <c r="E47" s="20" t="str">
        <f ca="1">_xlfn.IFERROR(VLOOKUP(ROW()-9,'Rec.'!P:Q,2,FALSE),"")</f>
        <v/>
      </c>
      <c r="F47" s="20">
        <f ca="1">VLOOKUP(E47,'Q1.SL'!F:M,3,FALSE)</f>
        <v>0</v>
      </c>
      <c r="G47" s="69" t="str">
        <f>IF(ROW()-9&gt;'Inf.'!$I$10,"",VLOOKUP(E47,'Q1.SL'!F:M,4,FALSE))</f>
        <v/>
      </c>
      <c r="H47" s="20" t="str">
        <f ca="1">VLOOKUP(E47,'Q1.SL'!F:P,8,FALSE)</f>
        <v/>
      </c>
      <c r="I47" s="20" t="str">
        <f ca="1">VLOOKUP(E47,'Q2.SL'!G:O,6,FALSE)</f>
        <v/>
      </c>
      <c r="J47" s="31" t="str">
        <f>IF(ROW()-9&gt;'Inf.'!$I$10,"",VLOOKUP(E47,'Q2.SL'!G:O,4,FALSE))</f>
        <v/>
      </c>
      <c r="K47" s="20" t="str">
        <f ca="1">VLOOKUP(E47,'Q2.SL'!G:R,8,FALSE)</f>
        <v/>
      </c>
      <c r="L47" s="20" t="str">
        <f ca="1">VLOOKUP(E47,'Q3.SL'!G:O,6,FALSE)</f>
        <v/>
      </c>
      <c r="M47" s="69" t="str">
        <f>IF(ROW()-9&gt;'Inf.'!$I$10,"",VLOOKUP(E47,'Q3.SL'!G:O,4,FALSE))</f>
        <v/>
      </c>
      <c r="N47" s="20" t="str">
        <f ca="1">VLOOKUP(E47,'Q3.SL'!G:R,8,FALSE)</f>
        <v/>
      </c>
      <c r="O47" s="20" t="str">
        <f ca="1">VLOOKUP(E47,'Q4.SL'!G:O,6,FALSE)</f>
        <v/>
      </c>
      <c r="P47" s="31" t="str">
        <f>IF(ROW()-9&gt;'Inf.'!$I$10,"",VLOOKUP(E47,'Q4.SL'!G:O,4,FALSE))</f>
        <v/>
      </c>
      <c r="Q47" s="20" t="str">
        <f ca="1">VLOOKUP(E47,'Q4.SL'!G:R,8,FALSE)</f>
        <v/>
      </c>
      <c r="R47" s="20" t="str">
        <f ca="1" t="shared" si="1"/>
        <v/>
      </c>
      <c r="S47" s="20"/>
    </row>
    <row r="48" spans="1:19" ht="21.95" customHeight="1">
      <c r="A48" s="20" t="str">
        <f ca="1">_xlfn.IFERROR(IF(AND(F48=0,I48=0,L48=0,O48=0),"-",VLOOKUP(E48,'Rec.'!H:N,7,FALSE)),"")</f>
        <v/>
      </c>
      <c r="B48" s="21" t="str">
        <f ca="1">_xlfn.IFERROR(VLOOKUP(E48,'Rec.'!B:H,4,FALSE),"")</f>
        <v/>
      </c>
      <c r="C48" s="21" t="str">
        <f ca="1">_xlfn.IFERROR(VLOOKUP(E48,'Rec.'!B:H,5,FALSE),"")</f>
        <v/>
      </c>
      <c r="D48" s="20" t="str">
        <f ca="1">_xlfn.IFERROR(VLOOKUP(E48,'Rec.'!B:H,6,FALSE),"")</f>
        <v/>
      </c>
      <c r="E48" s="20" t="str">
        <f ca="1">_xlfn.IFERROR(VLOOKUP(ROW()-9,'Rec.'!P:Q,2,FALSE),"")</f>
        <v/>
      </c>
      <c r="F48" s="20">
        <f ca="1">VLOOKUP(E48,'Q1.SL'!F:M,3,FALSE)</f>
        <v>0</v>
      </c>
      <c r="G48" s="69" t="str">
        <f>IF(ROW()-9&gt;'Inf.'!$I$10,"",VLOOKUP(E48,'Q1.SL'!F:M,4,FALSE))</f>
        <v/>
      </c>
      <c r="H48" s="20" t="str">
        <f ca="1">VLOOKUP(E48,'Q1.SL'!F:P,8,FALSE)</f>
        <v/>
      </c>
      <c r="I48" s="20" t="str">
        <f ca="1">VLOOKUP(E48,'Q2.SL'!G:O,6,FALSE)</f>
        <v/>
      </c>
      <c r="J48" s="31" t="str">
        <f>IF(ROW()-9&gt;'Inf.'!$I$10,"",VLOOKUP(E48,'Q2.SL'!G:O,4,FALSE))</f>
        <v/>
      </c>
      <c r="K48" s="20" t="str">
        <f ca="1">VLOOKUP(E48,'Q2.SL'!G:R,8,FALSE)</f>
        <v/>
      </c>
      <c r="L48" s="20" t="str">
        <f ca="1">VLOOKUP(E48,'Q3.SL'!G:O,6,FALSE)</f>
        <v/>
      </c>
      <c r="M48" s="69" t="str">
        <f>IF(ROW()-9&gt;'Inf.'!$I$10,"",VLOOKUP(E48,'Q3.SL'!G:O,4,FALSE))</f>
        <v/>
      </c>
      <c r="N48" s="20" t="str">
        <f ca="1">VLOOKUP(E48,'Q3.SL'!G:R,8,FALSE)</f>
        <v/>
      </c>
      <c r="O48" s="20" t="str">
        <f ca="1">VLOOKUP(E48,'Q4.SL'!G:O,6,FALSE)</f>
        <v/>
      </c>
      <c r="P48" s="31" t="str">
        <f>IF(ROW()-9&gt;'Inf.'!$I$10,"",VLOOKUP(E48,'Q4.SL'!G:O,4,FALSE))</f>
        <v/>
      </c>
      <c r="Q48" s="20" t="str">
        <f ca="1">VLOOKUP(E48,'Q4.SL'!G:R,8,FALSE)</f>
        <v/>
      </c>
      <c r="R48" s="20" t="str">
        <f ca="1" t="shared" si="1"/>
        <v/>
      </c>
      <c r="S48" s="20"/>
    </row>
    <row r="49" spans="1:19" ht="21.95" customHeight="1">
      <c r="A49" s="20" t="str">
        <f ca="1">_xlfn.IFERROR(IF(AND(F49=0,I49=0,L49=0,O49=0),"-",VLOOKUP(E49,'Rec.'!H:N,7,FALSE)),"")</f>
        <v/>
      </c>
      <c r="B49" s="21" t="str">
        <f ca="1">_xlfn.IFERROR(VLOOKUP(E49,'Rec.'!B:H,4,FALSE),"")</f>
        <v/>
      </c>
      <c r="C49" s="21" t="str">
        <f ca="1">_xlfn.IFERROR(VLOOKUP(E49,'Rec.'!B:H,5,FALSE),"")</f>
        <v/>
      </c>
      <c r="D49" s="20" t="str">
        <f ca="1">_xlfn.IFERROR(VLOOKUP(E49,'Rec.'!B:H,6,FALSE),"")</f>
        <v/>
      </c>
      <c r="E49" s="20" t="str">
        <f ca="1">_xlfn.IFERROR(VLOOKUP(ROW()-9,'Rec.'!P:Q,2,FALSE),"")</f>
        <v/>
      </c>
      <c r="F49" s="20">
        <f ca="1">VLOOKUP(E49,'Q1.SL'!F:M,3,FALSE)</f>
        <v>0</v>
      </c>
      <c r="G49" s="69" t="str">
        <f>IF(ROW()-9&gt;'Inf.'!$I$10,"",VLOOKUP(E49,'Q1.SL'!F:M,4,FALSE))</f>
        <v/>
      </c>
      <c r="H49" s="20" t="str">
        <f ca="1">VLOOKUP(E49,'Q1.SL'!F:P,8,FALSE)</f>
        <v/>
      </c>
      <c r="I49" s="20" t="str">
        <f ca="1">VLOOKUP(E49,'Q2.SL'!G:O,6,FALSE)</f>
        <v/>
      </c>
      <c r="J49" s="31" t="str">
        <f>IF(ROW()-9&gt;'Inf.'!$I$10,"",VLOOKUP(E49,'Q2.SL'!G:O,4,FALSE))</f>
        <v/>
      </c>
      <c r="K49" s="20" t="str">
        <f ca="1">VLOOKUP(E49,'Q2.SL'!G:R,8,FALSE)</f>
        <v/>
      </c>
      <c r="L49" s="20" t="str">
        <f ca="1">VLOOKUP(E49,'Q3.SL'!G:O,6,FALSE)</f>
        <v/>
      </c>
      <c r="M49" s="69" t="str">
        <f>IF(ROW()-9&gt;'Inf.'!$I$10,"",VLOOKUP(E49,'Q3.SL'!G:O,4,FALSE))</f>
        <v/>
      </c>
      <c r="N49" s="20" t="str">
        <f ca="1">VLOOKUP(E49,'Q3.SL'!G:R,8,FALSE)</f>
        <v/>
      </c>
      <c r="O49" s="20" t="str">
        <f ca="1">VLOOKUP(E49,'Q4.SL'!G:O,6,FALSE)</f>
        <v/>
      </c>
      <c r="P49" s="31" t="str">
        <f>IF(ROW()-9&gt;'Inf.'!$I$10,"",VLOOKUP(E49,'Q4.SL'!G:O,4,FALSE))</f>
        <v/>
      </c>
      <c r="Q49" s="20" t="str">
        <f ca="1">VLOOKUP(E49,'Q4.SL'!G:R,8,FALSE)</f>
        <v/>
      </c>
      <c r="R49" s="20" t="str">
        <f ca="1" t="shared" si="1"/>
        <v/>
      </c>
      <c r="S49" s="20"/>
    </row>
    <row r="50" spans="1:19" ht="21.95" customHeight="1">
      <c r="A50" s="20" t="str">
        <f ca="1">_xlfn.IFERROR(IF(AND(F50=0,I50=0,L50=0,O50=0),"-",VLOOKUP(E50,'Rec.'!H:N,7,FALSE)),"")</f>
        <v/>
      </c>
      <c r="B50" s="21" t="str">
        <f ca="1">_xlfn.IFERROR(VLOOKUP(E50,'Rec.'!B:H,4,FALSE),"")</f>
        <v/>
      </c>
      <c r="C50" s="21" t="str">
        <f ca="1">_xlfn.IFERROR(VLOOKUP(E50,'Rec.'!B:H,5,FALSE),"")</f>
        <v/>
      </c>
      <c r="D50" s="20" t="str">
        <f ca="1">_xlfn.IFERROR(VLOOKUP(E50,'Rec.'!B:H,6,FALSE),"")</f>
        <v/>
      </c>
      <c r="E50" s="20" t="str">
        <f ca="1">_xlfn.IFERROR(VLOOKUP(ROW()-9,'Rec.'!P:Q,2,FALSE),"")</f>
        <v/>
      </c>
      <c r="F50" s="20">
        <f ca="1">VLOOKUP(E50,'Q1.SL'!F:M,3,FALSE)</f>
        <v>0</v>
      </c>
      <c r="G50" s="69" t="str">
        <f>IF(ROW()-9&gt;'Inf.'!$I$10,"",VLOOKUP(E50,'Q1.SL'!F:M,4,FALSE))</f>
        <v/>
      </c>
      <c r="H50" s="20" t="str">
        <f ca="1">VLOOKUP(E50,'Q1.SL'!F:P,8,FALSE)</f>
        <v/>
      </c>
      <c r="I50" s="20" t="str">
        <f ca="1">VLOOKUP(E50,'Q2.SL'!G:O,6,FALSE)</f>
        <v/>
      </c>
      <c r="J50" s="31" t="str">
        <f>IF(ROW()-9&gt;'Inf.'!$I$10,"",VLOOKUP(E50,'Q2.SL'!G:O,4,FALSE))</f>
        <v/>
      </c>
      <c r="K50" s="20" t="str">
        <f ca="1">VLOOKUP(E50,'Q2.SL'!G:R,8,FALSE)</f>
        <v/>
      </c>
      <c r="L50" s="20" t="str">
        <f ca="1">VLOOKUP(E50,'Q3.SL'!G:O,6,FALSE)</f>
        <v/>
      </c>
      <c r="M50" s="69" t="str">
        <f>IF(ROW()-9&gt;'Inf.'!$I$10,"",VLOOKUP(E50,'Q3.SL'!G:O,4,FALSE))</f>
        <v/>
      </c>
      <c r="N50" s="20" t="str">
        <f ca="1">VLOOKUP(E50,'Q3.SL'!G:R,8,FALSE)</f>
        <v/>
      </c>
      <c r="O50" s="20" t="str">
        <f ca="1">VLOOKUP(E50,'Q4.SL'!G:O,6,FALSE)</f>
        <v/>
      </c>
      <c r="P50" s="31" t="str">
        <f>IF(ROW()-9&gt;'Inf.'!$I$10,"",VLOOKUP(E50,'Q4.SL'!G:O,4,FALSE))</f>
        <v/>
      </c>
      <c r="Q50" s="20" t="str">
        <f ca="1">VLOOKUP(E50,'Q4.SL'!G:R,8,FALSE)</f>
        <v/>
      </c>
      <c r="R50" s="20" t="str">
        <f ca="1" t="shared" si="1"/>
        <v/>
      </c>
      <c r="S50" s="20"/>
    </row>
    <row r="51" spans="1:19" ht="21.95" customHeight="1">
      <c r="A51" s="20" t="str">
        <f ca="1">_xlfn.IFERROR(IF(AND(F51=0,I51=0,L51=0,O51=0),"-",VLOOKUP(E51,'Rec.'!H:N,7,FALSE)),"")</f>
        <v/>
      </c>
      <c r="B51" s="21" t="str">
        <f ca="1">_xlfn.IFERROR(VLOOKUP(E51,'Rec.'!B:H,4,FALSE),"")</f>
        <v/>
      </c>
      <c r="C51" s="21" t="str">
        <f ca="1">_xlfn.IFERROR(VLOOKUP(E51,'Rec.'!B:H,5,FALSE),"")</f>
        <v/>
      </c>
      <c r="D51" s="20" t="str">
        <f ca="1">_xlfn.IFERROR(VLOOKUP(E51,'Rec.'!B:H,6,FALSE),"")</f>
        <v/>
      </c>
      <c r="E51" s="20" t="str">
        <f ca="1">_xlfn.IFERROR(VLOOKUP(ROW()-9,'Rec.'!P:Q,2,FALSE),"")</f>
        <v/>
      </c>
      <c r="F51" s="20">
        <f ca="1">VLOOKUP(E51,'Q1.SL'!F:M,3,FALSE)</f>
        <v>0</v>
      </c>
      <c r="G51" s="69" t="str">
        <f>IF(ROW()-9&gt;'Inf.'!$I$10,"",VLOOKUP(E51,'Q1.SL'!F:M,4,FALSE))</f>
        <v/>
      </c>
      <c r="H51" s="20" t="str">
        <f ca="1">VLOOKUP(E51,'Q1.SL'!F:P,8,FALSE)</f>
        <v/>
      </c>
      <c r="I51" s="20" t="str">
        <f ca="1">VLOOKUP(E51,'Q2.SL'!G:O,6,FALSE)</f>
        <v/>
      </c>
      <c r="J51" s="31" t="str">
        <f>IF(ROW()-9&gt;'Inf.'!$I$10,"",VLOOKUP(E51,'Q2.SL'!G:O,4,FALSE))</f>
        <v/>
      </c>
      <c r="K51" s="20" t="str">
        <f ca="1">VLOOKUP(E51,'Q2.SL'!G:R,8,FALSE)</f>
        <v/>
      </c>
      <c r="L51" s="20" t="str">
        <f ca="1">VLOOKUP(E51,'Q3.SL'!G:O,6,FALSE)</f>
        <v/>
      </c>
      <c r="M51" s="69" t="str">
        <f>IF(ROW()-9&gt;'Inf.'!$I$10,"",VLOOKUP(E51,'Q3.SL'!G:O,4,FALSE))</f>
        <v/>
      </c>
      <c r="N51" s="20" t="str">
        <f ca="1">VLOOKUP(E51,'Q3.SL'!G:R,8,FALSE)</f>
        <v/>
      </c>
      <c r="O51" s="20" t="str">
        <f ca="1">VLOOKUP(E51,'Q4.SL'!G:O,6,FALSE)</f>
        <v/>
      </c>
      <c r="P51" s="31" t="str">
        <f>IF(ROW()-9&gt;'Inf.'!$I$10,"",VLOOKUP(E51,'Q4.SL'!G:O,4,FALSE))</f>
        <v/>
      </c>
      <c r="Q51" s="20" t="str">
        <f ca="1">VLOOKUP(E51,'Q4.SL'!G:R,8,FALSE)</f>
        <v/>
      </c>
      <c r="R51" s="20" t="str">
        <f ca="1" t="shared" si="1"/>
        <v/>
      </c>
      <c r="S51" s="20"/>
    </row>
    <row r="52" spans="1:19" ht="21.95" customHeight="1">
      <c r="A52" s="20" t="str">
        <f ca="1">_xlfn.IFERROR(IF(AND(F52=0,I52=0,L52=0,O52=0),"-",VLOOKUP(E52,'Rec.'!H:N,7,FALSE)),"")</f>
        <v/>
      </c>
      <c r="B52" s="21" t="str">
        <f ca="1">_xlfn.IFERROR(VLOOKUP(E52,'Rec.'!B:H,4,FALSE),"")</f>
        <v/>
      </c>
      <c r="C52" s="21" t="str">
        <f ca="1">_xlfn.IFERROR(VLOOKUP(E52,'Rec.'!B:H,5,FALSE),"")</f>
        <v/>
      </c>
      <c r="D52" s="20" t="str">
        <f ca="1">_xlfn.IFERROR(VLOOKUP(E52,'Rec.'!B:H,6,FALSE),"")</f>
        <v/>
      </c>
      <c r="E52" s="20" t="str">
        <f ca="1">_xlfn.IFERROR(VLOOKUP(ROW()-9,'Rec.'!P:Q,2,FALSE),"")</f>
        <v/>
      </c>
      <c r="F52" s="20">
        <f ca="1">VLOOKUP(E52,'Q1.SL'!F:M,3,FALSE)</f>
        <v>0</v>
      </c>
      <c r="G52" s="69" t="str">
        <f>IF(ROW()-9&gt;'Inf.'!$I$10,"",VLOOKUP(E52,'Q1.SL'!F:M,4,FALSE))</f>
        <v/>
      </c>
      <c r="H52" s="20" t="str">
        <f ca="1">VLOOKUP(E52,'Q1.SL'!F:P,8,FALSE)</f>
        <v/>
      </c>
      <c r="I52" s="20" t="str">
        <f ca="1">VLOOKUP(E52,'Q2.SL'!G:O,6,FALSE)</f>
        <v/>
      </c>
      <c r="J52" s="31" t="str">
        <f>IF(ROW()-9&gt;'Inf.'!$I$10,"",VLOOKUP(E52,'Q2.SL'!G:O,4,FALSE))</f>
        <v/>
      </c>
      <c r="K52" s="20" t="str">
        <f ca="1">VLOOKUP(E52,'Q2.SL'!G:R,8,FALSE)</f>
        <v/>
      </c>
      <c r="L52" s="20" t="str">
        <f ca="1">VLOOKUP(E52,'Q3.SL'!G:O,6,FALSE)</f>
        <v/>
      </c>
      <c r="M52" s="69" t="str">
        <f>IF(ROW()-9&gt;'Inf.'!$I$10,"",VLOOKUP(E52,'Q3.SL'!G:O,4,FALSE))</f>
        <v/>
      </c>
      <c r="N52" s="20" t="str">
        <f ca="1">VLOOKUP(E52,'Q3.SL'!G:R,8,FALSE)</f>
        <v/>
      </c>
      <c r="O52" s="20" t="str">
        <f ca="1">VLOOKUP(E52,'Q4.SL'!G:O,6,FALSE)</f>
        <v/>
      </c>
      <c r="P52" s="31" t="str">
        <f>IF(ROW()-9&gt;'Inf.'!$I$10,"",VLOOKUP(E52,'Q4.SL'!G:O,4,FALSE))</f>
        <v/>
      </c>
      <c r="Q52" s="20" t="str">
        <f ca="1">VLOOKUP(E52,'Q4.SL'!G:R,8,FALSE)</f>
        <v/>
      </c>
      <c r="R52" s="20" t="str">
        <f ca="1" t="shared" si="1"/>
        <v/>
      </c>
      <c r="S52" s="20"/>
    </row>
    <row r="53" spans="1:19" ht="21.95" customHeight="1">
      <c r="A53" s="20" t="str">
        <f ca="1">_xlfn.IFERROR(IF(AND(F53=0,I53=0,L53=0,O53=0),"-",VLOOKUP(E53,'Rec.'!H:N,7,FALSE)),"")</f>
        <v/>
      </c>
      <c r="B53" s="21" t="str">
        <f ca="1">_xlfn.IFERROR(VLOOKUP(E53,'Rec.'!B:H,4,FALSE),"")</f>
        <v/>
      </c>
      <c r="C53" s="21" t="str">
        <f ca="1">_xlfn.IFERROR(VLOOKUP(E53,'Rec.'!B:H,5,FALSE),"")</f>
        <v/>
      </c>
      <c r="D53" s="20" t="str">
        <f ca="1">_xlfn.IFERROR(VLOOKUP(E53,'Rec.'!B:H,6,FALSE),"")</f>
        <v/>
      </c>
      <c r="E53" s="20" t="str">
        <f ca="1">_xlfn.IFERROR(VLOOKUP(ROW()-9,'Rec.'!P:Q,2,FALSE),"")</f>
        <v/>
      </c>
      <c r="F53" s="20">
        <f ca="1">VLOOKUP(E53,'Q1.SL'!F:M,3,FALSE)</f>
        <v>0</v>
      </c>
      <c r="G53" s="69" t="str">
        <f>IF(ROW()-9&gt;'Inf.'!$I$10,"",VLOOKUP(E53,'Q1.SL'!F:M,4,FALSE))</f>
        <v/>
      </c>
      <c r="H53" s="20" t="str">
        <f ca="1">VLOOKUP(E53,'Q1.SL'!F:P,8,FALSE)</f>
        <v/>
      </c>
      <c r="I53" s="20" t="str">
        <f ca="1">VLOOKUP(E53,'Q2.SL'!G:O,6,FALSE)</f>
        <v/>
      </c>
      <c r="J53" s="31" t="str">
        <f>IF(ROW()-9&gt;'Inf.'!$I$10,"",VLOOKUP(E53,'Q2.SL'!G:O,4,FALSE))</f>
        <v/>
      </c>
      <c r="K53" s="20" t="str">
        <f ca="1">VLOOKUP(E53,'Q2.SL'!G:R,8,FALSE)</f>
        <v/>
      </c>
      <c r="L53" s="20" t="str">
        <f ca="1">VLOOKUP(E53,'Q3.SL'!G:O,6,FALSE)</f>
        <v/>
      </c>
      <c r="M53" s="69" t="str">
        <f>IF(ROW()-9&gt;'Inf.'!$I$10,"",VLOOKUP(E53,'Q3.SL'!G:O,4,FALSE))</f>
        <v/>
      </c>
      <c r="N53" s="20" t="str">
        <f ca="1">VLOOKUP(E53,'Q3.SL'!G:R,8,FALSE)</f>
        <v/>
      </c>
      <c r="O53" s="20" t="str">
        <f ca="1">VLOOKUP(E53,'Q4.SL'!G:O,6,FALSE)</f>
        <v/>
      </c>
      <c r="P53" s="31" t="str">
        <f>IF(ROW()-9&gt;'Inf.'!$I$10,"",VLOOKUP(E53,'Q4.SL'!G:O,4,FALSE))</f>
        <v/>
      </c>
      <c r="Q53" s="20" t="str">
        <f ca="1">VLOOKUP(E53,'Q4.SL'!G:R,8,FALSE)</f>
        <v/>
      </c>
      <c r="R53" s="20" t="str">
        <f ca="1" t="shared" si="1"/>
        <v/>
      </c>
      <c r="S53" s="20"/>
    </row>
    <row r="54" spans="1:19" ht="21.95" customHeight="1">
      <c r="A54" s="20" t="str">
        <f ca="1">_xlfn.IFERROR(IF(AND(F54=0,I54=0,L54=0,O54=0),"-",VLOOKUP(E54,'Rec.'!H:N,7,FALSE)),"")</f>
        <v/>
      </c>
      <c r="B54" s="21" t="str">
        <f ca="1">_xlfn.IFERROR(VLOOKUP(E54,'Rec.'!B:H,4,FALSE),"")</f>
        <v/>
      </c>
      <c r="C54" s="21" t="str">
        <f ca="1">_xlfn.IFERROR(VLOOKUP(E54,'Rec.'!B:H,5,FALSE),"")</f>
        <v/>
      </c>
      <c r="D54" s="20" t="str">
        <f ca="1">_xlfn.IFERROR(VLOOKUP(E54,'Rec.'!B:H,6,FALSE),"")</f>
        <v/>
      </c>
      <c r="E54" s="20" t="str">
        <f ca="1">_xlfn.IFERROR(VLOOKUP(ROW()-9,'Rec.'!P:Q,2,FALSE),"")</f>
        <v/>
      </c>
      <c r="F54" s="20">
        <f ca="1">VLOOKUP(E54,'Q1.SL'!F:M,3,FALSE)</f>
        <v>0</v>
      </c>
      <c r="G54" s="69" t="str">
        <f>IF(ROW()-9&gt;'Inf.'!$I$10,"",VLOOKUP(E54,'Q1.SL'!F:M,4,FALSE))</f>
        <v/>
      </c>
      <c r="H54" s="20" t="str">
        <f ca="1">VLOOKUP(E54,'Q1.SL'!F:P,8,FALSE)</f>
        <v/>
      </c>
      <c r="I54" s="20" t="str">
        <f ca="1">VLOOKUP(E54,'Q2.SL'!G:O,6,FALSE)</f>
        <v/>
      </c>
      <c r="J54" s="31" t="str">
        <f>IF(ROW()-9&gt;'Inf.'!$I$10,"",VLOOKUP(E54,'Q2.SL'!G:O,4,FALSE))</f>
        <v/>
      </c>
      <c r="K54" s="20" t="str">
        <f ca="1">VLOOKUP(E54,'Q2.SL'!G:R,8,FALSE)</f>
        <v/>
      </c>
      <c r="L54" s="20" t="str">
        <f ca="1">VLOOKUP(E54,'Q3.SL'!G:O,6,FALSE)</f>
        <v/>
      </c>
      <c r="M54" s="69" t="str">
        <f>IF(ROW()-9&gt;'Inf.'!$I$10,"",VLOOKUP(E54,'Q3.SL'!G:O,4,FALSE))</f>
        <v/>
      </c>
      <c r="N54" s="20" t="str">
        <f ca="1">VLOOKUP(E54,'Q3.SL'!G:R,8,FALSE)</f>
        <v/>
      </c>
      <c r="O54" s="20" t="str">
        <f ca="1">VLOOKUP(E54,'Q4.SL'!G:O,6,FALSE)</f>
        <v/>
      </c>
      <c r="P54" s="31" t="str">
        <f>IF(ROW()-9&gt;'Inf.'!$I$10,"",VLOOKUP(E54,'Q4.SL'!G:O,4,FALSE))</f>
        <v/>
      </c>
      <c r="Q54" s="20" t="str">
        <f ca="1">VLOOKUP(E54,'Q4.SL'!G:R,8,FALSE)</f>
        <v/>
      </c>
      <c r="R54" s="20" t="str">
        <f ca="1" t="shared" si="1"/>
        <v/>
      </c>
      <c r="S54" s="20"/>
    </row>
    <row r="55" spans="1:19" ht="21.95" customHeight="1">
      <c r="A55" s="20" t="str">
        <f ca="1">_xlfn.IFERROR(IF(AND(F55=0,I55=0,L55=0,O55=0),"-",VLOOKUP(E55,'Rec.'!H:N,7,FALSE)),"")</f>
        <v/>
      </c>
      <c r="B55" s="21" t="str">
        <f ca="1">_xlfn.IFERROR(VLOOKUP(E55,'Rec.'!B:H,4,FALSE),"")</f>
        <v/>
      </c>
      <c r="C55" s="21" t="str">
        <f ca="1">_xlfn.IFERROR(VLOOKUP(E55,'Rec.'!B:H,5,FALSE),"")</f>
        <v/>
      </c>
      <c r="D55" s="20" t="str">
        <f ca="1">_xlfn.IFERROR(VLOOKUP(E55,'Rec.'!B:H,6,FALSE),"")</f>
        <v/>
      </c>
      <c r="E55" s="20" t="str">
        <f ca="1">_xlfn.IFERROR(VLOOKUP(ROW()-9,'Rec.'!P:Q,2,FALSE),"")</f>
        <v/>
      </c>
      <c r="F55" s="20">
        <f ca="1">VLOOKUP(E55,'Q1.SL'!F:M,3,FALSE)</f>
        <v>0</v>
      </c>
      <c r="G55" s="69" t="str">
        <f>IF(ROW()-9&gt;'Inf.'!$I$10,"",VLOOKUP(E55,'Q1.SL'!F:M,4,FALSE))</f>
        <v/>
      </c>
      <c r="H55" s="20" t="str">
        <f ca="1">VLOOKUP(E55,'Q1.SL'!F:P,8,FALSE)</f>
        <v/>
      </c>
      <c r="I55" s="20" t="str">
        <f ca="1">VLOOKUP(E55,'Q2.SL'!G:O,6,FALSE)</f>
        <v/>
      </c>
      <c r="J55" s="31" t="str">
        <f>IF(ROW()-9&gt;'Inf.'!$I$10,"",VLOOKUP(E55,'Q2.SL'!G:O,4,FALSE))</f>
        <v/>
      </c>
      <c r="K55" s="20" t="str">
        <f ca="1">VLOOKUP(E55,'Q2.SL'!G:R,8,FALSE)</f>
        <v/>
      </c>
      <c r="L55" s="20" t="str">
        <f ca="1">VLOOKUP(E55,'Q3.SL'!G:O,6,FALSE)</f>
        <v/>
      </c>
      <c r="M55" s="69" t="str">
        <f>IF(ROW()-9&gt;'Inf.'!$I$10,"",VLOOKUP(E55,'Q3.SL'!G:O,4,FALSE))</f>
        <v/>
      </c>
      <c r="N55" s="20" t="str">
        <f ca="1">VLOOKUP(E55,'Q3.SL'!G:R,8,FALSE)</f>
        <v/>
      </c>
      <c r="O55" s="20" t="str">
        <f ca="1">VLOOKUP(E55,'Q4.SL'!G:O,6,FALSE)</f>
        <v/>
      </c>
      <c r="P55" s="31" t="str">
        <f>IF(ROW()-9&gt;'Inf.'!$I$10,"",VLOOKUP(E55,'Q4.SL'!G:O,4,FALSE))</f>
        <v/>
      </c>
      <c r="Q55" s="20" t="str">
        <f ca="1">VLOOKUP(E55,'Q4.SL'!G:R,8,FALSE)</f>
        <v/>
      </c>
      <c r="R55" s="20" t="str">
        <f ca="1" t="shared" si="1"/>
        <v/>
      </c>
      <c r="S55" s="20"/>
    </row>
    <row r="56" spans="1:19" ht="21.95" customHeight="1">
      <c r="A56" s="20" t="str">
        <f ca="1">_xlfn.IFERROR(IF(AND(F56=0,I56=0,L56=0,O56=0),"-",VLOOKUP(E56,'Rec.'!H:N,7,FALSE)),"")</f>
        <v/>
      </c>
      <c r="B56" s="21" t="str">
        <f ca="1">_xlfn.IFERROR(VLOOKUP(E56,'Rec.'!B:H,4,FALSE),"")</f>
        <v/>
      </c>
      <c r="C56" s="21" t="str">
        <f ca="1">_xlfn.IFERROR(VLOOKUP(E56,'Rec.'!B:H,5,FALSE),"")</f>
        <v/>
      </c>
      <c r="D56" s="20" t="str">
        <f ca="1">_xlfn.IFERROR(VLOOKUP(E56,'Rec.'!B:H,6,FALSE),"")</f>
        <v/>
      </c>
      <c r="E56" s="20" t="str">
        <f ca="1">_xlfn.IFERROR(VLOOKUP(ROW()-9,'Rec.'!P:Q,2,FALSE),"")</f>
        <v/>
      </c>
      <c r="F56" s="20">
        <f ca="1">VLOOKUP(E56,'Q1.SL'!F:M,3,FALSE)</f>
        <v>0</v>
      </c>
      <c r="G56" s="69" t="str">
        <f>IF(ROW()-9&gt;'Inf.'!$I$10,"",VLOOKUP(E56,'Q1.SL'!F:M,4,FALSE))</f>
        <v/>
      </c>
      <c r="H56" s="20" t="str">
        <f ca="1">VLOOKUP(E56,'Q1.SL'!F:P,8,FALSE)</f>
        <v/>
      </c>
      <c r="I56" s="20" t="str">
        <f ca="1">VLOOKUP(E56,'Q2.SL'!G:O,6,FALSE)</f>
        <v/>
      </c>
      <c r="J56" s="31" t="str">
        <f>IF(ROW()-9&gt;'Inf.'!$I$10,"",VLOOKUP(E56,'Q2.SL'!G:O,4,FALSE))</f>
        <v/>
      </c>
      <c r="K56" s="20" t="str">
        <f ca="1">VLOOKUP(E56,'Q2.SL'!G:R,8,FALSE)</f>
        <v/>
      </c>
      <c r="L56" s="20" t="str">
        <f ca="1">VLOOKUP(E56,'Q3.SL'!G:O,6,FALSE)</f>
        <v/>
      </c>
      <c r="M56" s="69" t="str">
        <f>IF(ROW()-9&gt;'Inf.'!$I$10,"",VLOOKUP(E56,'Q3.SL'!G:O,4,FALSE))</f>
        <v/>
      </c>
      <c r="N56" s="20" t="str">
        <f ca="1">VLOOKUP(E56,'Q3.SL'!G:R,8,FALSE)</f>
        <v/>
      </c>
      <c r="O56" s="20" t="str">
        <f ca="1">VLOOKUP(E56,'Q4.SL'!G:O,6,FALSE)</f>
        <v/>
      </c>
      <c r="P56" s="31" t="str">
        <f>IF(ROW()-9&gt;'Inf.'!$I$10,"",VLOOKUP(E56,'Q4.SL'!G:O,4,FALSE))</f>
        <v/>
      </c>
      <c r="Q56" s="20" t="str">
        <f ca="1">VLOOKUP(E56,'Q4.SL'!G:R,8,FALSE)</f>
        <v/>
      </c>
      <c r="R56" s="20" t="str">
        <f ca="1" t="shared" si="1"/>
        <v/>
      </c>
      <c r="S56" s="20"/>
    </row>
    <row r="57" spans="1:19" ht="21.95" customHeight="1">
      <c r="A57" s="20" t="str">
        <f ca="1">_xlfn.IFERROR(IF(AND(F57=0,I57=0,L57=0,O57=0),"-",VLOOKUP(E57,'Rec.'!H:N,7,FALSE)),"")</f>
        <v/>
      </c>
      <c r="B57" s="21" t="str">
        <f ca="1">_xlfn.IFERROR(VLOOKUP(E57,'Rec.'!B:H,4,FALSE),"")</f>
        <v/>
      </c>
      <c r="C57" s="21" t="str">
        <f ca="1">_xlfn.IFERROR(VLOOKUP(E57,'Rec.'!B:H,5,FALSE),"")</f>
        <v/>
      </c>
      <c r="D57" s="20" t="str">
        <f ca="1">_xlfn.IFERROR(VLOOKUP(E57,'Rec.'!B:H,6,FALSE),"")</f>
        <v/>
      </c>
      <c r="E57" s="20" t="str">
        <f ca="1">_xlfn.IFERROR(VLOOKUP(ROW()-9,'Rec.'!P:Q,2,FALSE),"")</f>
        <v/>
      </c>
      <c r="F57" s="20">
        <f ca="1">VLOOKUP(E57,'Q1.SL'!F:M,3,FALSE)</f>
        <v>0</v>
      </c>
      <c r="G57" s="69" t="str">
        <f>IF(ROW()-9&gt;'Inf.'!$I$10,"",VLOOKUP(E57,'Q1.SL'!F:M,4,FALSE))</f>
        <v/>
      </c>
      <c r="H57" s="20" t="str">
        <f ca="1">VLOOKUP(E57,'Q1.SL'!F:P,8,FALSE)</f>
        <v/>
      </c>
      <c r="I57" s="20" t="str">
        <f ca="1">VLOOKUP(E57,'Q2.SL'!G:O,6,FALSE)</f>
        <v/>
      </c>
      <c r="J57" s="31" t="str">
        <f>IF(ROW()-9&gt;'Inf.'!$I$10,"",VLOOKUP(E57,'Q2.SL'!G:O,4,FALSE))</f>
        <v/>
      </c>
      <c r="K57" s="20" t="str">
        <f ca="1">VLOOKUP(E57,'Q2.SL'!G:R,8,FALSE)</f>
        <v/>
      </c>
      <c r="L57" s="20" t="str">
        <f ca="1">VLOOKUP(E57,'Q3.SL'!G:O,6,FALSE)</f>
        <v/>
      </c>
      <c r="M57" s="69" t="str">
        <f>IF(ROW()-9&gt;'Inf.'!$I$10,"",VLOOKUP(E57,'Q3.SL'!G:O,4,FALSE))</f>
        <v/>
      </c>
      <c r="N57" s="20" t="str">
        <f ca="1">VLOOKUP(E57,'Q3.SL'!G:R,8,FALSE)</f>
        <v/>
      </c>
      <c r="O57" s="20" t="str">
        <f ca="1">VLOOKUP(E57,'Q4.SL'!G:O,6,FALSE)</f>
        <v/>
      </c>
      <c r="P57" s="31" t="str">
        <f>IF(ROW()-9&gt;'Inf.'!$I$10,"",VLOOKUP(E57,'Q4.SL'!G:O,4,FALSE))</f>
        <v/>
      </c>
      <c r="Q57" s="20" t="str">
        <f ca="1">VLOOKUP(E57,'Q4.SL'!G:R,8,FALSE)</f>
        <v/>
      </c>
      <c r="R57" s="20" t="str">
        <f ca="1" t="shared" si="1"/>
        <v/>
      </c>
      <c r="S57" s="20"/>
    </row>
    <row r="58" spans="1:19" ht="21.95" customHeight="1">
      <c r="A58" s="20" t="str">
        <f ca="1">_xlfn.IFERROR(IF(AND(F58=0,I58=0,L58=0,O58=0),"-",VLOOKUP(E58,'Rec.'!H:N,7,FALSE)),"")</f>
        <v/>
      </c>
      <c r="B58" s="21" t="str">
        <f ca="1">_xlfn.IFERROR(VLOOKUP(E58,'Rec.'!B:H,4,FALSE),"")</f>
        <v/>
      </c>
      <c r="C58" s="21" t="str">
        <f ca="1">_xlfn.IFERROR(VLOOKUP(E58,'Rec.'!B:H,5,FALSE),"")</f>
        <v/>
      </c>
      <c r="D58" s="20" t="str">
        <f ca="1">_xlfn.IFERROR(VLOOKUP(E58,'Rec.'!B:H,6,FALSE),"")</f>
        <v/>
      </c>
      <c r="E58" s="20" t="str">
        <f ca="1">_xlfn.IFERROR(VLOOKUP(ROW()-9,'Rec.'!P:Q,2,FALSE),"")</f>
        <v/>
      </c>
      <c r="F58" s="20">
        <f ca="1">VLOOKUP(E58,'Q1.SL'!F:M,3,FALSE)</f>
        <v>0</v>
      </c>
      <c r="G58" s="69" t="str">
        <f>IF(ROW()-9&gt;'Inf.'!$I$10,"",VLOOKUP(E58,'Q1.SL'!F:M,4,FALSE))</f>
        <v/>
      </c>
      <c r="H58" s="20" t="str">
        <f ca="1">VLOOKUP(E58,'Q1.SL'!F:P,8,FALSE)</f>
        <v/>
      </c>
      <c r="I58" s="20" t="str">
        <f ca="1">VLOOKUP(E58,'Q2.SL'!G:O,6,FALSE)</f>
        <v/>
      </c>
      <c r="J58" s="31" t="str">
        <f>IF(ROW()-9&gt;'Inf.'!$I$10,"",VLOOKUP(E58,'Q2.SL'!G:O,4,FALSE))</f>
        <v/>
      </c>
      <c r="K58" s="20" t="str">
        <f ca="1">VLOOKUP(E58,'Q2.SL'!G:R,8,FALSE)</f>
        <v/>
      </c>
      <c r="L58" s="20" t="str">
        <f ca="1">VLOOKUP(E58,'Q3.SL'!G:O,6,FALSE)</f>
        <v/>
      </c>
      <c r="M58" s="69" t="str">
        <f>IF(ROW()-9&gt;'Inf.'!$I$10,"",VLOOKUP(E58,'Q3.SL'!G:O,4,FALSE))</f>
        <v/>
      </c>
      <c r="N58" s="20" t="str">
        <f ca="1">VLOOKUP(E58,'Q3.SL'!G:R,8,FALSE)</f>
        <v/>
      </c>
      <c r="O58" s="20" t="str">
        <f ca="1">VLOOKUP(E58,'Q4.SL'!G:O,6,FALSE)</f>
        <v/>
      </c>
      <c r="P58" s="31" t="str">
        <f>IF(ROW()-9&gt;'Inf.'!$I$10,"",VLOOKUP(E58,'Q4.SL'!G:O,4,FALSE))</f>
        <v/>
      </c>
      <c r="Q58" s="20" t="str">
        <f ca="1">VLOOKUP(E58,'Q4.SL'!G:R,8,FALSE)</f>
        <v/>
      </c>
      <c r="R58" s="20" t="str">
        <f ca="1" t="shared" si="1"/>
        <v/>
      </c>
      <c r="S58" s="20"/>
    </row>
    <row r="59" spans="1:19" ht="21.95" customHeight="1">
      <c r="A59" s="20" t="str">
        <f ca="1">_xlfn.IFERROR(IF(AND(F59=0,I59=0,L59=0,O59=0),"-",VLOOKUP(E59,'Rec.'!H:N,7,FALSE)),"")</f>
        <v/>
      </c>
      <c r="B59" s="21" t="str">
        <f ca="1">_xlfn.IFERROR(VLOOKUP(E59,'Rec.'!B:H,4,FALSE),"")</f>
        <v/>
      </c>
      <c r="C59" s="21" t="str">
        <f ca="1">_xlfn.IFERROR(VLOOKUP(E59,'Rec.'!B:H,5,FALSE),"")</f>
        <v/>
      </c>
      <c r="D59" s="20" t="str">
        <f ca="1">_xlfn.IFERROR(VLOOKUP(E59,'Rec.'!B:H,6,FALSE),"")</f>
        <v/>
      </c>
      <c r="E59" s="20" t="str">
        <f ca="1">_xlfn.IFERROR(VLOOKUP(ROW()-9,'Rec.'!P:Q,2,FALSE),"")</f>
        <v/>
      </c>
      <c r="F59" s="20">
        <f ca="1">VLOOKUP(E59,'Q1.SL'!F:M,3,FALSE)</f>
        <v>0</v>
      </c>
      <c r="G59" s="69" t="str">
        <f>IF(ROW()-9&gt;'Inf.'!$I$10,"",VLOOKUP(E59,'Q1.SL'!F:M,4,FALSE))</f>
        <v/>
      </c>
      <c r="H59" s="20" t="str">
        <f ca="1">VLOOKUP(E59,'Q1.SL'!F:P,8,FALSE)</f>
        <v/>
      </c>
      <c r="I59" s="20" t="str">
        <f ca="1">VLOOKUP(E59,'Q2.SL'!G:O,6,FALSE)</f>
        <v/>
      </c>
      <c r="J59" s="31" t="str">
        <f>IF(ROW()-9&gt;'Inf.'!$I$10,"",VLOOKUP(E59,'Q2.SL'!G:O,4,FALSE))</f>
        <v/>
      </c>
      <c r="K59" s="20" t="str">
        <f ca="1">VLOOKUP(E59,'Q2.SL'!G:R,8,FALSE)</f>
        <v/>
      </c>
      <c r="L59" s="20" t="str">
        <f ca="1">VLOOKUP(E59,'Q3.SL'!G:O,6,FALSE)</f>
        <v/>
      </c>
      <c r="M59" s="69" t="str">
        <f>IF(ROW()-9&gt;'Inf.'!$I$10,"",VLOOKUP(E59,'Q3.SL'!G:O,4,FALSE))</f>
        <v/>
      </c>
      <c r="N59" s="20" t="str">
        <f ca="1">VLOOKUP(E59,'Q3.SL'!G:R,8,FALSE)</f>
        <v/>
      </c>
      <c r="O59" s="20" t="str">
        <f ca="1">VLOOKUP(E59,'Q4.SL'!G:O,6,FALSE)</f>
        <v/>
      </c>
      <c r="P59" s="31" t="str">
        <f>IF(ROW()-9&gt;'Inf.'!$I$10,"",VLOOKUP(E59,'Q4.SL'!G:O,4,FALSE))</f>
        <v/>
      </c>
      <c r="Q59" s="20" t="str">
        <f ca="1">VLOOKUP(E59,'Q4.SL'!G:R,8,FALSE)</f>
        <v/>
      </c>
      <c r="R59" s="20" t="str">
        <f ca="1" t="shared" si="1"/>
        <v/>
      </c>
      <c r="S59" s="20"/>
    </row>
    <row r="60" spans="1:19" ht="21.95" customHeight="1">
      <c r="A60" s="20" t="str">
        <f ca="1">_xlfn.IFERROR(IF(AND(F60=0,I60=0,L60=0,O60=0),"-",VLOOKUP(E60,'Rec.'!H:N,7,FALSE)),"")</f>
        <v/>
      </c>
      <c r="B60" s="21" t="str">
        <f ca="1">_xlfn.IFERROR(VLOOKUP(E60,'Rec.'!B:H,4,FALSE),"")</f>
        <v/>
      </c>
      <c r="C60" s="21" t="str">
        <f ca="1">_xlfn.IFERROR(VLOOKUP(E60,'Rec.'!B:H,5,FALSE),"")</f>
        <v/>
      </c>
      <c r="D60" s="20" t="str">
        <f ca="1">_xlfn.IFERROR(VLOOKUP(E60,'Rec.'!B:H,6,FALSE),"")</f>
        <v/>
      </c>
      <c r="E60" s="20" t="str">
        <f ca="1">_xlfn.IFERROR(VLOOKUP(ROW()-9,'Rec.'!P:Q,2,FALSE),"")</f>
        <v/>
      </c>
      <c r="F60" s="20">
        <f ca="1">VLOOKUP(E60,'Q1.SL'!F:M,3,FALSE)</f>
        <v>0</v>
      </c>
      <c r="G60" s="69" t="str">
        <f>IF(ROW()-9&gt;'Inf.'!$I$10,"",VLOOKUP(E60,'Q1.SL'!F:M,4,FALSE))</f>
        <v/>
      </c>
      <c r="H60" s="20" t="str">
        <f ca="1">VLOOKUP(E60,'Q1.SL'!F:P,8,FALSE)</f>
        <v/>
      </c>
      <c r="I60" s="20" t="str">
        <f ca="1">VLOOKUP(E60,'Q2.SL'!G:O,6,FALSE)</f>
        <v/>
      </c>
      <c r="J60" s="31" t="str">
        <f>IF(ROW()-9&gt;'Inf.'!$I$10,"",VLOOKUP(E60,'Q2.SL'!G:O,4,FALSE))</f>
        <v/>
      </c>
      <c r="K60" s="20" t="str">
        <f ca="1">VLOOKUP(E60,'Q2.SL'!G:R,8,FALSE)</f>
        <v/>
      </c>
      <c r="L60" s="20" t="str">
        <f ca="1">VLOOKUP(E60,'Q3.SL'!G:O,6,FALSE)</f>
        <v/>
      </c>
      <c r="M60" s="69" t="str">
        <f>IF(ROW()-9&gt;'Inf.'!$I$10,"",VLOOKUP(E60,'Q3.SL'!G:O,4,FALSE))</f>
        <v/>
      </c>
      <c r="N60" s="20" t="str">
        <f ca="1">VLOOKUP(E60,'Q3.SL'!G:R,8,FALSE)</f>
        <v/>
      </c>
      <c r="O60" s="20" t="str">
        <f ca="1">VLOOKUP(E60,'Q4.SL'!G:O,6,FALSE)</f>
        <v/>
      </c>
      <c r="P60" s="31" t="str">
        <f>IF(ROW()-9&gt;'Inf.'!$I$10,"",VLOOKUP(E60,'Q4.SL'!G:O,4,FALSE))</f>
        <v/>
      </c>
      <c r="Q60" s="20" t="str">
        <f ca="1">VLOOKUP(E60,'Q4.SL'!G:R,8,FALSE)</f>
        <v/>
      </c>
      <c r="R60" s="20" t="str">
        <f ca="1" t="shared" si="1"/>
        <v/>
      </c>
      <c r="S60" s="20"/>
    </row>
    <row r="61" spans="1:19" ht="21.95" customHeight="1">
      <c r="A61" s="20" t="str">
        <f ca="1">_xlfn.IFERROR(IF(AND(F61=0,I61=0,L61=0,O61=0),"-",VLOOKUP(E61,'Rec.'!H:N,7,FALSE)),"")</f>
        <v/>
      </c>
      <c r="B61" s="21" t="str">
        <f ca="1">_xlfn.IFERROR(VLOOKUP(E61,'Rec.'!B:H,4,FALSE),"")</f>
        <v/>
      </c>
      <c r="C61" s="21" t="str">
        <f ca="1">_xlfn.IFERROR(VLOOKUP(E61,'Rec.'!B:H,5,FALSE),"")</f>
        <v/>
      </c>
      <c r="D61" s="20" t="str">
        <f ca="1">_xlfn.IFERROR(VLOOKUP(E61,'Rec.'!B:H,6,FALSE),"")</f>
        <v/>
      </c>
      <c r="E61" s="20" t="str">
        <f ca="1">_xlfn.IFERROR(VLOOKUP(ROW()-9,'Rec.'!P:Q,2,FALSE),"")</f>
        <v/>
      </c>
      <c r="F61" s="20">
        <f ca="1">VLOOKUP(E61,'Q1.SL'!F:M,3,FALSE)</f>
        <v>0</v>
      </c>
      <c r="G61" s="69" t="str">
        <f>IF(ROW()-9&gt;'Inf.'!$I$10,"",VLOOKUP(E61,'Q1.SL'!F:M,4,FALSE))</f>
        <v/>
      </c>
      <c r="H61" s="20" t="str">
        <f ca="1">VLOOKUP(E61,'Q1.SL'!F:P,8,FALSE)</f>
        <v/>
      </c>
      <c r="I61" s="20" t="str">
        <f ca="1">VLOOKUP(E61,'Q2.SL'!G:O,6,FALSE)</f>
        <v/>
      </c>
      <c r="J61" s="31" t="str">
        <f>IF(ROW()-9&gt;'Inf.'!$I$10,"",VLOOKUP(E61,'Q2.SL'!G:O,4,FALSE))</f>
        <v/>
      </c>
      <c r="K61" s="20" t="str">
        <f ca="1">VLOOKUP(E61,'Q2.SL'!G:R,8,FALSE)</f>
        <v/>
      </c>
      <c r="L61" s="20" t="str">
        <f ca="1">VLOOKUP(E61,'Q3.SL'!G:O,6,FALSE)</f>
        <v/>
      </c>
      <c r="M61" s="69" t="str">
        <f>IF(ROW()-9&gt;'Inf.'!$I$10,"",VLOOKUP(E61,'Q3.SL'!G:O,4,FALSE))</f>
        <v/>
      </c>
      <c r="N61" s="20" t="str">
        <f ca="1">VLOOKUP(E61,'Q3.SL'!G:R,8,FALSE)</f>
        <v/>
      </c>
      <c r="O61" s="20" t="str">
        <f ca="1">VLOOKUP(E61,'Q4.SL'!G:O,6,FALSE)</f>
        <v/>
      </c>
      <c r="P61" s="31" t="str">
        <f>IF(ROW()-9&gt;'Inf.'!$I$10,"",VLOOKUP(E61,'Q4.SL'!G:O,4,FALSE))</f>
        <v/>
      </c>
      <c r="Q61" s="20" t="str">
        <f ca="1">VLOOKUP(E61,'Q4.SL'!G:R,8,FALSE)</f>
        <v/>
      </c>
      <c r="R61" s="20" t="str">
        <f ca="1" t="shared" si="1"/>
        <v/>
      </c>
      <c r="S61" s="20"/>
    </row>
    <row r="62" spans="1:19" ht="21.95" customHeight="1">
      <c r="A62" s="20" t="str">
        <f ca="1">_xlfn.IFERROR(IF(AND(F62=0,I62=0,L62=0,O62=0),"-",VLOOKUP(E62,'Rec.'!H:N,7,FALSE)),"")</f>
        <v/>
      </c>
      <c r="B62" s="21" t="str">
        <f ca="1">_xlfn.IFERROR(VLOOKUP(E62,'Rec.'!B:H,4,FALSE),"")</f>
        <v/>
      </c>
      <c r="C62" s="21" t="str">
        <f ca="1">_xlfn.IFERROR(VLOOKUP(E62,'Rec.'!B:H,5,FALSE),"")</f>
        <v/>
      </c>
      <c r="D62" s="20" t="str">
        <f ca="1">_xlfn.IFERROR(VLOOKUP(E62,'Rec.'!B:H,6,FALSE),"")</f>
        <v/>
      </c>
      <c r="E62" s="20" t="str">
        <f ca="1">_xlfn.IFERROR(VLOOKUP(ROW()-9,'Rec.'!P:Q,2,FALSE),"")</f>
        <v/>
      </c>
      <c r="F62" s="20">
        <f ca="1">VLOOKUP(E62,'Q1.SL'!F:M,3,FALSE)</f>
        <v>0</v>
      </c>
      <c r="G62" s="69" t="str">
        <f>IF(ROW()-9&gt;'Inf.'!$I$10,"",VLOOKUP(E62,'Q1.SL'!F:M,4,FALSE))</f>
        <v/>
      </c>
      <c r="H62" s="20" t="str">
        <f ca="1">VLOOKUP(E62,'Q1.SL'!F:P,8,FALSE)</f>
        <v/>
      </c>
      <c r="I62" s="20" t="str">
        <f ca="1">VLOOKUP(E62,'Q2.SL'!G:O,6,FALSE)</f>
        <v/>
      </c>
      <c r="J62" s="31" t="str">
        <f>IF(ROW()-9&gt;'Inf.'!$I$10,"",VLOOKUP(E62,'Q2.SL'!G:O,4,FALSE))</f>
        <v/>
      </c>
      <c r="K62" s="20" t="str">
        <f ca="1">VLOOKUP(E62,'Q2.SL'!G:R,8,FALSE)</f>
        <v/>
      </c>
      <c r="L62" s="20" t="str">
        <f ca="1">VLOOKUP(E62,'Q3.SL'!G:O,6,FALSE)</f>
        <v/>
      </c>
      <c r="M62" s="69" t="str">
        <f>IF(ROW()-9&gt;'Inf.'!$I$10,"",VLOOKUP(E62,'Q3.SL'!G:O,4,FALSE))</f>
        <v/>
      </c>
      <c r="N62" s="20" t="str">
        <f ca="1">VLOOKUP(E62,'Q3.SL'!G:R,8,FALSE)</f>
        <v/>
      </c>
      <c r="O62" s="20" t="str">
        <f ca="1">VLOOKUP(E62,'Q4.SL'!G:O,6,FALSE)</f>
        <v/>
      </c>
      <c r="P62" s="31" t="str">
        <f>IF(ROW()-9&gt;'Inf.'!$I$10,"",VLOOKUP(E62,'Q4.SL'!G:O,4,FALSE))</f>
        <v/>
      </c>
      <c r="Q62" s="20" t="str">
        <f ca="1">VLOOKUP(E62,'Q4.SL'!G:R,8,FALSE)</f>
        <v/>
      </c>
      <c r="R62" s="20" t="str">
        <f ca="1" t="shared" si="1"/>
        <v/>
      </c>
      <c r="S62" s="20"/>
    </row>
    <row r="63" spans="1:19" ht="21.95" customHeight="1">
      <c r="A63" s="20" t="str">
        <f ca="1">_xlfn.IFERROR(IF(AND(F63=0,I63=0,L63=0,O63=0),"-",VLOOKUP(E63,'Rec.'!H:N,7,FALSE)),"")</f>
        <v/>
      </c>
      <c r="B63" s="21" t="str">
        <f ca="1">_xlfn.IFERROR(VLOOKUP(E63,'Rec.'!B:H,4,FALSE),"")</f>
        <v/>
      </c>
      <c r="C63" s="21" t="str">
        <f ca="1">_xlfn.IFERROR(VLOOKUP(E63,'Rec.'!B:H,5,FALSE),"")</f>
        <v/>
      </c>
      <c r="D63" s="20" t="str">
        <f ca="1">_xlfn.IFERROR(VLOOKUP(E63,'Rec.'!B:H,6,FALSE),"")</f>
        <v/>
      </c>
      <c r="E63" s="20" t="str">
        <f ca="1">_xlfn.IFERROR(VLOOKUP(ROW()-9,'Rec.'!P:Q,2,FALSE),"")</f>
        <v/>
      </c>
      <c r="F63" s="20">
        <f ca="1">VLOOKUP(E63,'Q1.SL'!F:M,3,FALSE)</f>
        <v>0</v>
      </c>
      <c r="G63" s="69" t="str">
        <f>IF(ROW()-9&gt;'Inf.'!$I$10,"",VLOOKUP(E63,'Q1.SL'!F:M,4,FALSE))</f>
        <v/>
      </c>
      <c r="H63" s="20" t="str">
        <f ca="1">VLOOKUP(E63,'Q1.SL'!F:P,8,FALSE)</f>
        <v/>
      </c>
      <c r="I63" s="20" t="str">
        <f ca="1">VLOOKUP(E63,'Q2.SL'!G:O,6,FALSE)</f>
        <v/>
      </c>
      <c r="J63" s="31" t="str">
        <f>IF(ROW()-9&gt;'Inf.'!$I$10,"",VLOOKUP(E63,'Q2.SL'!G:O,4,FALSE))</f>
        <v/>
      </c>
      <c r="K63" s="20" t="str">
        <f ca="1">VLOOKUP(E63,'Q2.SL'!G:R,8,FALSE)</f>
        <v/>
      </c>
      <c r="L63" s="20" t="str">
        <f ca="1">VLOOKUP(E63,'Q3.SL'!G:O,6,FALSE)</f>
        <v/>
      </c>
      <c r="M63" s="69" t="str">
        <f>IF(ROW()-9&gt;'Inf.'!$I$10,"",VLOOKUP(E63,'Q3.SL'!G:O,4,FALSE))</f>
        <v/>
      </c>
      <c r="N63" s="20" t="str">
        <f ca="1">VLOOKUP(E63,'Q3.SL'!G:R,8,FALSE)</f>
        <v/>
      </c>
      <c r="O63" s="20" t="str">
        <f ca="1">VLOOKUP(E63,'Q4.SL'!G:O,6,FALSE)</f>
        <v/>
      </c>
      <c r="P63" s="31" t="str">
        <f>IF(ROW()-9&gt;'Inf.'!$I$10,"",VLOOKUP(E63,'Q4.SL'!G:O,4,FALSE))</f>
        <v/>
      </c>
      <c r="Q63" s="20" t="str">
        <f ca="1">VLOOKUP(E63,'Q4.SL'!G:R,8,FALSE)</f>
        <v/>
      </c>
      <c r="R63" s="20" t="str">
        <f ca="1" t="shared" si="1"/>
        <v/>
      </c>
      <c r="S63" s="20"/>
    </row>
    <row r="64" spans="1:19" ht="21.95" customHeight="1">
      <c r="A64" s="20" t="str">
        <f ca="1">_xlfn.IFERROR(IF(AND(F64=0,I64=0,L64=0,O64=0),"-",VLOOKUP(E64,'Rec.'!H:N,7,FALSE)),"")</f>
        <v/>
      </c>
      <c r="B64" s="21" t="str">
        <f ca="1">_xlfn.IFERROR(VLOOKUP(E64,'Rec.'!B:H,4,FALSE),"")</f>
        <v/>
      </c>
      <c r="C64" s="21" t="str">
        <f ca="1">_xlfn.IFERROR(VLOOKUP(E64,'Rec.'!B:H,5,FALSE),"")</f>
        <v/>
      </c>
      <c r="D64" s="20" t="str">
        <f ca="1">_xlfn.IFERROR(VLOOKUP(E64,'Rec.'!B:H,6,FALSE),"")</f>
        <v/>
      </c>
      <c r="E64" s="20" t="str">
        <f ca="1">_xlfn.IFERROR(VLOOKUP(ROW()-9,'Rec.'!P:Q,2,FALSE),"")</f>
        <v/>
      </c>
      <c r="F64" s="20">
        <f ca="1">VLOOKUP(E64,'Q1.SL'!F:M,3,FALSE)</f>
        <v>0</v>
      </c>
      <c r="G64" s="69" t="str">
        <f>IF(ROW()-9&gt;'Inf.'!$I$10,"",VLOOKUP(E64,'Q1.SL'!F:M,4,FALSE))</f>
        <v/>
      </c>
      <c r="H64" s="20" t="str">
        <f ca="1">VLOOKUP(E64,'Q1.SL'!F:P,8,FALSE)</f>
        <v/>
      </c>
      <c r="I64" s="20" t="str">
        <f ca="1">VLOOKUP(E64,'Q2.SL'!G:O,6,FALSE)</f>
        <v/>
      </c>
      <c r="J64" s="31" t="str">
        <f>IF(ROW()-9&gt;'Inf.'!$I$10,"",VLOOKUP(E64,'Q2.SL'!G:O,4,FALSE))</f>
        <v/>
      </c>
      <c r="K64" s="20" t="str">
        <f ca="1">VLOOKUP(E64,'Q2.SL'!G:R,8,FALSE)</f>
        <v/>
      </c>
      <c r="L64" s="20" t="str">
        <f ca="1">VLOOKUP(E64,'Q3.SL'!G:O,6,FALSE)</f>
        <v/>
      </c>
      <c r="M64" s="69" t="str">
        <f>IF(ROW()-9&gt;'Inf.'!$I$10,"",VLOOKUP(E64,'Q3.SL'!G:O,4,FALSE))</f>
        <v/>
      </c>
      <c r="N64" s="20" t="str">
        <f ca="1">VLOOKUP(E64,'Q3.SL'!G:R,8,FALSE)</f>
        <v/>
      </c>
      <c r="O64" s="20" t="str">
        <f ca="1">VLOOKUP(E64,'Q4.SL'!G:O,6,FALSE)</f>
        <v/>
      </c>
      <c r="P64" s="31" t="str">
        <f>IF(ROW()-9&gt;'Inf.'!$I$10,"",VLOOKUP(E64,'Q4.SL'!G:O,4,FALSE))</f>
        <v/>
      </c>
      <c r="Q64" s="20" t="str">
        <f ca="1">VLOOKUP(E64,'Q4.SL'!G:R,8,FALSE)</f>
        <v/>
      </c>
      <c r="R64" s="20" t="str">
        <f ca="1" t="shared" si="1"/>
        <v/>
      </c>
      <c r="S64" s="20"/>
    </row>
    <row r="65" spans="1:19" ht="21.95" customHeight="1">
      <c r="A65" s="20" t="str">
        <f ca="1">_xlfn.IFERROR(IF(AND(F65=0,I65=0,L65=0,O65=0),"-",VLOOKUP(E65,'Rec.'!H:N,7,FALSE)),"")</f>
        <v/>
      </c>
      <c r="B65" s="21" t="str">
        <f ca="1">_xlfn.IFERROR(VLOOKUP(E65,'Rec.'!B:H,4,FALSE),"")</f>
        <v/>
      </c>
      <c r="C65" s="21" t="str">
        <f ca="1">_xlfn.IFERROR(VLOOKUP(E65,'Rec.'!B:H,5,FALSE),"")</f>
        <v/>
      </c>
      <c r="D65" s="20" t="str">
        <f ca="1">_xlfn.IFERROR(VLOOKUP(E65,'Rec.'!B:H,6,FALSE),"")</f>
        <v/>
      </c>
      <c r="E65" s="20" t="str">
        <f ca="1">_xlfn.IFERROR(VLOOKUP(ROW()-9,'Rec.'!P:Q,2,FALSE),"")</f>
        <v/>
      </c>
      <c r="F65" s="20">
        <f ca="1">VLOOKUP(E65,'Q1.SL'!F:M,3,FALSE)</f>
        <v>0</v>
      </c>
      <c r="G65" s="69" t="str">
        <f>IF(ROW()-9&gt;'Inf.'!$I$10,"",VLOOKUP(E65,'Q1.SL'!F:M,4,FALSE))</f>
        <v/>
      </c>
      <c r="H65" s="20" t="str">
        <f ca="1">VLOOKUP(E65,'Q1.SL'!F:P,8,FALSE)</f>
        <v/>
      </c>
      <c r="I65" s="20" t="str">
        <f ca="1">VLOOKUP(E65,'Q2.SL'!G:O,6,FALSE)</f>
        <v/>
      </c>
      <c r="J65" s="31" t="str">
        <f>IF(ROW()-9&gt;'Inf.'!$I$10,"",VLOOKUP(E65,'Q2.SL'!G:O,4,FALSE))</f>
        <v/>
      </c>
      <c r="K65" s="20" t="str">
        <f ca="1">VLOOKUP(E65,'Q2.SL'!G:R,8,FALSE)</f>
        <v/>
      </c>
      <c r="L65" s="20" t="str">
        <f ca="1">VLOOKUP(E65,'Q3.SL'!G:O,6,FALSE)</f>
        <v/>
      </c>
      <c r="M65" s="69" t="str">
        <f>IF(ROW()-9&gt;'Inf.'!$I$10,"",VLOOKUP(E65,'Q3.SL'!G:O,4,FALSE))</f>
        <v/>
      </c>
      <c r="N65" s="20" t="str">
        <f ca="1">VLOOKUP(E65,'Q3.SL'!G:R,8,FALSE)</f>
        <v/>
      </c>
      <c r="O65" s="20" t="str">
        <f ca="1">VLOOKUP(E65,'Q4.SL'!G:O,6,FALSE)</f>
        <v/>
      </c>
      <c r="P65" s="31" t="str">
        <f>IF(ROW()-9&gt;'Inf.'!$I$10,"",VLOOKUP(E65,'Q4.SL'!G:O,4,FALSE))</f>
        <v/>
      </c>
      <c r="Q65" s="20" t="str">
        <f ca="1">VLOOKUP(E65,'Q4.SL'!G:R,8,FALSE)</f>
        <v/>
      </c>
      <c r="R65" s="20" t="str">
        <f ca="1" t="shared" si="1"/>
        <v/>
      </c>
      <c r="S65" s="20"/>
    </row>
    <row r="66" spans="1:19" ht="21.95" customHeight="1">
      <c r="A66" s="20" t="str">
        <f ca="1">_xlfn.IFERROR(IF(AND(F66=0,I66=0,L66=0,O66=0),"-",VLOOKUP(E66,'Rec.'!H:N,7,FALSE)),"")</f>
        <v/>
      </c>
      <c r="B66" s="21" t="str">
        <f ca="1">_xlfn.IFERROR(VLOOKUP(E66,'Rec.'!B:H,4,FALSE),"")</f>
        <v/>
      </c>
      <c r="C66" s="21" t="str">
        <f ca="1">_xlfn.IFERROR(VLOOKUP(E66,'Rec.'!B:H,5,FALSE),"")</f>
        <v/>
      </c>
      <c r="D66" s="20" t="str">
        <f ca="1">_xlfn.IFERROR(VLOOKUP(E66,'Rec.'!B:H,6,FALSE),"")</f>
        <v/>
      </c>
      <c r="E66" s="20" t="str">
        <f ca="1">_xlfn.IFERROR(VLOOKUP(ROW()-9,'Rec.'!P:Q,2,FALSE),"")</f>
        <v/>
      </c>
      <c r="F66" s="20">
        <f ca="1">VLOOKUP(E66,'Q1.SL'!F:M,3,FALSE)</f>
        <v>0</v>
      </c>
      <c r="G66" s="69" t="str">
        <f>IF(ROW()-9&gt;'Inf.'!$I$10,"",VLOOKUP(E66,'Q1.SL'!F:M,4,FALSE))</f>
        <v/>
      </c>
      <c r="H66" s="20" t="str">
        <f ca="1">VLOOKUP(E66,'Q1.SL'!F:P,8,FALSE)</f>
        <v/>
      </c>
      <c r="I66" s="20" t="str">
        <f ca="1">VLOOKUP(E66,'Q2.SL'!G:O,6,FALSE)</f>
        <v/>
      </c>
      <c r="J66" s="31" t="str">
        <f>IF(ROW()-9&gt;'Inf.'!$I$10,"",VLOOKUP(E66,'Q2.SL'!G:O,4,FALSE))</f>
        <v/>
      </c>
      <c r="K66" s="20" t="str">
        <f ca="1">VLOOKUP(E66,'Q2.SL'!G:R,8,FALSE)</f>
        <v/>
      </c>
      <c r="L66" s="20" t="str">
        <f ca="1">VLOOKUP(E66,'Q3.SL'!G:O,6,FALSE)</f>
        <v/>
      </c>
      <c r="M66" s="69" t="str">
        <f>IF(ROW()-9&gt;'Inf.'!$I$10,"",VLOOKUP(E66,'Q3.SL'!G:O,4,FALSE))</f>
        <v/>
      </c>
      <c r="N66" s="20" t="str">
        <f ca="1">VLOOKUP(E66,'Q3.SL'!G:R,8,FALSE)</f>
        <v/>
      </c>
      <c r="O66" s="20" t="str">
        <f ca="1">VLOOKUP(E66,'Q4.SL'!G:O,6,FALSE)</f>
        <v/>
      </c>
      <c r="P66" s="31" t="str">
        <f>IF(ROW()-9&gt;'Inf.'!$I$10,"",VLOOKUP(E66,'Q4.SL'!G:O,4,FALSE))</f>
        <v/>
      </c>
      <c r="Q66" s="20" t="str">
        <f ca="1">VLOOKUP(E66,'Q4.SL'!G:R,8,FALSE)</f>
        <v/>
      </c>
      <c r="R66" s="20" t="str">
        <f ca="1" t="shared" si="1"/>
        <v/>
      </c>
      <c r="S66" s="20"/>
    </row>
    <row r="67" spans="1:19" ht="21.95" customHeight="1">
      <c r="A67" s="20" t="str">
        <f ca="1">_xlfn.IFERROR(IF(AND(F67=0,I67=0,L67=0,O67=0),"-",VLOOKUP(E67,'Rec.'!H:N,7,FALSE)),"")</f>
        <v/>
      </c>
      <c r="B67" s="21" t="str">
        <f ca="1">_xlfn.IFERROR(VLOOKUP(E67,'Rec.'!B:H,4,FALSE),"")</f>
        <v/>
      </c>
      <c r="C67" s="21" t="str">
        <f ca="1">_xlfn.IFERROR(VLOOKUP(E67,'Rec.'!B:H,5,FALSE),"")</f>
        <v/>
      </c>
      <c r="D67" s="20" t="str">
        <f ca="1">_xlfn.IFERROR(VLOOKUP(E67,'Rec.'!B:H,6,FALSE),"")</f>
        <v/>
      </c>
      <c r="E67" s="20" t="str">
        <f ca="1">_xlfn.IFERROR(VLOOKUP(ROW()-9,'Rec.'!P:Q,2,FALSE),"")</f>
        <v/>
      </c>
      <c r="F67" s="20">
        <f ca="1">VLOOKUP(E67,'Q1.SL'!F:M,3,FALSE)</f>
        <v>0</v>
      </c>
      <c r="G67" s="69" t="str">
        <f>IF(ROW()-9&gt;'Inf.'!$I$10,"",VLOOKUP(E67,'Q1.SL'!F:M,4,FALSE))</f>
        <v/>
      </c>
      <c r="H67" s="20" t="str">
        <f ca="1">VLOOKUP(E67,'Q1.SL'!F:P,8,FALSE)</f>
        <v/>
      </c>
      <c r="I67" s="20" t="str">
        <f ca="1">VLOOKUP(E67,'Q2.SL'!G:O,6,FALSE)</f>
        <v/>
      </c>
      <c r="J67" s="31" t="str">
        <f>IF(ROW()-9&gt;'Inf.'!$I$10,"",VLOOKUP(E67,'Q2.SL'!G:O,4,FALSE))</f>
        <v/>
      </c>
      <c r="K67" s="20" t="str">
        <f ca="1">VLOOKUP(E67,'Q2.SL'!G:R,8,FALSE)</f>
        <v/>
      </c>
      <c r="L67" s="20" t="str">
        <f ca="1">VLOOKUP(E67,'Q3.SL'!G:O,6,FALSE)</f>
        <v/>
      </c>
      <c r="M67" s="69" t="str">
        <f>IF(ROW()-9&gt;'Inf.'!$I$10,"",VLOOKUP(E67,'Q3.SL'!G:O,4,FALSE))</f>
        <v/>
      </c>
      <c r="N67" s="20" t="str">
        <f ca="1">VLOOKUP(E67,'Q3.SL'!G:R,8,FALSE)</f>
        <v/>
      </c>
      <c r="O67" s="20" t="str">
        <f ca="1">VLOOKUP(E67,'Q4.SL'!G:O,6,FALSE)</f>
        <v/>
      </c>
      <c r="P67" s="31" t="str">
        <f>IF(ROW()-9&gt;'Inf.'!$I$10,"",VLOOKUP(E67,'Q4.SL'!G:O,4,FALSE))</f>
        <v/>
      </c>
      <c r="Q67" s="20" t="str">
        <f ca="1">VLOOKUP(E67,'Q4.SL'!G:R,8,FALSE)</f>
        <v/>
      </c>
      <c r="R67" s="20" t="str">
        <f ca="1" t="shared" si="1"/>
        <v/>
      </c>
      <c r="S67" s="20"/>
    </row>
    <row r="68" spans="1:19" ht="21.95" customHeight="1">
      <c r="A68" s="20" t="str">
        <f ca="1">_xlfn.IFERROR(IF(AND(F68=0,I68=0,L68=0,O68=0),"-",VLOOKUP(E68,'Rec.'!H:N,7,FALSE)),"")</f>
        <v/>
      </c>
      <c r="B68" s="21" t="str">
        <f ca="1">_xlfn.IFERROR(VLOOKUP(E68,'Rec.'!B:H,4,FALSE),"")</f>
        <v/>
      </c>
      <c r="C68" s="21" t="str">
        <f ca="1">_xlfn.IFERROR(VLOOKUP(E68,'Rec.'!B:H,5,FALSE),"")</f>
        <v/>
      </c>
      <c r="D68" s="20" t="str">
        <f ca="1">_xlfn.IFERROR(VLOOKUP(E68,'Rec.'!B:H,6,FALSE),"")</f>
        <v/>
      </c>
      <c r="E68" s="20" t="str">
        <f ca="1">_xlfn.IFERROR(VLOOKUP(ROW()-9,'Rec.'!P:Q,2,FALSE),"")</f>
        <v/>
      </c>
      <c r="F68" s="20">
        <f ca="1">VLOOKUP(E68,'Q1.SL'!F:M,3,FALSE)</f>
        <v>0</v>
      </c>
      <c r="G68" s="69" t="str">
        <f>IF(ROW()-9&gt;'Inf.'!$I$10,"",VLOOKUP(E68,'Q1.SL'!F:M,4,FALSE))</f>
        <v/>
      </c>
      <c r="H68" s="20" t="str">
        <f ca="1">VLOOKUP(E68,'Q1.SL'!F:P,8,FALSE)</f>
        <v/>
      </c>
      <c r="I68" s="20" t="str">
        <f ca="1">VLOOKUP(E68,'Q2.SL'!G:O,6,FALSE)</f>
        <v/>
      </c>
      <c r="J68" s="31" t="str">
        <f>IF(ROW()-9&gt;'Inf.'!$I$10,"",VLOOKUP(E68,'Q2.SL'!G:O,4,FALSE))</f>
        <v/>
      </c>
      <c r="K68" s="20" t="str">
        <f ca="1">VLOOKUP(E68,'Q2.SL'!G:R,8,FALSE)</f>
        <v/>
      </c>
      <c r="L68" s="20" t="str">
        <f ca="1">VLOOKUP(E68,'Q3.SL'!G:O,6,FALSE)</f>
        <v/>
      </c>
      <c r="M68" s="69" t="str">
        <f>IF(ROW()-9&gt;'Inf.'!$I$10,"",VLOOKUP(E68,'Q3.SL'!G:O,4,FALSE))</f>
        <v/>
      </c>
      <c r="N68" s="20" t="str">
        <f ca="1">VLOOKUP(E68,'Q3.SL'!G:R,8,FALSE)</f>
        <v/>
      </c>
      <c r="O68" s="20" t="str">
        <f ca="1">VLOOKUP(E68,'Q4.SL'!G:O,6,FALSE)</f>
        <v/>
      </c>
      <c r="P68" s="31" t="str">
        <f>IF(ROW()-9&gt;'Inf.'!$I$10,"",VLOOKUP(E68,'Q4.SL'!G:O,4,FALSE))</f>
        <v/>
      </c>
      <c r="Q68" s="20" t="str">
        <f ca="1">VLOOKUP(E68,'Q4.SL'!G:R,8,FALSE)</f>
        <v/>
      </c>
      <c r="R68" s="20" t="str">
        <f ca="1" t="shared" si="1"/>
        <v/>
      </c>
      <c r="S68" s="20"/>
    </row>
    <row r="69" spans="1:19" ht="21.95" customHeight="1">
      <c r="A69" s="20" t="str">
        <f ca="1">_xlfn.IFERROR(IF(AND(F69=0,I69=0,L69=0,O69=0),"-",VLOOKUP(E69,'Rec.'!H:N,7,FALSE)),"")</f>
        <v/>
      </c>
      <c r="B69" s="21" t="str">
        <f ca="1">_xlfn.IFERROR(VLOOKUP(E69,'Rec.'!B:H,4,FALSE),"")</f>
        <v/>
      </c>
      <c r="C69" s="21" t="str">
        <f ca="1">_xlfn.IFERROR(VLOOKUP(E69,'Rec.'!B:H,5,FALSE),"")</f>
        <v/>
      </c>
      <c r="D69" s="20" t="str">
        <f ca="1">_xlfn.IFERROR(VLOOKUP(E69,'Rec.'!B:H,6,FALSE),"")</f>
        <v/>
      </c>
      <c r="E69" s="20" t="str">
        <f ca="1">_xlfn.IFERROR(VLOOKUP(ROW()-9,'Rec.'!P:Q,2,FALSE),"")</f>
        <v/>
      </c>
      <c r="F69" s="20">
        <f ca="1">VLOOKUP(E69,'Q1.SL'!F:M,3,FALSE)</f>
        <v>0</v>
      </c>
      <c r="G69" s="69" t="str">
        <f>IF(ROW()-9&gt;'Inf.'!$I$10,"",VLOOKUP(E69,'Q1.SL'!F:M,4,FALSE))</f>
        <v/>
      </c>
      <c r="H69" s="20" t="str">
        <f ca="1">VLOOKUP(E69,'Q1.SL'!F:P,8,FALSE)</f>
        <v/>
      </c>
      <c r="I69" s="20" t="str">
        <f ca="1">VLOOKUP(E69,'Q2.SL'!G:O,6,FALSE)</f>
        <v/>
      </c>
      <c r="J69" s="31" t="str">
        <f>IF(ROW()-9&gt;'Inf.'!$I$10,"",VLOOKUP(E69,'Q2.SL'!G:O,4,FALSE))</f>
        <v/>
      </c>
      <c r="K69" s="20" t="str">
        <f ca="1">VLOOKUP(E69,'Q2.SL'!G:R,8,FALSE)</f>
        <v/>
      </c>
      <c r="L69" s="20" t="str">
        <f ca="1">VLOOKUP(E69,'Q3.SL'!G:O,6,FALSE)</f>
        <v/>
      </c>
      <c r="M69" s="69" t="str">
        <f>IF(ROW()-9&gt;'Inf.'!$I$10,"",VLOOKUP(E69,'Q3.SL'!G:O,4,FALSE))</f>
        <v/>
      </c>
      <c r="N69" s="20" t="str">
        <f ca="1">VLOOKUP(E69,'Q3.SL'!G:R,8,FALSE)</f>
        <v/>
      </c>
      <c r="O69" s="20" t="str">
        <f ca="1">VLOOKUP(E69,'Q4.SL'!G:O,6,FALSE)</f>
        <v/>
      </c>
      <c r="P69" s="31" t="str">
        <f>IF(ROW()-9&gt;'Inf.'!$I$10,"",VLOOKUP(E69,'Q4.SL'!G:O,4,FALSE))</f>
        <v/>
      </c>
      <c r="Q69" s="20" t="str">
        <f ca="1">VLOOKUP(E69,'Q4.SL'!G:R,8,FALSE)</f>
        <v/>
      </c>
      <c r="R69" s="20" t="str">
        <f ca="1" t="shared" si="1"/>
        <v/>
      </c>
      <c r="S69" s="20"/>
    </row>
    <row r="70" spans="1:19" ht="21.95" customHeight="1">
      <c r="A70" s="20" t="str">
        <f ca="1">_xlfn.IFERROR(IF(AND(F70=0,I70=0,L70=0,O70=0),"-",VLOOKUP(E70,'Rec.'!H:N,7,FALSE)),"")</f>
        <v/>
      </c>
      <c r="B70" s="21" t="str">
        <f ca="1">_xlfn.IFERROR(VLOOKUP(E70,'Rec.'!B:H,4,FALSE),"")</f>
        <v/>
      </c>
      <c r="C70" s="21" t="str">
        <f ca="1">_xlfn.IFERROR(VLOOKUP(E70,'Rec.'!B:H,5,FALSE),"")</f>
        <v/>
      </c>
      <c r="D70" s="20" t="str">
        <f ca="1">_xlfn.IFERROR(VLOOKUP(E70,'Rec.'!B:H,6,FALSE),"")</f>
        <v/>
      </c>
      <c r="E70" s="20" t="str">
        <f ca="1">_xlfn.IFERROR(VLOOKUP(ROW()-9,'Rec.'!P:Q,2,FALSE),"")</f>
        <v/>
      </c>
      <c r="F70" s="20">
        <f ca="1">VLOOKUP(E70,'Q1.SL'!F:M,3,FALSE)</f>
        <v>0</v>
      </c>
      <c r="G70" s="69" t="str">
        <f>IF(ROW()-9&gt;'Inf.'!$I$10,"",VLOOKUP(E70,'Q1.SL'!F:M,4,FALSE))</f>
        <v/>
      </c>
      <c r="H70" s="20" t="str">
        <f ca="1">VLOOKUP(E70,'Q1.SL'!F:P,8,FALSE)</f>
        <v/>
      </c>
      <c r="I70" s="20" t="str">
        <f ca="1">VLOOKUP(E70,'Q2.SL'!G:O,6,FALSE)</f>
        <v/>
      </c>
      <c r="J70" s="31" t="str">
        <f>IF(ROW()-9&gt;'Inf.'!$I$10,"",VLOOKUP(E70,'Q2.SL'!G:O,4,FALSE))</f>
        <v/>
      </c>
      <c r="K70" s="20" t="str">
        <f ca="1">VLOOKUP(E70,'Q2.SL'!G:R,8,FALSE)</f>
        <v/>
      </c>
      <c r="L70" s="20" t="str">
        <f ca="1">VLOOKUP(E70,'Q3.SL'!G:O,6,FALSE)</f>
        <v/>
      </c>
      <c r="M70" s="69" t="str">
        <f>IF(ROW()-9&gt;'Inf.'!$I$10,"",VLOOKUP(E70,'Q3.SL'!G:O,4,FALSE))</f>
        <v/>
      </c>
      <c r="N70" s="20" t="str">
        <f ca="1">VLOOKUP(E70,'Q3.SL'!G:R,8,FALSE)</f>
        <v/>
      </c>
      <c r="O70" s="20" t="str">
        <f ca="1">VLOOKUP(E70,'Q4.SL'!G:O,6,FALSE)</f>
        <v/>
      </c>
      <c r="P70" s="31" t="str">
        <f>IF(ROW()-9&gt;'Inf.'!$I$10,"",VLOOKUP(E70,'Q4.SL'!G:O,4,FALSE))</f>
        <v/>
      </c>
      <c r="Q70" s="20" t="str">
        <f ca="1">VLOOKUP(E70,'Q4.SL'!G:R,8,FALSE)</f>
        <v/>
      </c>
      <c r="R70" s="20" t="str">
        <f ca="1" t="shared" si="1"/>
        <v/>
      </c>
      <c r="S70" s="20"/>
    </row>
    <row r="71" spans="1:19" ht="21.95" customHeight="1">
      <c r="A71" s="20" t="str">
        <f ca="1">_xlfn.IFERROR(IF(AND(F71=0,I71=0,L71=0,O71=0),"-",VLOOKUP(E71,'Rec.'!H:N,7,FALSE)),"")</f>
        <v/>
      </c>
      <c r="B71" s="21" t="str">
        <f ca="1">_xlfn.IFERROR(VLOOKUP(E71,'Rec.'!B:H,4,FALSE),"")</f>
        <v/>
      </c>
      <c r="C71" s="21" t="str">
        <f ca="1">_xlfn.IFERROR(VLOOKUP(E71,'Rec.'!B:H,5,FALSE),"")</f>
        <v/>
      </c>
      <c r="D71" s="20" t="str">
        <f ca="1">_xlfn.IFERROR(VLOOKUP(E71,'Rec.'!B:H,6,FALSE),"")</f>
        <v/>
      </c>
      <c r="E71" s="20" t="str">
        <f ca="1">_xlfn.IFERROR(VLOOKUP(ROW()-9,'Rec.'!P:Q,2,FALSE),"")</f>
        <v/>
      </c>
      <c r="F71" s="20">
        <f ca="1">VLOOKUP(E71,'Q1.SL'!F:M,3,FALSE)</f>
        <v>0</v>
      </c>
      <c r="G71" s="69" t="str">
        <f>IF(ROW()-9&gt;'Inf.'!$I$10,"",VLOOKUP(E71,'Q1.SL'!F:M,4,FALSE))</f>
        <v/>
      </c>
      <c r="H71" s="20" t="str">
        <f ca="1">VLOOKUP(E71,'Q1.SL'!F:P,8,FALSE)</f>
        <v/>
      </c>
      <c r="I71" s="20" t="str">
        <f ca="1">VLOOKUP(E71,'Q2.SL'!G:O,6,FALSE)</f>
        <v/>
      </c>
      <c r="J71" s="31" t="str">
        <f>IF(ROW()-9&gt;'Inf.'!$I$10,"",VLOOKUP(E71,'Q2.SL'!G:O,4,FALSE))</f>
        <v/>
      </c>
      <c r="K71" s="20" t="str">
        <f ca="1">VLOOKUP(E71,'Q2.SL'!G:R,8,FALSE)</f>
        <v/>
      </c>
      <c r="L71" s="20" t="str">
        <f ca="1">VLOOKUP(E71,'Q3.SL'!G:O,6,FALSE)</f>
        <v/>
      </c>
      <c r="M71" s="69" t="str">
        <f>IF(ROW()-9&gt;'Inf.'!$I$10,"",VLOOKUP(E71,'Q3.SL'!G:O,4,FALSE))</f>
        <v/>
      </c>
      <c r="N71" s="20" t="str">
        <f ca="1">VLOOKUP(E71,'Q3.SL'!G:R,8,FALSE)</f>
        <v/>
      </c>
      <c r="O71" s="20" t="str">
        <f ca="1">VLOOKUP(E71,'Q4.SL'!G:O,6,FALSE)</f>
        <v/>
      </c>
      <c r="P71" s="31" t="str">
        <f>IF(ROW()-9&gt;'Inf.'!$I$10,"",VLOOKUP(E71,'Q4.SL'!G:O,4,FALSE))</f>
        <v/>
      </c>
      <c r="Q71" s="20" t="str">
        <f ca="1">VLOOKUP(E71,'Q4.SL'!G:R,8,FALSE)</f>
        <v/>
      </c>
      <c r="R71" s="20" t="str">
        <f ca="1" t="shared" si="1"/>
        <v/>
      </c>
      <c r="S71" s="20"/>
    </row>
    <row r="72" spans="1:19" ht="21.95" customHeight="1">
      <c r="A72" s="20" t="str">
        <f ca="1">_xlfn.IFERROR(IF(AND(F72=0,I72=0,L72=0,O72=0),"-",VLOOKUP(E72,'Rec.'!H:N,7,FALSE)),"")</f>
        <v/>
      </c>
      <c r="B72" s="21" t="str">
        <f ca="1">_xlfn.IFERROR(VLOOKUP(E72,'Rec.'!B:H,4,FALSE),"")</f>
        <v/>
      </c>
      <c r="C72" s="21" t="str">
        <f ca="1">_xlfn.IFERROR(VLOOKUP(E72,'Rec.'!B:H,5,FALSE),"")</f>
        <v/>
      </c>
      <c r="D72" s="20" t="str">
        <f ca="1">_xlfn.IFERROR(VLOOKUP(E72,'Rec.'!B:H,6,FALSE),"")</f>
        <v/>
      </c>
      <c r="E72" s="20" t="str">
        <f ca="1">_xlfn.IFERROR(VLOOKUP(ROW()-9,'Rec.'!P:Q,2,FALSE),"")</f>
        <v/>
      </c>
      <c r="F72" s="20">
        <f ca="1">VLOOKUP(E72,'Q1.SL'!F:M,3,FALSE)</f>
        <v>0</v>
      </c>
      <c r="G72" s="69" t="str">
        <f>IF(ROW()-9&gt;'Inf.'!$I$10,"",VLOOKUP(E72,'Q1.SL'!F:M,4,FALSE))</f>
        <v/>
      </c>
      <c r="H72" s="20" t="str">
        <f ca="1">VLOOKUP(E72,'Q1.SL'!F:P,8,FALSE)</f>
        <v/>
      </c>
      <c r="I72" s="20" t="str">
        <f ca="1">VLOOKUP(E72,'Q2.SL'!G:O,6,FALSE)</f>
        <v/>
      </c>
      <c r="J72" s="31" t="str">
        <f>IF(ROW()-9&gt;'Inf.'!$I$10,"",VLOOKUP(E72,'Q2.SL'!G:O,4,FALSE))</f>
        <v/>
      </c>
      <c r="K72" s="20" t="str">
        <f ca="1">VLOOKUP(E72,'Q2.SL'!G:R,8,FALSE)</f>
        <v/>
      </c>
      <c r="L72" s="20" t="str">
        <f ca="1">VLOOKUP(E72,'Q3.SL'!G:O,6,FALSE)</f>
        <v/>
      </c>
      <c r="M72" s="69" t="str">
        <f>IF(ROW()-9&gt;'Inf.'!$I$10,"",VLOOKUP(E72,'Q3.SL'!G:O,4,FALSE))</f>
        <v/>
      </c>
      <c r="N72" s="20" t="str">
        <f ca="1">VLOOKUP(E72,'Q3.SL'!G:R,8,FALSE)</f>
        <v/>
      </c>
      <c r="O72" s="20" t="str">
        <f ca="1">VLOOKUP(E72,'Q4.SL'!G:O,6,FALSE)</f>
        <v/>
      </c>
      <c r="P72" s="31" t="str">
        <f>IF(ROW()-9&gt;'Inf.'!$I$10,"",VLOOKUP(E72,'Q4.SL'!G:O,4,FALSE))</f>
        <v/>
      </c>
      <c r="Q72" s="20" t="str">
        <f ca="1">VLOOKUP(E72,'Q4.SL'!G:R,8,FALSE)</f>
        <v/>
      </c>
      <c r="R72" s="20" t="str">
        <f ca="1" t="shared" si="1"/>
        <v/>
      </c>
      <c r="S72" s="20"/>
    </row>
    <row r="73" spans="1:19" ht="21.95" customHeight="1">
      <c r="A73" s="20" t="str">
        <f ca="1">_xlfn.IFERROR(IF(AND(F73=0,I73=0,L73=0,O73=0),"-",VLOOKUP(E73,'Rec.'!H:N,7,FALSE)),"")</f>
        <v/>
      </c>
      <c r="B73" s="21" t="str">
        <f ca="1">_xlfn.IFERROR(VLOOKUP(E73,'Rec.'!B:H,4,FALSE),"")</f>
        <v/>
      </c>
      <c r="C73" s="21" t="str">
        <f ca="1">_xlfn.IFERROR(VLOOKUP(E73,'Rec.'!B:H,5,FALSE),"")</f>
        <v/>
      </c>
      <c r="D73" s="20" t="str">
        <f ca="1">_xlfn.IFERROR(VLOOKUP(E73,'Rec.'!B:H,6,FALSE),"")</f>
        <v/>
      </c>
      <c r="E73" s="20" t="str">
        <f ca="1">_xlfn.IFERROR(VLOOKUP(ROW()-9,'Rec.'!P:Q,2,FALSE),"")</f>
        <v/>
      </c>
      <c r="F73" s="20">
        <f ca="1">VLOOKUP(E73,'Q1.SL'!F:M,3,FALSE)</f>
        <v>0</v>
      </c>
      <c r="G73" s="69" t="str">
        <f>IF(ROW()-9&gt;'Inf.'!$I$10,"",VLOOKUP(E73,'Q1.SL'!F:M,4,FALSE))</f>
        <v/>
      </c>
      <c r="H73" s="20" t="str">
        <f ca="1">VLOOKUP(E73,'Q1.SL'!F:P,8,FALSE)</f>
        <v/>
      </c>
      <c r="I73" s="20" t="str">
        <f ca="1">VLOOKUP(E73,'Q2.SL'!G:O,6,FALSE)</f>
        <v/>
      </c>
      <c r="J73" s="31" t="str">
        <f>IF(ROW()-9&gt;'Inf.'!$I$10,"",VLOOKUP(E73,'Q2.SL'!G:O,4,FALSE))</f>
        <v/>
      </c>
      <c r="K73" s="20" t="str">
        <f ca="1">VLOOKUP(E73,'Q2.SL'!G:R,8,FALSE)</f>
        <v/>
      </c>
      <c r="L73" s="20" t="str">
        <f ca="1">VLOOKUP(E73,'Q3.SL'!G:O,6,FALSE)</f>
        <v/>
      </c>
      <c r="M73" s="69" t="str">
        <f>IF(ROW()-9&gt;'Inf.'!$I$10,"",VLOOKUP(E73,'Q3.SL'!G:O,4,FALSE))</f>
        <v/>
      </c>
      <c r="N73" s="20" t="str">
        <f ca="1">VLOOKUP(E73,'Q3.SL'!G:R,8,FALSE)</f>
        <v/>
      </c>
      <c r="O73" s="20" t="str">
        <f ca="1">VLOOKUP(E73,'Q4.SL'!G:O,6,FALSE)</f>
        <v/>
      </c>
      <c r="P73" s="31" t="str">
        <f>IF(ROW()-9&gt;'Inf.'!$I$10,"",VLOOKUP(E73,'Q4.SL'!G:O,4,FALSE))</f>
        <v/>
      </c>
      <c r="Q73" s="20" t="str">
        <f ca="1">VLOOKUP(E73,'Q4.SL'!G:R,8,FALSE)</f>
        <v/>
      </c>
      <c r="R73" s="20" t="str">
        <f ca="1" t="shared" si="1"/>
        <v/>
      </c>
      <c r="S73" s="20"/>
    </row>
    <row r="74" spans="1:19" ht="21.95" customHeight="1">
      <c r="A74" s="20" t="str">
        <f ca="1">_xlfn.IFERROR(IF(AND(F74=0,I74=0,L74=0,O74=0),"-",VLOOKUP(E74,'Rec.'!H:N,7,FALSE)),"")</f>
        <v/>
      </c>
      <c r="B74" s="21" t="str">
        <f ca="1">_xlfn.IFERROR(VLOOKUP(E74,'Rec.'!B:H,4,FALSE),"")</f>
        <v/>
      </c>
      <c r="C74" s="21" t="str">
        <f ca="1">_xlfn.IFERROR(VLOOKUP(E74,'Rec.'!B:H,5,FALSE),"")</f>
        <v/>
      </c>
      <c r="D74" s="20" t="str">
        <f ca="1">_xlfn.IFERROR(VLOOKUP(E74,'Rec.'!B:H,6,FALSE),"")</f>
        <v/>
      </c>
      <c r="E74" s="20" t="str">
        <f ca="1">_xlfn.IFERROR(VLOOKUP(ROW()-9,'Rec.'!P:Q,2,FALSE),"")</f>
        <v/>
      </c>
      <c r="F74" s="20">
        <f ca="1">VLOOKUP(E74,'Q1.SL'!F:M,3,FALSE)</f>
        <v>0</v>
      </c>
      <c r="G74" s="69" t="str">
        <f>IF(ROW()-9&gt;'Inf.'!$I$10,"",VLOOKUP(E74,'Q1.SL'!F:M,4,FALSE))</f>
        <v/>
      </c>
      <c r="H74" s="20" t="str">
        <f ca="1">VLOOKUP(E74,'Q1.SL'!F:P,8,FALSE)</f>
        <v/>
      </c>
      <c r="I74" s="20" t="str">
        <f ca="1">VLOOKUP(E74,'Q2.SL'!G:O,6,FALSE)</f>
        <v/>
      </c>
      <c r="J74" s="31" t="str">
        <f>IF(ROW()-9&gt;'Inf.'!$I$10,"",VLOOKUP(E74,'Q2.SL'!G:O,4,FALSE))</f>
        <v/>
      </c>
      <c r="K74" s="20" t="str">
        <f ca="1">VLOOKUP(E74,'Q2.SL'!G:R,8,FALSE)</f>
        <v/>
      </c>
      <c r="L74" s="20" t="str">
        <f ca="1">VLOOKUP(E74,'Q3.SL'!G:O,6,FALSE)</f>
        <v/>
      </c>
      <c r="M74" s="69" t="str">
        <f>IF(ROW()-9&gt;'Inf.'!$I$10,"",VLOOKUP(E74,'Q3.SL'!G:O,4,FALSE))</f>
        <v/>
      </c>
      <c r="N74" s="20" t="str">
        <f ca="1">VLOOKUP(E74,'Q3.SL'!G:R,8,FALSE)</f>
        <v/>
      </c>
      <c r="O74" s="20" t="str">
        <f ca="1">VLOOKUP(E74,'Q4.SL'!G:O,6,FALSE)</f>
        <v/>
      </c>
      <c r="P74" s="31" t="str">
        <f>IF(ROW()-9&gt;'Inf.'!$I$10,"",VLOOKUP(E74,'Q4.SL'!G:O,4,FALSE))</f>
        <v/>
      </c>
      <c r="Q74" s="20" t="str">
        <f ca="1">VLOOKUP(E74,'Q4.SL'!G:R,8,FALSE)</f>
        <v/>
      </c>
      <c r="R74" s="20" t="str">
        <f ca="1" t="shared" si="1"/>
        <v/>
      </c>
      <c r="S74" s="20"/>
    </row>
    <row r="75" spans="1:19" ht="21.95" customHeight="1">
      <c r="A75" s="20" t="str">
        <f ca="1">_xlfn.IFERROR(IF(AND(F75=0,I75=0,L75=0,O75=0),"-",VLOOKUP(E75,'Rec.'!H:N,7,FALSE)),"")</f>
        <v/>
      </c>
      <c r="B75" s="21" t="str">
        <f ca="1">_xlfn.IFERROR(VLOOKUP(E75,'Rec.'!B:H,4,FALSE),"")</f>
        <v/>
      </c>
      <c r="C75" s="21" t="str">
        <f ca="1">_xlfn.IFERROR(VLOOKUP(E75,'Rec.'!B:H,5,FALSE),"")</f>
        <v/>
      </c>
      <c r="D75" s="20" t="str">
        <f ca="1">_xlfn.IFERROR(VLOOKUP(E75,'Rec.'!B:H,6,FALSE),"")</f>
        <v/>
      </c>
      <c r="E75" s="20" t="str">
        <f ca="1">_xlfn.IFERROR(VLOOKUP(ROW()-9,'Rec.'!P:Q,2,FALSE),"")</f>
        <v/>
      </c>
      <c r="F75" s="20">
        <f ca="1">VLOOKUP(E75,'Q1.SL'!F:M,3,FALSE)</f>
        <v>0</v>
      </c>
      <c r="G75" s="69" t="str">
        <f>IF(ROW()-9&gt;'Inf.'!$I$10,"",VLOOKUP(E75,'Q1.SL'!F:M,4,FALSE))</f>
        <v/>
      </c>
      <c r="H75" s="20" t="str">
        <f ca="1">VLOOKUP(E75,'Q1.SL'!F:P,8,FALSE)</f>
        <v/>
      </c>
      <c r="I75" s="20" t="str">
        <f ca="1">VLOOKUP(E75,'Q2.SL'!G:O,6,FALSE)</f>
        <v/>
      </c>
      <c r="J75" s="31" t="str">
        <f>IF(ROW()-9&gt;'Inf.'!$I$10,"",VLOOKUP(E75,'Q2.SL'!G:O,4,FALSE))</f>
        <v/>
      </c>
      <c r="K75" s="20" t="str">
        <f ca="1">VLOOKUP(E75,'Q2.SL'!G:R,8,FALSE)</f>
        <v/>
      </c>
      <c r="L75" s="20" t="str">
        <f ca="1">VLOOKUP(E75,'Q3.SL'!G:O,6,FALSE)</f>
        <v/>
      </c>
      <c r="M75" s="69" t="str">
        <f>IF(ROW()-9&gt;'Inf.'!$I$10,"",VLOOKUP(E75,'Q3.SL'!G:O,4,FALSE))</f>
        <v/>
      </c>
      <c r="N75" s="20" t="str">
        <f ca="1">VLOOKUP(E75,'Q3.SL'!G:R,8,FALSE)</f>
        <v/>
      </c>
      <c r="O75" s="20" t="str">
        <f ca="1">VLOOKUP(E75,'Q4.SL'!G:O,6,FALSE)</f>
        <v/>
      </c>
      <c r="P75" s="31" t="str">
        <f>IF(ROW()-9&gt;'Inf.'!$I$10,"",VLOOKUP(E75,'Q4.SL'!G:O,4,FALSE))</f>
        <v/>
      </c>
      <c r="Q75" s="20" t="str">
        <f ca="1">VLOOKUP(E75,'Q4.SL'!G:R,8,FALSE)</f>
        <v/>
      </c>
      <c r="R75" s="20" t="str">
        <f aca="true" t="shared" si="2" ref="R75:R138">_xlfn.IFERROR(_xlfn.RANK.AVG(H75,H:H,1)*_xlfn.RANK.AVG(K75,K:K,1)*_xlfn.RANK.AVG(N75,N:N,1)*_xlfn.RANK.AVG(Q75,Q:Q,1),"")</f>
        <v/>
      </c>
      <c r="S75" s="20"/>
    </row>
    <row r="76" spans="1:19" ht="21.95" customHeight="1">
      <c r="A76" s="20" t="str">
        <f ca="1">_xlfn.IFERROR(IF(AND(F76=0,I76=0,L76=0,O76=0),"-",VLOOKUP(E76,'Rec.'!H:N,7,FALSE)),"")</f>
        <v/>
      </c>
      <c r="B76" s="21" t="str">
        <f ca="1">_xlfn.IFERROR(VLOOKUP(E76,'Rec.'!B:H,4,FALSE),"")</f>
        <v/>
      </c>
      <c r="C76" s="21" t="str">
        <f ca="1">_xlfn.IFERROR(VLOOKUP(E76,'Rec.'!B:H,5,FALSE),"")</f>
        <v/>
      </c>
      <c r="D76" s="20" t="str">
        <f ca="1">_xlfn.IFERROR(VLOOKUP(E76,'Rec.'!B:H,6,FALSE),"")</f>
        <v/>
      </c>
      <c r="E76" s="20" t="str">
        <f ca="1">_xlfn.IFERROR(VLOOKUP(ROW()-9,'Rec.'!P:Q,2,FALSE),"")</f>
        <v/>
      </c>
      <c r="F76" s="20">
        <f ca="1">VLOOKUP(E76,'Q1.SL'!F:M,3,FALSE)</f>
        <v>0</v>
      </c>
      <c r="G76" s="69" t="str">
        <f>IF(ROW()-9&gt;'Inf.'!$I$10,"",VLOOKUP(E76,'Q1.SL'!F:M,4,FALSE))</f>
        <v/>
      </c>
      <c r="H76" s="20" t="str">
        <f ca="1">VLOOKUP(E76,'Q1.SL'!F:P,8,FALSE)</f>
        <v/>
      </c>
      <c r="I76" s="20" t="str">
        <f ca="1">VLOOKUP(E76,'Q2.SL'!G:O,6,FALSE)</f>
        <v/>
      </c>
      <c r="J76" s="31" t="str">
        <f>IF(ROW()-9&gt;'Inf.'!$I$10,"",VLOOKUP(E76,'Q2.SL'!G:O,4,FALSE))</f>
        <v/>
      </c>
      <c r="K76" s="20" t="str">
        <f ca="1">VLOOKUP(E76,'Q2.SL'!G:R,8,FALSE)</f>
        <v/>
      </c>
      <c r="L76" s="20" t="str">
        <f ca="1">VLOOKUP(E76,'Q3.SL'!G:O,6,FALSE)</f>
        <v/>
      </c>
      <c r="M76" s="69" t="str">
        <f>IF(ROW()-9&gt;'Inf.'!$I$10,"",VLOOKUP(E76,'Q3.SL'!G:O,4,FALSE))</f>
        <v/>
      </c>
      <c r="N76" s="20" t="str">
        <f ca="1">VLOOKUP(E76,'Q3.SL'!G:R,8,FALSE)</f>
        <v/>
      </c>
      <c r="O76" s="20" t="str">
        <f ca="1">VLOOKUP(E76,'Q4.SL'!G:O,6,FALSE)</f>
        <v/>
      </c>
      <c r="P76" s="31" t="str">
        <f>IF(ROW()-9&gt;'Inf.'!$I$10,"",VLOOKUP(E76,'Q4.SL'!G:O,4,FALSE))</f>
        <v/>
      </c>
      <c r="Q76" s="20" t="str">
        <f ca="1">VLOOKUP(E76,'Q4.SL'!G:R,8,FALSE)</f>
        <v/>
      </c>
      <c r="R76" s="20" t="str">
        <f ca="1" t="shared" si="2"/>
        <v/>
      </c>
      <c r="S76" s="20"/>
    </row>
    <row r="77" spans="1:19" ht="21.95" customHeight="1">
      <c r="A77" s="20" t="str">
        <f ca="1">_xlfn.IFERROR(IF(AND(F77=0,I77=0,L77=0,O77=0),"-",VLOOKUP(E77,'Rec.'!H:N,7,FALSE)),"")</f>
        <v/>
      </c>
      <c r="B77" s="21" t="str">
        <f ca="1">_xlfn.IFERROR(VLOOKUP(E77,'Rec.'!B:H,4,FALSE),"")</f>
        <v/>
      </c>
      <c r="C77" s="21" t="str">
        <f ca="1">_xlfn.IFERROR(VLOOKUP(E77,'Rec.'!B:H,5,FALSE),"")</f>
        <v/>
      </c>
      <c r="D77" s="20" t="str">
        <f ca="1">_xlfn.IFERROR(VLOOKUP(E77,'Rec.'!B:H,6,FALSE),"")</f>
        <v/>
      </c>
      <c r="E77" s="20" t="str">
        <f ca="1">_xlfn.IFERROR(VLOOKUP(ROW()-9,'Rec.'!P:Q,2,FALSE),"")</f>
        <v/>
      </c>
      <c r="F77" s="20">
        <f ca="1">VLOOKUP(E77,'Q1.SL'!F:M,3,FALSE)</f>
        <v>0</v>
      </c>
      <c r="G77" s="69" t="str">
        <f>IF(ROW()-9&gt;'Inf.'!$I$10,"",VLOOKUP(E77,'Q1.SL'!F:M,4,FALSE))</f>
        <v/>
      </c>
      <c r="H77" s="20" t="str">
        <f ca="1">VLOOKUP(E77,'Q1.SL'!F:P,8,FALSE)</f>
        <v/>
      </c>
      <c r="I77" s="20" t="str">
        <f ca="1">VLOOKUP(E77,'Q2.SL'!G:O,6,FALSE)</f>
        <v/>
      </c>
      <c r="J77" s="31" t="str">
        <f>IF(ROW()-9&gt;'Inf.'!$I$10,"",VLOOKUP(E77,'Q2.SL'!G:O,4,FALSE))</f>
        <v/>
      </c>
      <c r="K77" s="20" t="str">
        <f ca="1">VLOOKUP(E77,'Q2.SL'!G:R,8,FALSE)</f>
        <v/>
      </c>
      <c r="L77" s="20" t="str">
        <f ca="1">VLOOKUP(E77,'Q3.SL'!G:O,6,FALSE)</f>
        <v/>
      </c>
      <c r="M77" s="69" t="str">
        <f>IF(ROW()-9&gt;'Inf.'!$I$10,"",VLOOKUP(E77,'Q3.SL'!G:O,4,FALSE))</f>
        <v/>
      </c>
      <c r="N77" s="20" t="str">
        <f ca="1">VLOOKUP(E77,'Q3.SL'!G:R,8,FALSE)</f>
        <v/>
      </c>
      <c r="O77" s="20" t="str">
        <f ca="1">VLOOKUP(E77,'Q4.SL'!G:O,6,FALSE)</f>
        <v/>
      </c>
      <c r="P77" s="31" t="str">
        <f>IF(ROW()-9&gt;'Inf.'!$I$10,"",VLOOKUP(E77,'Q4.SL'!G:O,4,FALSE))</f>
        <v/>
      </c>
      <c r="Q77" s="20" t="str">
        <f ca="1">VLOOKUP(E77,'Q4.SL'!G:R,8,FALSE)</f>
        <v/>
      </c>
      <c r="R77" s="20" t="str">
        <f ca="1" t="shared" si="2"/>
        <v/>
      </c>
      <c r="S77" s="20"/>
    </row>
    <row r="78" spans="1:19" ht="21.95" customHeight="1">
      <c r="A78" s="20" t="str">
        <f ca="1">_xlfn.IFERROR(IF(AND(F78=0,I78=0,L78=0,O78=0),"-",VLOOKUP(E78,'Rec.'!H:N,7,FALSE)),"")</f>
        <v/>
      </c>
      <c r="B78" s="21" t="str">
        <f ca="1">_xlfn.IFERROR(VLOOKUP(E78,'Rec.'!B:H,4,FALSE),"")</f>
        <v/>
      </c>
      <c r="C78" s="21" t="str">
        <f ca="1">_xlfn.IFERROR(VLOOKUP(E78,'Rec.'!B:H,5,FALSE),"")</f>
        <v/>
      </c>
      <c r="D78" s="20" t="str">
        <f ca="1">_xlfn.IFERROR(VLOOKUP(E78,'Rec.'!B:H,6,FALSE),"")</f>
        <v/>
      </c>
      <c r="E78" s="20" t="str">
        <f ca="1">_xlfn.IFERROR(VLOOKUP(ROW()-9,'Rec.'!P:Q,2,FALSE),"")</f>
        <v/>
      </c>
      <c r="F78" s="20">
        <f ca="1">VLOOKUP(E78,'Q1.SL'!F:M,3,FALSE)</f>
        <v>0</v>
      </c>
      <c r="G78" s="69" t="str">
        <f>IF(ROW()-9&gt;'Inf.'!$I$10,"",VLOOKUP(E78,'Q1.SL'!F:M,4,FALSE))</f>
        <v/>
      </c>
      <c r="H78" s="20" t="str">
        <f ca="1">VLOOKUP(E78,'Q1.SL'!F:P,8,FALSE)</f>
        <v/>
      </c>
      <c r="I78" s="20" t="str">
        <f ca="1">VLOOKUP(E78,'Q2.SL'!G:O,6,FALSE)</f>
        <v/>
      </c>
      <c r="J78" s="31" t="str">
        <f>IF(ROW()-9&gt;'Inf.'!$I$10,"",VLOOKUP(E78,'Q2.SL'!G:O,4,FALSE))</f>
        <v/>
      </c>
      <c r="K78" s="20" t="str">
        <f ca="1">VLOOKUP(E78,'Q2.SL'!G:R,8,FALSE)</f>
        <v/>
      </c>
      <c r="L78" s="20" t="str">
        <f ca="1">VLOOKUP(E78,'Q3.SL'!G:O,6,FALSE)</f>
        <v/>
      </c>
      <c r="M78" s="69" t="str">
        <f>IF(ROW()-9&gt;'Inf.'!$I$10,"",VLOOKUP(E78,'Q3.SL'!G:O,4,FALSE))</f>
        <v/>
      </c>
      <c r="N78" s="20" t="str">
        <f ca="1">VLOOKUP(E78,'Q3.SL'!G:R,8,FALSE)</f>
        <v/>
      </c>
      <c r="O78" s="20" t="str">
        <f ca="1">VLOOKUP(E78,'Q4.SL'!G:O,6,FALSE)</f>
        <v/>
      </c>
      <c r="P78" s="31" t="str">
        <f>IF(ROW()-9&gt;'Inf.'!$I$10,"",VLOOKUP(E78,'Q4.SL'!G:O,4,FALSE))</f>
        <v/>
      </c>
      <c r="Q78" s="20" t="str">
        <f ca="1">VLOOKUP(E78,'Q4.SL'!G:R,8,FALSE)</f>
        <v/>
      </c>
      <c r="R78" s="20" t="str">
        <f ca="1" t="shared" si="2"/>
        <v/>
      </c>
      <c r="S78" s="20"/>
    </row>
    <row r="79" spans="1:19" ht="21.95" customHeight="1">
      <c r="A79" s="20" t="str">
        <f ca="1">_xlfn.IFERROR(IF(AND(F79=0,I79=0,L79=0,O79=0),"-",VLOOKUP(E79,'Rec.'!H:N,7,FALSE)),"")</f>
        <v/>
      </c>
      <c r="B79" s="21" t="str">
        <f ca="1">_xlfn.IFERROR(VLOOKUP(E79,'Rec.'!B:H,4,FALSE),"")</f>
        <v/>
      </c>
      <c r="C79" s="21" t="str">
        <f ca="1">_xlfn.IFERROR(VLOOKUP(E79,'Rec.'!B:H,5,FALSE),"")</f>
        <v/>
      </c>
      <c r="D79" s="20" t="str">
        <f ca="1">_xlfn.IFERROR(VLOOKUP(E79,'Rec.'!B:H,6,FALSE),"")</f>
        <v/>
      </c>
      <c r="E79" s="20" t="str">
        <f ca="1">_xlfn.IFERROR(VLOOKUP(ROW()-9,'Rec.'!P:Q,2,FALSE),"")</f>
        <v/>
      </c>
      <c r="F79" s="20">
        <f ca="1">VLOOKUP(E79,'Q1.SL'!F:M,3,FALSE)</f>
        <v>0</v>
      </c>
      <c r="G79" s="69" t="str">
        <f>IF(ROW()-9&gt;'Inf.'!$I$10,"",VLOOKUP(E79,'Q1.SL'!F:M,4,FALSE))</f>
        <v/>
      </c>
      <c r="H79" s="20" t="str">
        <f ca="1">VLOOKUP(E79,'Q1.SL'!F:P,8,FALSE)</f>
        <v/>
      </c>
      <c r="I79" s="20" t="str">
        <f ca="1">VLOOKUP(E79,'Q2.SL'!G:O,6,FALSE)</f>
        <v/>
      </c>
      <c r="J79" s="31" t="str">
        <f>IF(ROW()-9&gt;'Inf.'!$I$10,"",VLOOKUP(E79,'Q2.SL'!G:O,4,FALSE))</f>
        <v/>
      </c>
      <c r="K79" s="20" t="str">
        <f ca="1">VLOOKUP(E79,'Q2.SL'!G:R,8,FALSE)</f>
        <v/>
      </c>
      <c r="L79" s="20" t="str">
        <f ca="1">VLOOKUP(E79,'Q3.SL'!G:O,6,FALSE)</f>
        <v/>
      </c>
      <c r="M79" s="69" t="str">
        <f>IF(ROW()-9&gt;'Inf.'!$I$10,"",VLOOKUP(E79,'Q3.SL'!G:O,4,FALSE))</f>
        <v/>
      </c>
      <c r="N79" s="20" t="str">
        <f ca="1">VLOOKUP(E79,'Q3.SL'!G:R,8,FALSE)</f>
        <v/>
      </c>
      <c r="O79" s="20" t="str">
        <f ca="1">VLOOKUP(E79,'Q4.SL'!G:O,6,FALSE)</f>
        <v/>
      </c>
      <c r="P79" s="31" t="str">
        <f>IF(ROW()-9&gt;'Inf.'!$I$10,"",VLOOKUP(E79,'Q4.SL'!G:O,4,FALSE))</f>
        <v/>
      </c>
      <c r="Q79" s="20" t="str">
        <f ca="1">VLOOKUP(E79,'Q4.SL'!G:R,8,FALSE)</f>
        <v/>
      </c>
      <c r="R79" s="20" t="str">
        <f ca="1" t="shared" si="2"/>
        <v/>
      </c>
      <c r="S79" s="20"/>
    </row>
    <row r="80" spans="1:19" ht="21.95" customHeight="1">
      <c r="A80" s="20" t="str">
        <f ca="1">_xlfn.IFERROR(IF(AND(F80=0,I80=0,L80=0,O80=0),"-",VLOOKUP(E80,'Rec.'!H:N,7,FALSE)),"")</f>
        <v/>
      </c>
      <c r="B80" s="21" t="str">
        <f ca="1">_xlfn.IFERROR(VLOOKUP(E80,'Rec.'!B:H,4,FALSE),"")</f>
        <v/>
      </c>
      <c r="C80" s="21" t="str">
        <f ca="1">_xlfn.IFERROR(VLOOKUP(E80,'Rec.'!B:H,5,FALSE),"")</f>
        <v/>
      </c>
      <c r="D80" s="20" t="str">
        <f ca="1">_xlfn.IFERROR(VLOOKUP(E80,'Rec.'!B:H,6,FALSE),"")</f>
        <v/>
      </c>
      <c r="E80" s="20" t="str">
        <f ca="1">_xlfn.IFERROR(VLOOKUP(ROW()-9,'Rec.'!P:Q,2,FALSE),"")</f>
        <v/>
      </c>
      <c r="F80" s="20">
        <f ca="1">VLOOKUP(E80,'Q1.SL'!F:M,3,FALSE)</f>
        <v>0</v>
      </c>
      <c r="G80" s="69" t="str">
        <f>IF(ROW()-9&gt;'Inf.'!$I$10,"",VLOOKUP(E80,'Q1.SL'!F:M,4,FALSE))</f>
        <v/>
      </c>
      <c r="H80" s="20" t="str">
        <f ca="1">VLOOKUP(E80,'Q1.SL'!F:P,8,FALSE)</f>
        <v/>
      </c>
      <c r="I80" s="20" t="str">
        <f ca="1">VLOOKUP(E80,'Q2.SL'!G:O,6,FALSE)</f>
        <v/>
      </c>
      <c r="J80" s="31" t="str">
        <f>IF(ROW()-9&gt;'Inf.'!$I$10,"",VLOOKUP(E80,'Q2.SL'!G:O,4,FALSE))</f>
        <v/>
      </c>
      <c r="K80" s="20" t="str">
        <f ca="1">VLOOKUP(E80,'Q2.SL'!G:R,8,FALSE)</f>
        <v/>
      </c>
      <c r="L80" s="20" t="str">
        <f ca="1">VLOOKUP(E80,'Q3.SL'!G:O,6,FALSE)</f>
        <v/>
      </c>
      <c r="M80" s="69" t="str">
        <f>IF(ROW()-9&gt;'Inf.'!$I$10,"",VLOOKUP(E80,'Q3.SL'!G:O,4,FALSE))</f>
        <v/>
      </c>
      <c r="N80" s="20" t="str">
        <f ca="1">VLOOKUP(E80,'Q3.SL'!G:R,8,FALSE)</f>
        <v/>
      </c>
      <c r="O80" s="20" t="str">
        <f ca="1">VLOOKUP(E80,'Q4.SL'!G:O,6,FALSE)</f>
        <v/>
      </c>
      <c r="P80" s="31" t="str">
        <f>IF(ROW()-9&gt;'Inf.'!$I$10,"",VLOOKUP(E80,'Q4.SL'!G:O,4,FALSE))</f>
        <v/>
      </c>
      <c r="Q80" s="20" t="str">
        <f ca="1">VLOOKUP(E80,'Q4.SL'!G:R,8,FALSE)</f>
        <v/>
      </c>
      <c r="R80" s="20" t="str">
        <f ca="1" t="shared" si="2"/>
        <v/>
      </c>
      <c r="S80" s="20"/>
    </row>
    <row r="81" spans="1:19" ht="21.95" customHeight="1">
      <c r="A81" s="20" t="str">
        <f ca="1">_xlfn.IFERROR(IF(AND(F81=0,I81=0,L81=0,O81=0),"-",VLOOKUP(E81,'Rec.'!H:N,7,FALSE)),"")</f>
        <v/>
      </c>
      <c r="B81" s="21" t="str">
        <f ca="1">_xlfn.IFERROR(VLOOKUP(E81,'Rec.'!B:H,4,FALSE),"")</f>
        <v/>
      </c>
      <c r="C81" s="21" t="str">
        <f ca="1">_xlfn.IFERROR(VLOOKUP(E81,'Rec.'!B:H,5,FALSE),"")</f>
        <v/>
      </c>
      <c r="D81" s="20" t="str">
        <f ca="1">_xlfn.IFERROR(VLOOKUP(E81,'Rec.'!B:H,6,FALSE),"")</f>
        <v/>
      </c>
      <c r="E81" s="20" t="str">
        <f ca="1">_xlfn.IFERROR(VLOOKUP(ROW()-9,'Rec.'!P:Q,2,FALSE),"")</f>
        <v/>
      </c>
      <c r="F81" s="20">
        <f ca="1">VLOOKUP(E81,'Q1.SL'!F:M,3,FALSE)</f>
        <v>0</v>
      </c>
      <c r="G81" s="69" t="str">
        <f>IF(ROW()-9&gt;'Inf.'!$I$10,"",VLOOKUP(E81,'Q1.SL'!F:M,4,FALSE))</f>
        <v/>
      </c>
      <c r="H81" s="20" t="str">
        <f ca="1">VLOOKUP(E81,'Q1.SL'!F:P,8,FALSE)</f>
        <v/>
      </c>
      <c r="I81" s="20" t="str">
        <f ca="1">VLOOKUP(E81,'Q2.SL'!G:O,6,FALSE)</f>
        <v/>
      </c>
      <c r="J81" s="31" t="str">
        <f>IF(ROW()-9&gt;'Inf.'!$I$10,"",VLOOKUP(E81,'Q2.SL'!G:O,4,FALSE))</f>
        <v/>
      </c>
      <c r="K81" s="20" t="str">
        <f ca="1">VLOOKUP(E81,'Q2.SL'!G:R,8,FALSE)</f>
        <v/>
      </c>
      <c r="L81" s="20" t="str">
        <f ca="1">VLOOKUP(E81,'Q3.SL'!G:O,6,FALSE)</f>
        <v/>
      </c>
      <c r="M81" s="69" t="str">
        <f>IF(ROW()-9&gt;'Inf.'!$I$10,"",VLOOKUP(E81,'Q3.SL'!G:O,4,FALSE))</f>
        <v/>
      </c>
      <c r="N81" s="20" t="str">
        <f ca="1">VLOOKUP(E81,'Q3.SL'!G:R,8,FALSE)</f>
        <v/>
      </c>
      <c r="O81" s="20" t="str">
        <f ca="1">VLOOKUP(E81,'Q4.SL'!G:O,6,FALSE)</f>
        <v/>
      </c>
      <c r="P81" s="31" t="str">
        <f>IF(ROW()-9&gt;'Inf.'!$I$10,"",VLOOKUP(E81,'Q4.SL'!G:O,4,FALSE))</f>
        <v/>
      </c>
      <c r="Q81" s="20" t="str">
        <f ca="1">VLOOKUP(E81,'Q4.SL'!G:R,8,FALSE)</f>
        <v/>
      </c>
      <c r="R81" s="20" t="str">
        <f ca="1" t="shared" si="2"/>
        <v/>
      </c>
      <c r="S81" s="20"/>
    </row>
    <row r="82" spans="1:19" ht="21.95" customHeight="1">
      <c r="A82" s="20" t="str">
        <f ca="1">_xlfn.IFERROR(IF(AND(F82=0,I82=0,L82=0,O82=0),"-",VLOOKUP(E82,'Rec.'!H:N,7,FALSE)),"")</f>
        <v/>
      </c>
      <c r="B82" s="21" t="str">
        <f ca="1">_xlfn.IFERROR(VLOOKUP(E82,'Rec.'!B:H,4,FALSE),"")</f>
        <v/>
      </c>
      <c r="C82" s="21" t="str">
        <f ca="1">_xlfn.IFERROR(VLOOKUP(E82,'Rec.'!B:H,5,FALSE),"")</f>
        <v/>
      </c>
      <c r="D82" s="20" t="str">
        <f ca="1">_xlfn.IFERROR(VLOOKUP(E82,'Rec.'!B:H,6,FALSE),"")</f>
        <v/>
      </c>
      <c r="E82" s="20" t="str">
        <f ca="1">_xlfn.IFERROR(VLOOKUP(ROW()-9,'Rec.'!P:Q,2,FALSE),"")</f>
        <v/>
      </c>
      <c r="F82" s="20">
        <f ca="1">VLOOKUP(E82,'Q1.SL'!F:M,3,FALSE)</f>
        <v>0</v>
      </c>
      <c r="G82" s="69" t="str">
        <f>IF(ROW()-9&gt;'Inf.'!$I$10,"",VLOOKUP(E82,'Q1.SL'!F:M,4,FALSE))</f>
        <v/>
      </c>
      <c r="H82" s="20" t="str">
        <f ca="1">VLOOKUP(E82,'Q1.SL'!F:P,8,FALSE)</f>
        <v/>
      </c>
      <c r="I82" s="20" t="str">
        <f ca="1">VLOOKUP(E82,'Q2.SL'!G:O,6,FALSE)</f>
        <v/>
      </c>
      <c r="J82" s="31" t="str">
        <f>IF(ROW()-9&gt;'Inf.'!$I$10,"",VLOOKUP(E82,'Q2.SL'!G:O,4,FALSE))</f>
        <v/>
      </c>
      <c r="K82" s="20" t="str">
        <f ca="1">VLOOKUP(E82,'Q2.SL'!G:R,8,FALSE)</f>
        <v/>
      </c>
      <c r="L82" s="20" t="str">
        <f ca="1">VLOOKUP(E82,'Q3.SL'!G:O,6,FALSE)</f>
        <v/>
      </c>
      <c r="M82" s="69" t="str">
        <f>IF(ROW()-9&gt;'Inf.'!$I$10,"",VLOOKUP(E82,'Q3.SL'!G:O,4,FALSE))</f>
        <v/>
      </c>
      <c r="N82" s="20" t="str">
        <f ca="1">VLOOKUP(E82,'Q3.SL'!G:R,8,FALSE)</f>
        <v/>
      </c>
      <c r="O82" s="20" t="str">
        <f ca="1">VLOOKUP(E82,'Q4.SL'!G:O,6,FALSE)</f>
        <v/>
      </c>
      <c r="P82" s="31" t="str">
        <f>IF(ROW()-9&gt;'Inf.'!$I$10,"",VLOOKUP(E82,'Q4.SL'!G:O,4,FALSE))</f>
        <v/>
      </c>
      <c r="Q82" s="20" t="str">
        <f ca="1">VLOOKUP(E82,'Q4.SL'!G:R,8,FALSE)</f>
        <v/>
      </c>
      <c r="R82" s="20" t="str">
        <f ca="1" t="shared" si="2"/>
        <v/>
      </c>
      <c r="S82" s="20"/>
    </row>
    <row r="83" spans="1:19" ht="21.95" customHeight="1">
      <c r="A83" s="20" t="str">
        <f ca="1">_xlfn.IFERROR(IF(AND(F83=0,I83=0,L83=0,O83=0),"-",VLOOKUP(E83,'Rec.'!H:N,7,FALSE)),"")</f>
        <v/>
      </c>
      <c r="B83" s="21" t="str">
        <f ca="1">_xlfn.IFERROR(VLOOKUP(E83,'Rec.'!B:H,4,FALSE),"")</f>
        <v/>
      </c>
      <c r="C83" s="21" t="str">
        <f ca="1">_xlfn.IFERROR(VLOOKUP(E83,'Rec.'!B:H,5,FALSE),"")</f>
        <v/>
      </c>
      <c r="D83" s="20" t="str">
        <f ca="1">_xlfn.IFERROR(VLOOKUP(E83,'Rec.'!B:H,6,FALSE),"")</f>
        <v/>
      </c>
      <c r="E83" s="20" t="str">
        <f ca="1">_xlfn.IFERROR(VLOOKUP(ROW()-9,'Rec.'!P:Q,2,FALSE),"")</f>
        <v/>
      </c>
      <c r="F83" s="20">
        <f ca="1">VLOOKUP(E83,'Q1.SL'!F:M,3,FALSE)</f>
        <v>0</v>
      </c>
      <c r="G83" s="69" t="str">
        <f>IF(ROW()-9&gt;'Inf.'!$I$10,"",VLOOKUP(E83,'Q1.SL'!F:M,4,FALSE))</f>
        <v/>
      </c>
      <c r="H83" s="20" t="str">
        <f ca="1">VLOOKUP(E83,'Q1.SL'!F:P,8,FALSE)</f>
        <v/>
      </c>
      <c r="I83" s="20" t="str">
        <f ca="1">VLOOKUP(E83,'Q2.SL'!G:O,6,FALSE)</f>
        <v/>
      </c>
      <c r="J83" s="31" t="str">
        <f>IF(ROW()-9&gt;'Inf.'!$I$10,"",VLOOKUP(E83,'Q2.SL'!G:O,4,FALSE))</f>
        <v/>
      </c>
      <c r="K83" s="20" t="str">
        <f ca="1">VLOOKUP(E83,'Q2.SL'!G:R,8,FALSE)</f>
        <v/>
      </c>
      <c r="L83" s="20" t="str">
        <f ca="1">VLOOKUP(E83,'Q3.SL'!G:O,6,FALSE)</f>
        <v/>
      </c>
      <c r="M83" s="69" t="str">
        <f>IF(ROW()-9&gt;'Inf.'!$I$10,"",VLOOKUP(E83,'Q3.SL'!G:O,4,FALSE))</f>
        <v/>
      </c>
      <c r="N83" s="20" t="str">
        <f ca="1">VLOOKUP(E83,'Q3.SL'!G:R,8,FALSE)</f>
        <v/>
      </c>
      <c r="O83" s="20" t="str">
        <f ca="1">VLOOKUP(E83,'Q4.SL'!G:O,6,FALSE)</f>
        <v/>
      </c>
      <c r="P83" s="31" t="str">
        <f>IF(ROW()-9&gt;'Inf.'!$I$10,"",VLOOKUP(E83,'Q4.SL'!G:O,4,FALSE))</f>
        <v/>
      </c>
      <c r="Q83" s="20" t="str">
        <f ca="1">VLOOKUP(E83,'Q4.SL'!G:R,8,FALSE)</f>
        <v/>
      </c>
      <c r="R83" s="20" t="str">
        <f ca="1" t="shared" si="2"/>
        <v/>
      </c>
      <c r="S83" s="20"/>
    </row>
    <row r="84" spans="1:19" ht="21.95" customHeight="1">
      <c r="A84" s="20" t="str">
        <f ca="1">_xlfn.IFERROR(IF(AND(F84=0,I84=0,L84=0,O84=0),"-",VLOOKUP(E84,'Rec.'!H:N,7,FALSE)),"")</f>
        <v/>
      </c>
      <c r="B84" s="21" t="str">
        <f ca="1">_xlfn.IFERROR(VLOOKUP(E84,'Rec.'!B:H,4,FALSE),"")</f>
        <v/>
      </c>
      <c r="C84" s="21" t="str">
        <f ca="1">_xlfn.IFERROR(VLOOKUP(E84,'Rec.'!B:H,5,FALSE),"")</f>
        <v/>
      </c>
      <c r="D84" s="20" t="str">
        <f ca="1">_xlfn.IFERROR(VLOOKUP(E84,'Rec.'!B:H,6,FALSE),"")</f>
        <v/>
      </c>
      <c r="E84" s="20" t="str">
        <f ca="1">_xlfn.IFERROR(VLOOKUP(ROW()-9,'Rec.'!P:Q,2,FALSE),"")</f>
        <v/>
      </c>
      <c r="F84" s="20">
        <f ca="1">VLOOKUP(E84,'Q1.SL'!F:M,3,FALSE)</f>
        <v>0</v>
      </c>
      <c r="G84" s="69" t="str">
        <f>IF(ROW()-9&gt;'Inf.'!$I$10,"",VLOOKUP(E84,'Q1.SL'!F:M,4,FALSE))</f>
        <v/>
      </c>
      <c r="H84" s="20" t="str">
        <f ca="1">VLOOKUP(E84,'Q1.SL'!F:P,8,FALSE)</f>
        <v/>
      </c>
      <c r="I84" s="20" t="str">
        <f ca="1">VLOOKUP(E84,'Q2.SL'!G:O,6,FALSE)</f>
        <v/>
      </c>
      <c r="J84" s="31" t="str">
        <f>IF(ROW()-9&gt;'Inf.'!$I$10,"",VLOOKUP(E84,'Q2.SL'!G:O,4,FALSE))</f>
        <v/>
      </c>
      <c r="K84" s="20" t="str">
        <f ca="1">VLOOKUP(E84,'Q2.SL'!G:R,8,FALSE)</f>
        <v/>
      </c>
      <c r="L84" s="20" t="str">
        <f ca="1">VLOOKUP(E84,'Q3.SL'!G:O,6,FALSE)</f>
        <v/>
      </c>
      <c r="M84" s="69" t="str">
        <f>IF(ROW()-9&gt;'Inf.'!$I$10,"",VLOOKUP(E84,'Q3.SL'!G:O,4,FALSE))</f>
        <v/>
      </c>
      <c r="N84" s="20" t="str">
        <f ca="1">VLOOKUP(E84,'Q3.SL'!G:R,8,FALSE)</f>
        <v/>
      </c>
      <c r="O84" s="20" t="str">
        <f ca="1">VLOOKUP(E84,'Q4.SL'!G:O,6,FALSE)</f>
        <v/>
      </c>
      <c r="P84" s="31" t="str">
        <f>IF(ROW()-9&gt;'Inf.'!$I$10,"",VLOOKUP(E84,'Q4.SL'!G:O,4,FALSE))</f>
        <v/>
      </c>
      <c r="Q84" s="20" t="str">
        <f ca="1">VLOOKUP(E84,'Q4.SL'!G:R,8,FALSE)</f>
        <v/>
      </c>
      <c r="R84" s="20" t="str">
        <f ca="1" t="shared" si="2"/>
        <v/>
      </c>
      <c r="S84" s="20"/>
    </row>
    <row r="85" spans="1:19" ht="21.95" customHeight="1">
      <c r="A85" s="20" t="str">
        <f ca="1">_xlfn.IFERROR(IF(AND(F85=0,I85=0,L85=0,O85=0),"-",VLOOKUP(E85,'Rec.'!H:N,7,FALSE)),"")</f>
        <v/>
      </c>
      <c r="B85" s="21" t="str">
        <f ca="1">_xlfn.IFERROR(VLOOKUP(E85,'Rec.'!B:H,4,FALSE),"")</f>
        <v/>
      </c>
      <c r="C85" s="21" t="str">
        <f ca="1">_xlfn.IFERROR(VLOOKUP(E85,'Rec.'!B:H,5,FALSE),"")</f>
        <v/>
      </c>
      <c r="D85" s="20" t="str">
        <f ca="1">_xlfn.IFERROR(VLOOKUP(E85,'Rec.'!B:H,6,FALSE),"")</f>
        <v/>
      </c>
      <c r="E85" s="20" t="str">
        <f ca="1">_xlfn.IFERROR(VLOOKUP(ROW()-9,'Rec.'!P:Q,2,FALSE),"")</f>
        <v/>
      </c>
      <c r="F85" s="20">
        <f ca="1">VLOOKUP(E85,'Q1.SL'!F:M,3,FALSE)</f>
        <v>0</v>
      </c>
      <c r="G85" s="69" t="str">
        <f>IF(ROW()-9&gt;'Inf.'!$I$10,"",VLOOKUP(E85,'Q1.SL'!F:M,4,FALSE))</f>
        <v/>
      </c>
      <c r="H85" s="20" t="str">
        <f ca="1">VLOOKUP(E85,'Q1.SL'!F:P,8,FALSE)</f>
        <v/>
      </c>
      <c r="I85" s="20" t="str">
        <f ca="1">VLOOKUP(E85,'Q2.SL'!G:O,6,FALSE)</f>
        <v/>
      </c>
      <c r="J85" s="31" t="str">
        <f>IF(ROW()-9&gt;'Inf.'!$I$10,"",VLOOKUP(E85,'Q2.SL'!G:O,4,FALSE))</f>
        <v/>
      </c>
      <c r="K85" s="20" t="str">
        <f ca="1">VLOOKUP(E85,'Q2.SL'!G:R,8,FALSE)</f>
        <v/>
      </c>
      <c r="L85" s="20" t="str">
        <f ca="1">VLOOKUP(E85,'Q3.SL'!G:O,6,FALSE)</f>
        <v/>
      </c>
      <c r="M85" s="69" t="str">
        <f>IF(ROW()-9&gt;'Inf.'!$I$10,"",VLOOKUP(E85,'Q3.SL'!G:O,4,FALSE))</f>
        <v/>
      </c>
      <c r="N85" s="20" t="str">
        <f ca="1">VLOOKUP(E85,'Q3.SL'!G:R,8,FALSE)</f>
        <v/>
      </c>
      <c r="O85" s="20" t="str">
        <f ca="1">VLOOKUP(E85,'Q4.SL'!G:O,6,FALSE)</f>
        <v/>
      </c>
      <c r="P85" s="31" t="str">
        <f>IF(ROW()-9&gt;'Inf.'!$I$10,"",VLOOKUP(E85,'Q4.SL'!G:O,4,FALSE))</f>
        <v/>
      </c>
      <c r="Q85" s="20" t="str">
        <f ca="1">VLOOKUP(E85,'Q4.SL'!G:R,8,FALSE)</f>
        <v/>
      </c>
      <c r="R85" s="20" t="str">
        <f ca="1" t="shared" si="2"/>
        <v/>
      </c>
      <c r="S85" s="20"/>
    </row>
    <row r="86" spans="1:19" ht="21.95" customHeight="1">
      <c r="A86" s="20" t="str">
        <f ca="1">_xlfn.IFERROR(IF(AND(F86=0,I86=0,L86=0,O86=0),"-",VLOOKUP(E86,'Rec.'!H:N,7,FALSE)),"")</f>
        <v/>
      </c>
      <c r="B86" s="21" t="str">
        <f ca="1">_xlfn.IFERROR(VLOOKUP(E86,'Rec.'!B:H,4,FALSE),"")</f>
        <v/>
      </c>
      <c r="C86" s="21" t="str">
        <f ca="1">_xlfn.IFERROR(VLOOKUP(E86,'Rec.'!B:H,5,FALSE),"")</f>
        <v/>
      </c>
      <c r="D86" s="20" t="str">
        <f ca="1">_xlfn.IFERROR(VLOOKUP(E86,'Rec.'!B:H,6,FALSE),"")</f>
        <v/>
      </c>
      <c r="E86" s="20" t="str">
        <f ca="1">_xlfn.IFERROR(VLOOKUP(ROW()-9,'Rec.'!P:Q,2,FALSE),"")</f>
        <v/>
      </c>
      <c r="F86" s="20">
        <f ca="1">VLOOKUP(E86,'Q1.SL'!F:M,3,FALSE)</f>
        <v>0</v>
      </c>
      <c r="G86" s="69" t="str">
        <f>IF(ROW()-9&gt;'Inf.'!$I$10,"",VLOOKUP(E86,'Q1.SL'!F:M,4,FALSE))</f>
        <v/>
      </c>
      <c r="H86" s="20" t="str">
        <f ca="1">VLOOKUP(E86,'Q1.SL'!F:P,8,FALSE)</f>
        <v/>
      </c>
      <c r="I86" s="20" t="str">
        <f ca="1">VLOOKUP(E86,'Q2.SL'!G:O,6,FALSE)</f>
        <v/>
      </c>
      <c r="J86" s="31" t="str">
        <f>IF(ROW()-9&gt;'Inf.'!$I$10,"",VLOOKUP(E86,'Q2.SL'!G:O,4,FALSE))</f>
        <v/>
      </c>
      <c r="K86" s="20" t="str">
        <f ca="1">VLOOKUP(E86,'Q2.SL'!G:R,8,FALSE)</f>
        <v/>
      </c>
      <c r="L86" s="20" t="str">
        <f ca="1">VLOOKUP(E86,'Q3.SL'!G:O,6,FALSE)</f>
        <v/>
      </c>
      <c r="M86" s="69" t="str">
        <f>IF(ROW()-9&gt;'Inf.'!$I$10,"",VLOOKUP(E86,'Q3.SL'!G:O,4,FALSE))</f>
        <v/>
      </c>
      <c r="N86" s="20" t="str">
        <f ca="1">VLOOKUP(E86,'Q3.SL'!G:R,8,FALSE)</f>
        <v/>
      </c>
      <c r="O86" s="20" t="str">
        <f ca="1">VLOOKUP(E86,'Q4.SL'!G:O,6,FALSE)</f>
        <v/>
      </c>
      <c r="P86" s="31" t="str">
        <f>IF(ROW()-9&gt;'Inf.'!$I$10,"",VLOOKUP(E86,'Q4.SL'!G:O,4,FALSE))</f>
        <v/>
      </c>
      <c r="Q86" s="20" t="str">
        <f ca="1">VLOOKUP(E86,'Q4.SL'!G:R,8,FALSE)</f>
        <v/>
      </c>
      <c r="R86" s="20" t="str">
        <f ca="1" t="shared" si="2"/>
        <v/>
      </c>
      <c r="S86" s="20"/>
    </row>
    <row r="87" spans="1:19" ht="21.95" customHeight="1">
      <c r="A87" s="20" t="str">
        <f ca="1">_xlfn.IFERROR(IF(AND(F87=0,I87=0,L87=0,O87=0),"-",VLOOKUP(E87,'Rec.'!H:N,7,FALSE)),"")</f>
        <v/>
      </c>
      <c r="B87" s="21" t="str">
        <f ca="1">_xlfn.IFERROR(VLOOKUP(E87,'Rec.'!B:H,4,FALSE),"")</f>
        <v/>
      </c>
      <c r="C87" s="21" t="str">
        <f ca="1">_xlfn.IFERROR(VLOOKUP(E87,'Rec.'!B:H,5,FALSE),"")</f>
        <v/>
      </c>
      <c r="D87" s="20" t="str">
        <f ca="1">_xlfn.IFERROR(VLOOKUP(E87,'Rec.'!B:H,6,FALSE),"")</f>
        <v/>
      </c>
      <c r="E87" s="20" t="str">
        <f ca="1">_xlfn.IFERROR(VLOOKUP(ROW()-9,'Rec.'!P:Q,2,FALSE),"")</f>
        <v/>
      </c>
      <c r="F87" s="20">
        <f ca="1">VLOOKUP(E87,'Q1.SL'!F:M,3,FALSE)</f>
        <v>0</v>
      </c>
      <c r="G87" s="69" t="str">
        <f>IF(ROW()-9&gt;'Inf.'!$I$10,"",VLOOKUP(E87,'Q1.SL'!F:M,4,FALSE))</f>
        <v/>
      </c>
      <c r="H87" s="20" t="str">
        <f ca="1">VLOOKUP(E87,'Q1.SL'!F:P,8,FALSE)</f>
        <v/>
      </c>
      <c r="I87" s="20" t="str">
        <f ca="1">VLOOKUP(E87,'Q2.SL'!G:O,6,FALSE)</f>
        <v/>
      </c>
      <c r="J87" s="31" t="str">
        <f>IF(ROW()-9&gt;'Inf.'!$I$10,"",VLOOKUP(E87,'Q2.SL'!G:O,4,FALSE))</f>
        <v/>
      </c>
      <c r="K87" s="20" t="str">
        <f ca="1">VLOOKUP(E87,'Q2.SL'!G:R,8,FALSE)</f>
        <v/>
      </c>
      <c r="L87" s="20" t="str">
        <f ca="1">VLOOKUP(E87,'Q3.SL'!G:O,6,FALSE)</f>
        <v/>
      </c>
      <c r="M87" s="69" t="str">
        <f>IF(ROW()-9&gt;'Inf.'!$I$10,"",VLOOKUP(E87,'Q3.SL'!G:O,4,FALSE))</f>
        <v/>
      </c>
      <c r="N87" s="20" t="str">
        <f ca="1">VLOOKUP(E87,'Q3.SL'!G:R,8,FALSE)</f>
        <v/>
      </c>
      <c r="O87" s="20" t="str">
        <f ca="1">VLOOKUP(E87,'Q4.SL'!G:O,6,FALSE)</f>
        <v/>
      </c>
      <c r="P87" s="31" t="str">
        <f>IF(ROW()-9&gt;'Inf.'!$I$10,"",VLOOKUP(E87,'Q4.SL'!G:O,4,FALSE))</f>
        <v/>
      </c>
      <c r="Q87" s="20" t="str">
        <f ca="1">VLOOKUP(E87,'Q4.SL'!G:R,8,FALSE)</f>
        <v/>
      </c>
      <c r="R87" s="20" t="str">
        <f ca="1" t="shared" si="2"/>
        <v/>
      </c>
      <c r="S87" s="20"/>
    </row>
    <row r="88" spans="1:19" ht="21.95" customHeight="1">
      <c r="A88" s="20" t="str">
        <f ca="1">_xlfn.IFERROR(IF(AND(F88=0,I88=0,L88=0,O88=0),"-",VLOOKUP(E88,'Rec.'!H:N,7,FALSE)),"")</f>
        <v/>
      </c>
      <c r="B88" s="21" t="str">
        <f ca="1">_xlfn.IFERROR(VLOOKUP(E88,'Rec.'!B:H,4,FALSE),"")</f>
        <v/>
      </c>
      <c r="C88" s="21" t="str">
        <f ca="1">_xlfn.IFERROR(VLOOKUP(E88,'Rec.'!B:H,5,FALSE),"")</f>
        <v/>
      </c>
      <c r="D88" s="20" t="str">
        <f ca="1">_xlfn.IFERROR(VLOOKUP(E88,'Rec.'!B:H,6,FALSE),"")</f>
        <v/>
      </c>
      <c r="E88" s="20" t="str">
        <f ca="1">_xlfn.IFERROR(VLOOKUP(ROW()-9,'Rec.'!P:Q,2,FALSE),"")</f>
        <v/>
      </c>
      <c r="F88" s="20">
        <f ca="1">VLOOKUP(E88,'Q1.SL'!F:M,3,FALSE)</f>
        <v>0</v>
      </c>
      <c r="G88" s="69" t="str">
        <f>IF(ROW()-9&gt;'Inf.'!$I$10,"",VLOOKUP(E88,'Q1.SL'!F:M,4,FALSE))</f>
        <v/>
      </c>
      <c r="H88" s="20" t="str">
        <f ca="1">VLOOKUP(E88,'Q1.SL'!F:P,8,FALSE)</f>
        <v/>
      </c>
      <c r="I88" s="20" t="str">
        <f ca="1">VLOOKUP(E88,'Q2.SL'!G:O,6,FALSE)</f>
        <v/>
      </c>
      <c r="J88" s="31" t="str">
        <f>IF(ROW()-9&gt;'Inf.'!$I$10,"",VLOOKUP(E88,'Q2.SL'!G:O,4,FALSE))</f>
        <v/>
      </c>
      <c r="K88" s="20" t="str">
        <f ca="1">VLOOKUP(E88,'Q2.SL'!G:R,8,FALSE)</f>
        <v/>
      </c>
      <c r="L88" s="20" t="str">
        <f ca="1">VLOOKUP(E88,'Q3.SL'!G:O,6,FALSE)</f>
        <v/>
      </c>
      <c r="M88" s="69" t="str">
        <f>IF(ROW()-9&gt;'Inf.'!$I$10,"",VLOOKUP(E88,'Q3.SL'!G:O,4,FALSE))</f>
        <v/>
      </c>
      <c r="N88" s="20" t="str">
        <f ca="1">VLOOKUP(E88,'Q3.SL'!G:R,8,FALSE)</f>
        <v/>
      </c>
      <c r="O88" s="20" t="str">
        <f ca="1">VLOOKUP(E88,'Q4.SL'!G:O,6,FALSE)</f>
        <v/>
      </c>
      <c r="P88" s="31" t="str">
        <f>IF(ROW()-9&gt;'Inf.'!$I$10,"",VLOOKUP(E88,'Q4.SL'!G:O,4,FALSE))</f>
        <v/>
      </c>
      <c r="Q88" s="20" t="str">
        <f ca="1">VLOOKUP(E88,'Q4.SL'!G:R,8,FALSE)</f>
        <v/>
      </c>
      <c r="R88" s="20" t="str">
        <f ca="1" t="shared" si="2"/>
        <v/>
      </c>
      <c r="S88" s="20"/>
    </row>
    <row r="89" spans="1:19" ht="21.95" customHeight="1">
      <c r="A89" s="20" t="str">
        <f ca="1">_xlfn.IFERROR(IF(AND(F89=0,I89=0,L89=0,O89=0),"-",VLOOKUP(E89,'Rec.'!H:N,7,FALSE)),"")</f>
        <v/>
      </c>
      <c r="B89" s="21" t="str">
        <f ca="1">_xlfn.IFERROR(VLOOKUP(E89,'Rec.'!B:H,4,FALSE),"")</f>
        <v/>
      </c>
      <c r="C89" s="21" t="str">
        <f ca="1">_xlfn.IFERROR(VLOOKUP(E89,'Rec.'!B:H,5,FALSE),"")</f>
        <v/>
      </c>
      <c r="D89" s="20" t="str">
        <f ca="1">_xlfn.IFERROR(VLOOKUP(E89,'Rec.'!B:H,6,FALSE),"")</f>
        <v/>
      </c>
      <c r="E89" s="20" t="str">
        <f ca="1">_xlfn.IFERROR(VLOOKUP(ROW()-9,'Rec.'!P:Q,2,FALSE),"")</f>
        <v/>
      </c>
      <c r="F89" s="20">
        <f ca="1">VLOOKUP(E89,'Q1.SL'!F:M,3,FALSE)</f>
        <v>0</v>
      </c>
      <c r="G89" s="69" t="str">
        <f>IF(ROW()-9&gt;'Inf.'!$I$10,"",VLOOKUP(E89,'Q1.SL'!F:M,4,FALSE))</f>
        <v/>
      </c>
      <c r="H89" s="20" t="str">
        <f ca="1">VLOOKUP(E89,'Q1.SL'!F:P,8,FALSE)</f>
        <v/>
      </c>
      <c r="I89" s="20" t="str">
        <f ca="1">VLOOKUP(E89,'Q2.SL'!G:O,6,FALSE)</f>
        <v/>
      </c>
      <c r="J89" s="31" t="str">
        <f>IF(ROW()-9&gt;'Inf.'!$I$10,"",VLOOKUP(E89,'Q2.SL'!G:O,4,FALSE))</f>
        <v/>
      </c>
      <c r="K89" s="20" t="str">
        <f ca="1">VLOOKUP(E89,'Q2.SL'!G:R,8,FALSE)</f>
        <v/>
      </c>
      <c r="L89" s="20" t="str">
        <f ca="1">VLOOKUP(E89,'Q3.SL'!G:O,6,FALSE)</f>
        <v/>
      </c>
      <c r="M89" s="69" t="str">
        <f>IF(ROW()-9&gt;'Inf.'!$I$10,"",VLOOKUP(E89,'Q3.SL'!G:O,4,FALSE))</f>
        <v/>
      </c>
      <c r="N89" s="20" t="str">
        <f ca="1">VLOOKUP(E89,'Q3.SL'!G:R,8,FALSE)</f>
        <v/>
      </c>
      <c r="O89" s="20" t="str">
        <f ca="1">VLOOKUP(E89,'Q4.SL'!G:O,6,FALSE)</f>
        <v/>
      </c>
      <c r="P89" s="31" t="str">
        <f>IF(ROW()-9&gt;'Inf.'!$I$10,"",VLOOKUP(E89,'Q4.SL'!G:O,4,FALSE))</f>
        <v/>
      </c>
      <c r="Q89" s="20" t="str">
        <f ca="1">VLOOKUP(E89,'Q4.SL'!G:R,8,FALSE)</f>
        <v/>
      </c>
      <c r="R89" s="20" t="str">
        <f ca="1" t="shared" si="2"/>
        <v/>
      </c>
      <c r="S89" s="20"/>
    </row>
    <row r="90" spans="1:19" ht="21.95" customHeight="1">
      <c r="A90" s="20" t="str">
        <f ca="1">_xlfn.IFERROR(IF(AND(F90=0,I90=0,L90=0,O90=0),"-",VLOOKUP(E90,'Rec.'!H:N,7,FALSE)),"")</f>
        <v/>
      </c>
      <c r="B90" s="21" t="str">
        <f ca="1">_xlfn.IFERROR(VLOOKUP(E90,'Rec.'!B:H,4,FALSE),"")</f>
        <v/>
      </c>
      <c r="C90" s="21" t="str">
        <f ca="1">_xlfn.IFERROR(VLOOKUP(E90,'Rec.'!B:H,5,FALSE),"")</f>
        <v/>
      </c>
      <c r="D90" s="20" t="str">
        <f ca="1">_xlfn.IFERROR(VLOOKUP(E90,'Rec.'!B:H,6,FALSE),"")</f>
        <v/>
      </c>
      <c r="E90" s="20" t="str">
        <f ca="1">_xlfn.IFERROR(VLOOKUP(ROW()-9,'Rec.'!P:Q,2,FALSE),"")</f>
        <v/>
      </c>
      <c r="F90" s="20">
        <f ca="1">VLOOKUP(E90,'Q1.SL'!F:M,3,FALSE)</f>
        <v>0</v>
      </c>
      <c r="G90" s="69" t="str">
        <f>IF(ROW()-9&gt;'Inf.'!$I$10,"",VLOOKUP(E90,'Q1.SL'!F:M,4,FALSE))</f>
        <v/>
      </c>
      <c r="H90" s="20" t="str">
        <f ca="1">VLOOKUP(E90,'Q1.SL'!F:P,8,FALSE)</f>
        <v/>
      </c>
      <c r="I90" s="20" t="str">
        <f ca="1">VLOOKUP(E90,'Q2.SL'!G:O,6,FALSE)</f>
        <v/>
      </c>
      <c r="J90" s="31" t="str">
        <f>IF(ROW()-9&gt;'Inf.'!$I$10,"",VLOOKUP(E90,'Q2.SL'!G:O,4,FALSE))</f>
        <v/>
      </c>
      <c r="K90" s="20" t="str">
        <f ca="1">VLOOKUP(E90,'Q2.SL'!G:R,8,FALSE)</f>
        <v/>
      </c>
      <c r="L90" s="20" t="str">
        <f ca="1">VLOOKUP(E90,'Q3.SL'!G:O,6,FALSE)</f>
        <v/>
      </c>
      <c r="M90" s="69" t="str">
        <f>IF(ROW()-9&gt;'Inf.'!$I$10,"",VLOOKUP(E90,'Q3.SL'!G:O,4,FALSE))</f>
        <v/>
      </c>
      <c r="N90" s="20" t="str">
        <f ca="1">VLOOKUP(E90,'Q3.SL'!G:R,8,FALSE)</f>
        <v/>
      </c>
      <c r="O90" s="20" t="str">
        <f ca="1">VLOOKUP(E90,'Q4.SL'!G:O,6,FALSE)</f>
        <v/>
      </c>
      <c r="P90" s="31" t="str">
        <f>IF(ROW()-9&gt;'Inf.'!$I$10,"",VLOOKUP(E90,'Q4.SL'!G:O,4,FALSE))</f>
        <v/>
      </c>
      <c r="Q90" s="20" t="str">
        <f ca="1">VLOOKUP(E90,'Q4.SL'!G:R,8,FALSE)</f>
        <v/>
      </c>
      <c r="R90" s="20" t="str">
        <f ca="1" t="shared" si="2"/>
        <v/>
      </c>
      <c r="S90" s="20"/>
    </row>
    <row r="91" spans="1:19" ht="21.95" customHeight="1">
      <c r="A91" s="20" t="str">
        <f ca="1">_xlfn.IFERROR(IF(AND(F91=0,I91=0,L91=0,O91=0),"-",VLOOKUP(E91,'Rec.'!H:N,7,FALSE)),"")</f>
        <v/>
      </c>
      <c r="B91" s="21" t="str">
        <f ca="1">_xlfn.IFERROR(VLOOKUP(E91,'Rec.'!B:H,4,FALSE),"")</f>
        <v/>
      </c>
      <c r="C91" s="21" t="str">
        <f ca="1">_xlfn.IFERROR(VLOOKUP(E91,'Rec.'!B:H,5,FALSE),"")</f>
        <v/>
      </c>
      <c r="D91" s="20" t="str">
        <f ca="1">_xlfn.IFERROR(VLOOKUP(E91,'Rec.'!B:H,6,FALSE),"")</f>
        <v/>
      </c>
      <c r="E91" s="20" t="str">
        <f ca="1">_xlfn.IFERROR(VLOOKUP(ROW()-9,'Rec.'!P:Q,2,FALSE),"")</f>
        <v/>
      </c>
      <c r="F91" s="20">
        <f ca="1">VLOOKUP(E91,'Q1.SL'!F:M,3,FALSE)</f>
        <v>0</v>
      </c>
      <c r="G91" s="69" t="str">
        <f>IF(ROW()-9&gt;'Inf.'!$I$10,"",VLOOKUP(E91,'Q1.SL'!F:M,4,FALSE))</f>
        <v/>
      </c>
      <c r="H91" s="20" t="str">
        <f ca="1">VLOOKUP(E91,'Q1.SL'!F:P,8,FALSE)</f>
        <v/>
      </c>
      <c r="I91" s="20" t="str">
        <f ca="1">VLOOKUP(E91,'Q2.SL'!G:O,6,FALSE)</f>
        <v/>
      </c>
      <c r="J91" s="31" t="str">
        <f>IF(ROW()-9&gt;'Inf.'!$I$10,"",VLOOKUP(E91,'Q2.SL'!G:O,4,FALSE))</f>
        <v/>
      </c>
      <c r="K91" s="20" t="str">
        <f ca="1">VLOOKUP(E91,'Q2.SL'!G:R,8,FALSE)</f>
        <v/>
      </c>
      <c r="L91" s="20" t="str">
        <f ca="1">VLOOKUP(E91,'Q3.SL'!G:O,6,FALSE)</f>
        <v/>
      </c>
      <c r="M91" s="69" t="str">
        <f>IF(ROW()-9&gt;'Inf.'!$I$10,"",VLOOKUP(E91,'Q3.SL'!G:O,4,FALSE))</f>
        <v/>
      </c>
      <c r="N91" s="20" t="str">
        <f ca="1">VLOOKUP(E91,'Q3.SL'!G:R,8,FALSE)</f>
        <v/>
      </c>
      <c r="O91" s="20" t="str">
        <f ca="1">VLOOKUP(E91,'Q4.SL'!G:O,6,FALSE)</f>
        <v/>
      </c>
      <c r="P91" s="31" t="str">
        <f>IF(ROW()-9&gt;'Inf.'!$I$10,"",VLOOKUP(E91,'Q4.SL'!G:O,4,FALSE))</f>
        <v/>
      </c>
      <c r="Q91" s="20" t="str">
        <f ca="1">VLOOKUP(E91,'Q4.SL'!G:R,8,FALSE)</f>
        <v/>
      </c>
      <c r="R91" s="20" t="str">
        <f ca="1" t="shared" si="2"/>
        <v/>
      </c>
      <c r="S91" s="20"/>
    </row>
    <row r="92" spans="1:19" ht="21.95" customHeight="1">
      <c r="A92" s="20" t="str">
        <f ca="1">_xlfn.IFERROR(IF(AND(F92=0,I92=0,L92=0,O92=0),"-",VLOOKUP(E92,'Rec.'!H:N,7,FALSE)),"")</f>
        <v/>
      </c>
      <c r="B92" s="21" t="str">
        <f ca="1">_xlfn.IFERROR(VLOOKUP(E92,'Rec.'!B:H,4,FALSE),"")</f>
        <v/>
      </c>
      <c r="C92" s="21" t="str">
        <f ca="1">_xlfn.IFERROR(VLOOKUP(E92,'Rec.'!B:H,5,FALSE),"")</f>
        <v/>
      </c>
      <c r="D92" s="20" t="str">
        <f ca="1">_xlfn.IFERROR(VLOOKUP(E92,'Rec.'!B:H,6,FALSE),"")</f>
        <v/>
      </c>
      <c r="E92" s="20" t="str">
        <f ca="1">_xlfn.IFERROR(VLOOKUP(ROW()-9,'Rec.'!P:Q,2,FALSE),"")</f>
        <v/>
      </c>
      <c r="F92" s="20">
        <f ca="1">VLOOKUP(E92,'Q1.SL'!F:M,3,FALSE)</f>
        <v>0</v>
      </c>
      <c r="G92" s="69" t="str">
        <f>IF(ROW()-9&gt;'Inf.'!$I$10,"",VLOOKUP(E92,'Q1.SL'!F:M,4,FALSE))</f>
        <v/>
      </c>
      <c r="H92" s="20" t="str">
        <f ca="1">VLOOKUP(E92,'Q1.SL'!F:P,8,FALSE)</f>
        <v/>
      </c>
      <c r="I92" s="20" t="str">
        <f ca="1">VLOOKUP(E92,'Q2.SL'!G:O,6,FALSE)</f>
        <v/>
      </c>
      <c r="J92" s="31" t="str">
        <f>IF(ROW()-9&gt;'Inf.'!$I$10,"",VLOOKUP(E92,'Q2.SL'!G:O,4,FALSE))</f>
        <v/>
      </c>
      <c r="K92" s="20" t="str">
        <f ca="1">VLOOKUP(E92,'Q2.SL'!G:R,8,FALSE)</f>
        <v/>
      </c>
      <c r="L92" s="20" t="str">
        <f ca="1">VLOOKUP(E92,'Q3.SL'!G:O,6,FALSE)</f>
        <v/>
      </c>
      <c r="M92" s="69" t="str">
        <f>IF(ROW()-9&gt;'Inf.'!$I$10,"",VLOOKUP(E92,'Q3.SL'!G:O,4,FALSE))</f>
        <v/>
      </c>
      <c r="N92" s="20" t="str">
        <f ca="1">VLOOKUP(E92,'Q3.SL'!G:R,8,FALSE)</f>
        <v/>
      </c>
      <c r="O92" s="20" t="str">
        <f ca="1">VLOOKUP(E92,'Q4.SL'!G:O,6,FALSE)</f>
        <v/>
      </c>
      <c r="P92" s="31" t="str">
        <f>IF(ROW()-9&gt;'Inf.'!$I$10,"",VLOOKUP(E92,'Q4.SL'!G:O,4,FALSE))</f>
        <v/>
      </c>
      <c r="Q92" s="20" t="str">
        <f ca="1">VLOOKUP(E92,'Q4.SL'!G:R,8,FALSE)</f>
        <v/>
      </c>
      <c r="R92" s="20" t="str">
        <f ca="1" t="shared" si="2"/>
        <v/>
      </c>
      <c r="S92" s="20"/>
    </row>
    <row r="93" spans="1:19" ht="21.95" customHeight="1">
      <c r="A93" s="20" t="str">
        <f ca="1">_xlfn.IFERROR(IF(AND(F93=0,I93=0,L93=0,O93=0),"-",VLOOKUP(E93,'Rec.'!H:N,7,FALSE)),"")</f>
        <v/>
      </c>
      <c r="B93" s="21" t="str">
        <f ca="1">_xlfn.IFERROR(VLOOKUP(E93,'Rec.'!B:H,4,FALSE),"")</f>
        <v/>
      </c>
      <c r="C93" s="21" t="str">
        <f ca="1">_xlfn.IFERROR(VLOOKUP(E93,'Rec.'!B:H,5,FALSE),"")</f>
        <v/>
      </c>
      <c r="D93" s="20" t="str">
        <f ca="1">_xlfn.IFERROR(VLOOKUP(E93,'Rec.'!B:H,6,FALSE),"")</f>
        <v/>
      </c>
      <c r="E93" s="20" t="str">
        <f ca="1">_xlfn.IFERROR(VLOOKUP(ROW()-9,'Rec.'!P:Q,2,FALSE),"")</f>
        <v/>
      </c>
      <c r="F93" s="20">
        <f ca="1">VLOOKUP(E93,'Q1.SL'!F:M,3,FALSE)</f>
        <v>0</v>
      </c>
      <c r="G93" s="69" t="str">
        <f>IF(ROW()-9&gt;'Inf.'!$I$10,"",VLOOKUP(E93,'Q1.SL'!F:M,4,FALSE))</f>
        <v/>
      </c>
      <c r="H93" s="20" t="str">
        <f ca="1">VLOOKUP(E93,'Q1.SL'!F:P,8,FALSE)</f>
        <v/>
      </c>
      <c r="I93" s="20" t="str">
        <f ca="1">VLOOKUP(E93,'Q2.SL'!G:O,6,FALSE)</f>
        <v/>
      </c>
      <c r="J93" s="31" t="str">
        <f>IF(ROW()-9&gt;'Inf.'!$I$10,"",VLOOKUP(E93,'Q2.SL'!G:O,4,FALSE))</f>
        <v/>
      </c>
      <c r="K93" s="20" t="str">
        <f ca="1">VLOOKUP(E93,'Q2.SL'!G:R,8,FALSE)</f>
        <v/>
      </c>
      <c r="L93" s="20" t="str">
        <f ca="1">VLOOKUP(E93,'Q3.SL'!G:O,6,FALSE)</f>
        <v/>
      </c>
      <c r="M93" s="69" t="str">
        <f>IF(ROW()-9&gt;'Inf.'!$I$10,"",VLOOKUP(E93,'Q3.SL'!G:O,4,FALSE))</f>
        <v/>
      </c>
      <c r="N93" s="20" t="str">
        <f ca="1">VLOOKUP(E93,'Q3.SL'!G:R,8,FALSE)</f>
        <v/>
      </c>
      <c r="O93" s="20" t="str">
        <f ca="1">VLOOKUP(E93,'Q4.SL'!G:O,6,FALSE)</f>
        <v/>
      </c>
      <c r="P93" s="31" t="str">
        <f>IF(ROW()-9&gt;'Inf.'!$I$10,"",VLOOKUP(E93,'Q4.SL'!G:O,4,FALSE))</f>
        <v/>
      </c>
      <c r="Q93" s="20" t="str">
        <f ca="1">VLOOKUP(E93,'Q4.SL'!G:R,8,FALSE)</f>
        <v/>
      </c>
      <c r="R93" s="20" t="str">
        <f ca="1" t="shared" si="2"/>
        <v/>
      </c>
      <c r="S93" s="20"/>
    </row>
    <row r="94" spans="1:19" ht="21.95" customHeight="1">
      <c r="A94" s="20" t="str">
        <f ca="1">_xlfn.IFERROR(IF(AND(F94=0,I94=0,L94=0,O94=0),"-",VLOOKUP(E94,'Rec.'!H:N,7,FALSE)),"")</f>
        <v/>
      </c>
      <c r="B94" s="21" t="str">
        <f ca="1">_xlfn.IFERROR(VLOOKUP(E94,'Rec.'!B:H,4,FALSE),"")</f>
        <v/>
      </c>
      <c r="C94" s="21" t="str">
        <f ca="1">_xlfn.IFERROR(VLOOKUP(E94,'Rec.'!B:H,5,FALSE),"")</f>
        <v/>
      </c>
      <c r="D94" s="20" t="str">
        <f ca="1">_xlfn.IFERROR(VLOOKUP(E94,'Rec.'!B:H,6,FALSE),"")</f>
        <v/>
      </c>
      <c r="E94" s="20" t="str">
        <f ca="1">_xlfn.IFERROR(VLOOKUP(ROW()-9,'Rec.'!P:Q,2,FALSE),"")</f>
        <v/>
      </c>
      <c r="F94" s="20">
        <f ca="1">VLOOKUP(E94,'Q1.SL'!F:M,3,FALSE)</f>
        <v>0</v>
      </c>
      <c r="G94" s="69" t="str">
        <f>IF(ROW()-9&gt;'Inf.'!$I$10,"",VLOOKUP(E94,'Q1.SL'!F:M,4,FALSE))</f>
        <v/>
      </c>
      <c r="H94" s="20" t="str">
        <f ca="1">VLOOKUP(E94,'Q1.SL'!F:P,8,FALSE)</f>
        <v/>
      </c>
      <c r="I94" s="20" t="str">
        <f ca="1">VLOOKUP(E94,'Q2.SL'!G:O,6,FALSE)</f>
        <v/>
      </c>
      <c r="J94" s="31" t="str">
        <f>IF(ROW()-9&gt;'Inf.'!$I$10,"",VLOOKUP(E94,'Q2.SL'!G:O,4,FALSE))</f>
        <v/>
      </c>
      <c r="K94" s="20" t="str">
        <f ca="1">VLOOKUP(E94,'Q2.SL'!G:R,8,FALSE)</f>
        <v/>
      </c>
      <c r="L94" s="20" t="str">
        <f ca="1">VLOOKUP(E94,'Q3.SL'!G:O,6,FALSE)</f>
        <v/>
      </c>
      <c r="M94" s="69" t="str">
        <f>IF(ROW()-9&gt;'Inf.'!$I$10,"",VLOOKUP(E94,'Q3.SL'!G:O,4,FALSE))</f>
        <v/>
      </c>
      <c r="N94" s="20" t="str">
        <f ca="1">VLOOKUP(E94,'Q3.SL'!G:R,8,FALSE)</f>
        <v/>
      </c>
      <c r="O94" s="20" t="str">
        <f ca="1">VLOOKUP(E94,'Q4.SL'!G:O,6,FALSE)</f>
        <v/>
      </c>
      <c r="P94" s="31" t="str">
        <f>IF(ROW()-9&gt;'Inf.'!$I$10,"",VLOOKUP(E94,'Q4.SL'!G:O,4,FALSE))</f>
        <v/>
      </c>
      <c r="Q94" s="20" t="str">
        <f ca="1">VLOOKUP(E94,'Q4.SL'!G:R,8,FALSE)</f>
        <v/>
      </c>
      <c r="R94" s="20" t="str">
        <f ca="1" t="shared" si="2"/>
        <v/>
      </c>
      <c r="S94" s="20"/>
    </row>
    <row r="95" spans="1:19" ht="21.95" customHeight="1">
      <c r="A95" s="20" t="str">
        <f ca="1">_xlfn.IFERROR(IF(AND(F95=0,I95=0,L95=0,O95=0),"-",VLOOKUP(E95,'Rec.'!H:N,7,FALSE)),"")</f>
        <v/>
      </c>
      <c r="B95" s="21" t="str">
        <f ca="1">_xlfn.IFERROR(VLOOKUP(E95,'Rec.'!B:H,4,FALSE),"")</f>
        <v/>
      </c>
      <c r="C95" s="21" t="str">
        <f ca="1">_xlfn.IFERROR(VLOOKUP(E95,'Rec.'!B:H,5,FALSE),"")</f>
        <v/>
      </c>
      <c r="D95" s="20" t="str">
        <f ca="1">_xlfn.IFERROR(VLOOKUP(E95,'Rec.'!B:H,6,FALSE),"")</f>
        <v/>
      </c>
      <c r="E95" s="20" t="str">
        <f ca="1">_xlfn.IFERROR(VLOOKUP(ROW()-9,'Rec.'!P:Q,2,FALSE),"")</f>
        <v/>
      </c>
      <c r="F95" s="20">
        <f ca="1">VLOOKUP(E95,'Q1.SL'!F:M,3,FALSE)</f>
        <v>0</v>
      </c>
      <c r="G95" s="69" t="str">
        <f>IF(ROW()-9&gt;'Inf.'!$I$10,"",VLOOKUP(E95,'Q1.SL'!F:M,4,FALSE))</f>
        <v/>
      </c>
      <c r="H95" s="20" t="str">
        <f ca="1">VLOOKUP(E95,'Q1.SL'!F:P,8,FALSE)</f>
        <v/>
      </c>
      <c r="I95" s="20" t="str">
        <f ca="1">VLOOKUP(E95,'Q2.SL'!G:O,6,FALSE)</f>
        <v/>
      </c>
      <c r="J95" s="31" t="str">
        <f>IF(ROW()-9&gt;'Inf.'!$I$10,"",VLOOKUP(E95,'Q2.SL'!G:O,4,FALSE))</f>
        <v/>
      </c>
      <c r="K95" s="20" t="str">
        <f ca="1">VLOOKUP(E95,'Q2.SL'!G:R,8,FALSE)</f>
        <v/>
      </c>
      <c r="L95" s="20" t="str">
        <f ca="1">VLOOKUP(E95,'Q3.SL'!G:O,6,FALSE)</f>
        <v/>
      </c>
      <c r="M95" s="69" t="str">
        <f>IF(ROW()-9&gt;'Inf.'!$I$10,"",VLOOKUP(E95,'Q3.SL'!G:O,4,FALSE))</f>
        <v/>
      </c>
      <c r="N95" s="20" t="str">
        <f ca="1">VLOOKUP(E95,'Q3.SL'!G:R,8,FALSE)</f>
        <v/>
      </c>
      <c r="O95" s="20" t="str">
        <f ca="1">VLOOKUP(E95,'Q4.SL'!G:O,6,FALSE)</f>
        <v/>
      </c>
      <c r="P95" s="31" t="str">
        <f>IF(ROW()-9&gt;'Inf.'!$I$10,"",VLOOKUP(E95,'Q4.SL'!G:O,4,FALSE))</f>
        <v/>
      </c>
      <c r="Q95" s="20" t="str">
        <f ca="1">VLOOKUP(E95,'Q4.SL'!G:R,8,FALSE)</f>
        <v/>
      </c>
      <c r="R95" s="20" t="str">
        <f ca="1" t="shared" si="2"/>
        <v/>
      </c>
      <c r="S95" s="20"/>
    </row>
    <row r="96" spans="1:19" ht="21.95" customHeight="1">
      <c r="A96" s="20" t="str">
        <f ca="1">_xlfn.IFERROR(IF(AND(F96=0,I96=0,L96=0,O96=0),"-",VLOOKUP(E96,'Rec.'!H:N,7,FALSE)),"")</f>
        <v/>
      </c>
      <c r="B96" s="21" t="str">
        <f ca="1">_xlfn.IFERROR(VLOOKUP(E96,'Rec.'!B:H,4,FALSE),"")</f>
        <v/>
      </c>
      <c r="C96" s="21" t="str">
        <f ca="1">_xlfn.IFERROR(VLOOKUP(E96,'Rec.'!B:H,5,FALSE),"")</f>
        <v/>
      </c>
      <c r="D96" s="20" t="str">
        <f ca="1">_xlfn.IFERROR(VLOOKUP(E96,'Rec.'!B:H,6,FALSE),"")</f>
        <v/>
      </c>
      <c r="E96" s="20" t="str">
        <f ca="1">_xlfn.IFERROR(VLOOKUP(ROW()-9,'Rec.'!P:Q,2,FALSE),"")</f>
        <v/>
      </c>
      <c r="F96" s="20">
        <f ca="1">VLOOKUP(E96,'Q1.SL'!F:M,3,FALSE)</f>
        <v>0</v>
      </c>
      <c r="G96" s="69" t="str">
        <f>IF(ROW()-9&gt;'Inf.'!$I$10,"",VLOOKUP(E96,'Q1.SL'!F:M,4,FALSE))</f>
        <v/>
      </c>
      <c r="H96" s="20" t="str">
        <f ca="1">VLOOKUP(E96,'Q1.SL'!F:P,8,FALSE)</f>
        <v/>
      </c>
      <c r="I96" s="20" t="str">
        <f ca="1">VLOOKUP(E96,'Q2.SL'!G:O,6,FALSE)</f>
        <v/>
      </c>
      <c r="J96" s="31" t="str">
        <f>IF(ROW()-9&gt;'Inf.'!$I$10,"",VLOOKUP(E96,'Q2.SL'!G:O,4,FALSE))</f>
        <v/>
      </c>
      <c r="K96" s="20" t="str">
        <f ca="1">VLOOKUP(E96,'Q2.SL'!G:R,8,FALSE)</f>
        <v/>
      </c>
      <c r="L96" s="20" t="str">
        <f ca="1">VLOOKUP(E96,'Q3.SL'!G:O,6,FALSE)</f>
        <v/>
      </c>
      <c r="M96" s="69" t="str">
        <f>IF(ROW()-9&gt;'Inf.'!$I$10,"",VLOOKUP(E96,'Q3.SL'!G:O,4,FALSE))</f>
        <v/>
      </c>
      <c r="N96" s="20" t="str">
        <f ca="1">VLOOKUP(E96,'Q3.SL'!G:R,8,FALSE)</f>
        <v/>
      </c>
      <c r="O96" s="20" t="str">
        <f ca="1">VLOOKUP(E96,'Q4.SL'!G:O,6,FALSE)</f>
        <v/>
      </c>
      <c r="P96" s="31" t="str">
        <f>IF(ROW()-9&gt;'Inf.'!$I$10,"",VLOOKUP(E96,'Q4.SL'!G:O,4,FALSE))</f>
        <v/>
      </c>
      <c r="Q96" s="20" t="str">
        <f ca="1">VLOOKUP(E96,'Q4.SL'!G:R,8,FALSE)</f>
        <v/>
      </c>
      <c r="R96" s="20" t="str">
        <f ca="1" t="shared" si="2"/>
        <v/>
      </c>
      <c r="S96" s="20"/>
    </row>
    <row r="97" spans="1:19" ht="21.95" customHeight="1">
      <c r="A97" s="20" t="str">
        <f ca="1">_xlfn.IFERROR(IF(AND(F97=0,I97=0,L97=0,O97=0),"-",VLOOKUP(E97,'Rec.'!H:N,7,FALSE)),"")</f>
        <v/>
      </c>
      <c r="B97" s="21" t="str">
        <f ca="1">_xlfn.IFERROR(VLOOKUP(E97,'Rec.'!B:H,4,FALSE),"")</f>
        <v/>
      </c>
      <c r="C97" s="21" t="str">
        <f ca="1">_xlfn.IFERROR(VLOOKUP(E97,'Rec.'!B:H,5,FALSE),"")</f>
        <v/>
      </c>
      <c r="D97" s="20" t="str">
        <f ca="1">_xlfn.IFERROR(VLOOKUP(E97,'Rec.'!B:H,6,FALSE),"")</f>
        <v/>
      </c>
      <c r="E97" s="20" t="str">
        <f ca="1">_xlfn.IFERROR(VLOOKUP(ROW()-9,'Rec.'!P:Q,2,FALSE),"")</f>
        <v/>
      </c>
      <c r="F97" s="20">
        <f ca="1">VLOOKUP(E97,'Q1.SL'!F:M,3,FALSE)</f>
        <v>0</v>
      </c>
      <c r="G97" s="69" t="str">
        <f>IF(ROW()-9&gt;'Inf.'!$I$10,"",VLOOKUP(E97,'Q1.SL'!F:M,4,FALSE))</f>
        <v/>
      </c>
      <c r="H97" s="20" t="str">
        <f ca="1">VLOOKUP(E97,'Q1.SL'!F:P,8,FALSE)</f>
        <v/>
      </c>
      <c r="I97" s="20" t="str">
        <f ca="1">VLOOKUP(E97,'Q2.SL'!G:O,6,FALSE)</f>
        <v/>
      </c>
      <c r="J97" s="31" t="str">
        <f>IF(ROW()-9&gt;'Inf.'!$I$10,"",VLOOKUP(E97,'Q2.SL'!G:O,4,FALSE))</f>
        <v/>
      </c>
      <c r="K97" s="20" t="str">
        <f ca="1">VLOOKUP(E97,'Q2.SL'!G:R,8,FALSE)</f>
        <v/>
      </c>
      <c r="L97" s="20" t="str">
        <f ca="1">VLOOKUP(E97,'Q3.SL'!G:O,6,FALSE)</f>
        <v/>
      </c>
      <c r="M97" s="69" t="str">
        <f>IF(ROW()-9&gt;'Inf.'!$I$10,"",VLOOKUP(E97,'Q3.SL'!G:O,4,FALSE))</f>
        <v/>
      </c>
      <c r="N97" s="20" t="str">
        <f ca="1">VLOOKUP(E97,'Q3.SL'!G:R,8,FALSE)</f>
        <v/>
      </c>
      <c r="O97" s="20" t="str">
        <f ca="1">VLOOKUP(E97,'Q4.SL'!G:O,6,FALSE)</f>
        <v/>
      </c>
      <c r="P97" s="31" t="str">
        <f>IF(ROW()-9&gt;'Inf.'!$I$10,"",VLOOKUP(E97,'Q4.SL'!G:O,4,FALSE))</f>
        <v/>
      </c>
      <c r="Q97" s="20" t="str">
        <f ca="1">VLOOKUP(E97,'Q4.SL'!G:R,8,FALSE)</f>
        <v/>
      </c>
      <c r="R97" s="20" t="str">
        <f ca="1" t="shared" si="2"/>
        <v/>
      </c>
      <c r="S97" s="20"/>
    </row>
    <row r="98" spans="1:19" ht="21.95" customHeight="1">
      <c r="A98" s="20" t="str">
        <f ca="1">_xlfn.IFERROR(IF(AND(F98=0,I98=0,L98=0,O98=0),"-",VLOOKUP(E98,'Rec.'!H:N,7,FALSE)),"")</f>
        <v/>
      </c>
      <c r="B98" s="21" t="str">
        <f ca="1">_xlfn.IFERROR(VLOOKUP(E98,'Rec.'!B:H,4,FALSE),"")</f>
        <v/>
      </c>
      <c r="C98" s="21" t="str">
        <f ca="1">_xlfn.IFERROR(VLOOKUP(E98,'Rec.'!B:H,5,FALSE),"")</f>
        <v/>
      </c>
      <c r="D98" s="20" t="str">
        <f ca="1">_xlfn.IFERROR(VLOOKUP(E98,'Rec.'!B:H,6,FALSE),"")</f>
        <v/>
      </c>
      <c r="E98" s="20" t="str">
        <f ca="1">_xlfn.IFERROR(VLOOKUP(ROW()-9,'Rec.'!P:Q,2,FALSE),"")</f>
        <v/>
      </c>
      <c r="F98" s="20">
        <f ca="1">VLOOKUP(E98,'Q1.SL'!F:M,3,FALSE)</f>
        <v>0</v>
      </c>
      <c r="G98" s="69" t="str">
        <f>IF(ROW()-9&gt;'Inf.'!$I$10,"",VLOOKUP(E98,'Q1.SL'!F:M,4,FALSE))</f>
        <v/>
      </c>
      <c r="H98" s="20" t="str">
        <f ca="1">VLOOKUP(E98,'Q1.SL'!F:P,8,FALSE)</f>
        <v/>
      </c>
      <c r="I98" s="20" t="str">
        <f ca="1">VLOOKUP(E98,'Q2.SL'!G:O,6,FALSE)</f>
        <v/>
      </c>
      <c r="J98" s="31" t="str">
        <f>IF(ROW()-9&gt;'Inf.'!$I$10,"",VLOOKUP(E98,'Q2.SL'!G:O,4,FALSE))</f>
        <v/>
      </c>
      <c r="K98" s="20" t="str">
        <f ca="1">VLOOKUP(E98,'Q2.SL'!G:R,8,FALSE)</f>
        <v/>
      </c>
      <c r="L98" s="20" t="str">
        <f ca="1">VLOOKUP(E98,'Q3.SL'!G:O,6,FALSE)</f>
        <v/>
      </c>
      <c r="M98" s="69" t="str">
        <f>IF(ROW()-9&gt;'Inf.'!$I$10,"",VLOOKUP(E98,'Q3.SL'!G:O,4,FALSE))</f>
        <v/>
      </c>
      <c r="N98" s="20" t="str">
        <f ca="1">VLOOKUP(E98,'Q3.SL'!G:R,8,FALSE)</f>
        <v/>
      </c>
      <c r="O98" s="20" t="str">
        <f ca="1">VLOOKUP(E98,'Q4.SL'!G:O,6,FALSE)</f>
        <v/>
      </c>
      <c r="P98" s="31" t="str">
        <f>IF(ROW()-9&gt;'Inf.'!$I$10,"",VLOOKUP(E98,'Q4.SL'!G:O,4,FALSE))</f>
        <v/>
      </c>
      <c r="Q98" s="20" t="str">
        <f ca="1">VLOOKUP(E98,'Q4.SL'!G:R,8,FALSE)</f>
        <v/>
      </c>
      <c r="R98" s="20" t="str">
        <f ca="1" t="shared" si="2"/>
        <v/>
      </c>
      <c r="S98" s="20"/>
    </row>
    <row r="99" spans="1:19" ht="21.95" customHeight="1">
      <c r="A99" s="20" t="str">
        <f ca="1">_xlfn.IFERROR(IF(AND(F99=0,I99=0,L99=0,O99=0),"-",VLOOKUP(E99,'Rec.'!H:N,7,FALSE)),"")</f>
        <v/>
      </c>
      <c r="B99" s="21" t="str">
        <f ca="1">_xlfn.IFERROR(VLOOKUP(E99,'Rec.'!B:H,4,FALSE),"")</f>
        <v/>
      </c>
      <c r="C99" s="21" t="str">
        <f ca="1">_xlfn.IFERROR(VLOOKUP(E99,'Rec.'!B:H,5,FALSE),"")</f>
        <v/>
      </c>
      <c r="D99" s="20" t="str">
        <f ca="1">_xlfn.IFERROR(VLOOKUP(E99,'Rec.'!B:H,6,FALSE),"")</f>
        <v/>
      </c>
      <c r="E99" s="20" t="str">
        <f ca="1">_xlfn.IFERROR(VLOOKUP(ROW()-9,'Rec.'!P:Q,2,FALSE),"")</f>
        <v/>
      </c>
      <c r="F99" s="20">
        <f ca="1">VLOOKUP(E99,'Q1.SL'!F:M,3,FALSE)</f>
        <v>0</v>
      </c>
      <c r="G99" s="69" t="str">
        <f>IF(ROW()-9&gt;'Inf.'!$I$10,"",VLOOKUP(E99,'Q1.SL'!F:M,4,FALSE))</f>
        <v/>
      </c>
      <c r="H99" s="20" t="str">
        <f ca="1">VLOOKUP(E99,'Q1.SL'!F:P,8,FALSE)</f>
        <v/>
      </c>
      <c r="I99" s="20" t="str">
        <f ca="1">VLOOKUP(E99,'Q2.SL'!G:O,6,FALSE)</f>
        <v/>
      </c>
      <c r="J99" s="31" t="str">
        <f>IF(ROW()-9&gt;'Inf.'!$I$10,"",VLOOKUP(E99,'Q2.SL'!G:O,4,FALSE))</f>
        <v/>
      </c>
      <c r="K99" s="20" t="str">
        <f ca="1">VLOOKUP(E99,'Q2.SL'!G:R,8,FALSE)</f>
        <v/>
      </c>
      <c r="L99" s="20" t="str">
        <f ca="1">VLOOKUP(E99,'Q3.SL'!G:O,6,FALSE)</f>
        <v/>
      </c>
      <c r="M99" s="69" t="str">
        <f>IF(ROW()-9&gt;'Inf.'!$I$10,"",VLOOKUP(E99,'Q3.SL'!G:O,4,FALSE))</f>
        <v/>
      </c>
      <c r="N99" s="20" t="str">
        <f ca="1">VLOOKUP(E99,'Q3.SL'!G:R,8,FALSE)</f>
        <v/>
      </c>
      <c r="O99" s="20" t="str">
        <f ca="1">VLOOKUP(E99,'Q4.SL'!G:O,6,FALSE)</f>
        <v/>
      </c>
      <c r="P99" s="31" t="str">
        <f>IF(ROW()-9&gt;'Inf.'!$I$10,"",VLOOKUP(E99,'Q4.SL'!G:O,4,FALSE))</f>
        <v/>
      </c>
      <c r="Q99" s="20" t="str">
        <f ca="1">VLOOKUP(E99,'Q4.SL'!G:R,8,FALSE)</f>
        <v/>
      </c>
      <c r="R99" s="20" t="str">
        <f ca="1" t="shared" si="2"/>
        <v/>
      </c>
      <c r="S99" s="20"/>
    </row>
    <row r="100" spans="1:19" ht="21.95" customHeight="1">
      <c r="A100" s="20" t="str">
        <f ca="1">_xlfn.IFERROR(IF(AND(F100=0,I100=0,L100=0,O100=0),"-",VLOOKUP(E100,'Rec.'!H:N,7,FALSE)),"")</f>
        <v/>
      </c>
      <c r="B100" s="21" t="str">
        <f ca="1">_xlfn.IFERROR(VLOOKUP(E100,'Rec.'!B:H,4,FALSE),"")</f>
        <v/>
      </c>
      <c r="C100" s="21" t="str">
        <f ca="1">_xlfn.IFERROR(VLOOKUP(E100,'Rec.'!B:H,5,FALSE),"")</f>
        <v/>
      </c>
      <c r="D100" s="20" t="str">
        <f ca="1">_xlfn.IFERROR(VLOOKUP(E100,'Rec.'!B:H,6,FALSE),"")</f>
        <v/>
      </c>
      <c r="E100" s="20" t="str">
        <f ca="1">_xlfn.IFERROR(VLOOKUP(ROW()-9,'Rec.'!P:Q,2,FALSE),"")</f>
        <v/>
      </c>
      <c r="F100" s="20">
        <f ca="1">VLOOKUP(E100,'Q1.SL'!F:M,3,FALSE)</f>
        <v>0</v>
      </c>
      <c r="G100" s="69" t="str">
        <f>IF(ROW()-9&gt;'Inf.'!$I$10,"",VLOOKUP(E100,'Q1.SL'!F:M,4,FALSE))</f>
        <v/>
      </c>
      <c r="H100" s="20" t="str">
        <f ca="1">VLOOKUP(E100,'Q1.SL'!F:P,8,FALSE)</f>
        <v/>
      </c>
      <c r="I100" s="20" t="str">
        <f ca="1">VLOOKUP(E100,'Q2.SL'!G:O,6,FALSE)</f>
        <v/>
      </c>
      <c r="J100" s="31" t="str">
        <f>IF(ROW()-9&gt;'Inf.'!$I$10,"",VLOOKUP(E100,'Q2.SL'!G:O,4,FALSE))</f>
        <v/>
      </c>
      <c r="K100" s="20" t="str">
        <f ca="1">VLOOKUP(E100,'Q2.SL'!G:R,8,FALSE)</f>
        <v/>
      </c>
      <c r="L100" s="20" t="str">
        <f ca="1">VLOOKUP(E100,'Q3.SL'!G:O,6,FALSE)</f>
        <v/>
      </c>
      <c r="M100" s="69" t="str">
        <f>IF(ROW()-9&gt;'Inf.'!$I$10,"",VLOOKUP(E100,'Q3.SL'!G:O,4,FALSE))</f>
        <v/>
      </c>
      <c r="N100" s="20" t="str">
        <f ca="1">VLOOKUP(E100,'Q3.SL'!G:R,8,FALSE)</f>
        <v/>
      </c>
      <c r="O100" s="20" t="str">
        <f ca="1">VLOOKUP(E100,'Q4.SL'!G:O,6,FALSE)</f>
        <v/>
      </c>
      <c r="P100" s="31" t="str">
        <f>IF(ROW()-9&gt;'Inf.'!$I$10,"",VLOOKUP(E100,'Q4.SL'!G:O,4,FALSE))</f>
        <v/>
      </c>
      <c r="Q100" s="20" t="str">
        <f ca="1">VLOOKUP(E100,'Q4.SL'!G:R,8,FALSE)</f>
        <v/>
      </c>
      <c r="R100" s="20" t="str">
        <f ca="1" t="shared" si="2"/>
        <v/>
      </c>
      <c r="S100" s="20"/>
    </row>
    <row r="101" spans="1:19" ht="21.95" customHeight="1">
      <c r="A101" s="20" t="str">
        <f ca="1">_xlfn.IFERROR(IF(AND(F101=0,I101=0,L101=0,O101=0),"-",VLOOKUP(E101,'Rec.'!H:N,7,FALSE)),"")</f>
        <v/>
      </c>
      <c r="B101" s="21" t="str">
        <f ca="1">_xlfn.IFERROR(VLOOKUP(E101,'Rec.'!B:H,4,FALSE),"")</f>
        <v/>
      </c>
      <c r="C101" s="21" t="str">
        <f ca="1">_xlfn.IFERROR(VLOOKUP(E101,'Rec.'!B:H,5,FALSE),"")</f>
        <v/>
      </c>
      <c r="D101" s="20" t="str">
        <f ca="1">_xlfn.IFERROR(VLOOKUP(E101,'Rec.'!B:H,6,FALSE),"")</f>
        <v/>
      </c>
      <c r="E101" s="20" t="str">
        <f ca="1">_xlfn.IFERROR(VLOOKUP(ROW()-9,'Rec.'!P:Q,2,FALSE),"")</f>
        <v/>
      </c>
      <c r="F101" s="20">
        <f ca="1">VLOOKUP(E101,'Q1.SL'!F:M,3,FALSE)</f>
        <v>0</v>
      </c>
      <c r="G101" s="69" t="str">
        <f>IF(ROW()-9&gt;'Inf.'!$I$10,"",VLOOKUP(E101,'Q1.SL'!F:M,4,FALSE))</f>
        <v/>
      </c>
      <c r="H101" s="20" t="str">
        <f ca="1">VLOOKUP(E101,'Q1.SL'!F:P,8,FALSE)</f>
        <v/>
      </c>
      <c r="I101" s="20" t="str">
        <f ca="1">VLOOKUP(E101,'Q2.SL'!G:O,6,FALSE)</f>
        <v/>
      </c>
      <c r="J101" s="31" t="str">
        <f>IF(ROW()-9&gt;'Inf.'!$I$10,"",VLOOKUP(E101,'Q2.SL'!G:O,4,FALSE))</f>
        <v/>
      </c>
      <c r="K101" s="20" t="str">
        <f ca="1">VLOOKUP(E101,'Q2.SL'!G:R,8,FALSE)</f>
        <v/>
      </c>
      <c r="L101" s="20" t="str">
        <f ca="1">VLOOKUP(E101,'Q3.SL'!G:O,6,FALSE)</f>
        <v/>
      </c>
      <c r="M101" s="69" t="str">
        <f>IF(ROW()-9&gt;'Inf.'!$I$10,"",VLOOKUP(E101,'Q3.SL'!G:O,4,FALSE))</f>
        <v/>
      </c>
      <c r="N101" s="20" t="str">
        <f ca="1">VLOOKUP(E101,'Q3.SL'!G:R,8,FALSE)</f>
        <v/>
      </c>
      <c r="O101" s="20" t="str">
        <f ca="1">VLOOKUP(E101,'Q4.SL'!G:O,6,FALSE)</f>
        <v/>
      </c>
      <c r="P101" s="31" t="str">
        <f>IF(ROW()-9&gt;'Inf.'!$I$10,"",VLOOKUP(E101,'Q4.SL'!G:O,4,FALSE))</f>
        <v/>
      </c>
      <c r="Q101" s="20" t="str">
        <f ca="1">VLOOKUP(E101,'Q4.SL'!G:R,8,FALSE)</f>
        <v/>
      </c>
      <c r="R101" s="20" t="str">
        <f ca="1" t="shared" si="2"/>
        <v/>
      </c>
      <c r="S101" s="20"/>
    </row>
    <row r="102" spans="1:19" ht="21.95" customHeight="1">
      <c r="A102" s="20" t="str">
        <f ca="1">_xlfn.IFERROR(IF(AND(F102=0,I102=0,L102=0,O102=0),"-",VLOOKUP(E102,'Rec.'!H:N,7,FALSE)),"")</f>
        <v/>
      </c>
      <c r="B102" s="21" t="str">
        <f ca="1">_xlfn.IFERROR(VLOOKUP(E102,'Rec.'!B:H,4,FALSE),"")</f>
        <v/>
      </c>
      <c r="C102" s="21" t="str">
        <f ca="1">_xlfn.IFERROR(VLOOKUP(E102,'Rec.'!B:H,5,FALSE),"")</f>
        <v/>
      </c>
      <c r="D102" s="20" t="str">
        <f ca="1">_xlfn.IFERROR(VLOOKUP(E102,'Rec.'!B:H,6,FALSE),"")</f>
        <v/>
      </c>
      <c r="E102" s="20" t="str">
        <f ca="1">_xlfn.IFERROR(VLOOKUP(ROW()-9,'Rec.'!P:Q,2,FALSE),"")</f>
        <v/>
      </c>
      <c r="F102" s="20">
        <f ca="1">VLOOKUP(E102,'Q1.SL'!F:M,3,FALSE)</f>
        <v>0</v>
      </c>
      <c r="G102" s="69" t="str">
        <f>IF(ROW()-9&gt;'Inf.'!$I$10,"",VLOOKUP(E102,'Q1.SL'!F:M,4,FALSE))</f>
        <v/>
      </c>
      <c r="H102" s="20" t="str">
        <f ca="1">VLOOKUP(E102,'Q1.SL'!F:P,8,FALSE)</f>
        <v/>
      </c>
      <c r="I102" s="20" t="str">
        <f ca="1">VLOOKUP(E102,'Q2.SL'!G:O,6,FALSE)</f>
        <v/>
      </c>
      <c r="J102" s="31" t="str">
        <f>IF(ROW()-9&gt;'Inf.'!$I$10,"",VLOOKUP(E102,'Q2.SL'!G:O,4,FALSE))</f>
        <v/>
      </c>
      <c r="K102" s="20" t="str">
        <f ca="1">VLOOKUP(E102,'Q2.SL'!G:R,8,FALSE)</f>
        <v/>
      </c>
      <c r="L102" s="20" t="str">
        <f ca="1">VLOOKUP(E102,'Q3.SL'!G:O,6,FALSE)</f>
        <v/>
      </c>
      <c r="M102" s="69" t="str">
        <f>IF(ROW()-9&gt;'Inf.'!$I$10,"",VLOOKUP(E102,'Q3.SL'!G:O,4,FALSE))</f>
        <v/>
      </c>
      <c r="N102" s="20" t="str">
        <f ca="1">VLOOKUP(E102,'Q3.SL'!G:R,8,FALSE)</f>
        <v/>
      </c>
      <c r="O102" s="20" t="str">
        <f ca="1">VLOOKUP(E102,'Q4.SL'!G:O,6,FALSE)</f>
        <v/>
      </c>
      <c r="P102" s="31" t="str">
        <f>IF(ROW()-9&gt;'Inf.'!$I$10,"",VLOOKUP(E102,'Q4.SL'!G:O,4,FALSE))</f>
        <v/>
      </c>
      <c r="Q102" s="20" t="str">
        <f ca="1">VLOOKUP(E102,'Q4.SL'!G:R,8,FALSE)</f>
        <v/>
      </c>
      <c r="R102" s="20" t="str">
        <f ca="1" t="shared" si="2"/>
        <v/>
      </c>
      <c r="S102" s="20"/>
    </row>
    <row r="103" spans="1:19" ht="21.95" customHeight="1">
      <c r="A103" s="20" t="str">
        <f ca="1">_xlfn.IFERROR(IF(AND(F103=0,I103=0,L103=0,O103=0),"-",VLOOKUP(E103,'Rec.'!H:N,7,FALSE)),"")</f>
        <v/>
      </c>
      <c r="B103" s="21" t="str">
        <f ca="1">_xlfn.IFERROR(VLOOKUP(E103,'Rec.'!B:H,4,FALSE),"")</f>
        <v/>
      </c>
      <c r="C103" s="21" t="str">
        <f ca="1">_xlfn.IFERROR(VLOOKUP(E103,'Rec.'!B:H,5,FALSE),"")</f>
        <v/>
      </c>
      <c r="D103" s="20" t="str">
        <f ca="1">_xlfn.IFERROR(VLOOKUP(E103,'Rec.'!B:H,6,FALSE),"")</f>
        <v/>
      </c>
      <c r="E103" s="20" t="str">
        <f ca="1">_xlfn.IFERROR(VLOOKUP(ROW()-9,'Rec.'!P:Q,2,FALSE),"")</f>
        <v/>
      </c>
      <c r="F103" s="20">
        <f ca="1">VLOOKUP(E103,'Q1.SL'!F:M,3,FALSE)</f>
        <v>0</v>
      </c>
      <c r="G103" s="69" t="str">
        <f>IF(ROW()-9&gt;'Inf.'!$I$10,"",VLOOKUP(E103,'Q1.SL'!F:M,4,FALSE))</f>
        <v/>
      </c>
      <c r="H103" s="20" t="str">
        <f ca="1">VLOOKUP(E103,'Q1.SL'!F:P,8,FALSE)</f>
        <v/>
      </c>
      <c r="I103" s="20" t="str">
        <f ca="1">VLOOKUP(E103,'Q2.SL'!G:O,6,FALSE)</f>
        <v/>
      </c>
      <c r="J103" s="31" t="str">
        <f>IF(ROW()-9&gt;'Inf.'!$I$10,"",VLOOKUP(E103,'Q2.SL'!G:O,4,FALSE))</f>
        <v/>
      </c>
      <c r="K103" s="20" t="str">
        <f ca="1">VLOOKUP(E103,'Q2.SL'!G:R,8,FALSE)</f>
        <v/>
      </c>
      <c r="L103" s="20" t="str">
        <f ca="1">VLOOKUP(E103,'Q3.SL'!G:O,6,FALSE)</f>
        <v/>
      </c>
      <c r="M103" s="69" t="str">
        <f>IF(ROW()-9&gt;'Inf.'!$I$10,"",VLOOKUP(E103,'Q3.SL'!G:O,4,FALSE))</f>
        <v/>
      </c>
      <c r="N103" s="20" t="str">
        <f ca="1">VLOOKUP(E103,'Q3.SL'!G:R,8,FALSE)</f>
        <v/>
      </c>
      <c r="O103" s="20" t="str">
        <f ca="1">VLOOKUP(E103,'Q4.SL'!G:O,6,FALSE)</f>
        <v/>
      </c>
      <c r="P103" s="31" t="str">
        <f>IF(ROW()-9&gt;'Inf.'!$I$10,"",VLOOKUP(E103,'Q4.SL'!G:O,4,FALSE))</f>
        <v/>
      </c>
      <c r="Q103" s="20" t="str">
        <f ca="1">VLOOKUP(E103,'Q4.SL'!G:R,8,FALSE)</f>
        <v/>
      </c>
      <c r="R103" s="20" t="str">
        <f ca="1" t="shared" si="2"/>
        <v/>
      </c>
      <c r="S103" s="20"/>
    </row>
    <row r="104" spans="1:19" ht="21.95" customHeight="1">
      <c r="A104" s="20" t="str">
        <f ca="1">_xlfn.IFERROR(IF(AND(F104=0,I104=0,L104=0,O104=0),"-",VLOOKUP(E104,'Rec.'!H:N,7,FALSE)),"")</f>
        <v/>
      </c>
      <c r="B104" s="21" t="str">
        <f ca="1">_xlfn.IFERROR(VLOOKUP(E104,'Rec.'!B:H,4,FALSE),"")</f>
        <v/>
      </c>
      <c r="C104" s="21" t="str">
        <f ca="1">_xlfn.IFERROR(VLOOKUP(E104,'Rec.'!B:H,5,FALSE),"")</f>
        <v/>
      </c>
      <c r="D104" s="20" t="str">
        <f ca="1">_xlfn.IFERROR(VLOOKUP(E104,'Rec.'!B:H,6,FALSE),"")</f>
        <v/>
      </c>
      <c r="E104" s="20" t="str">
        <f ca="1">_xlfn.IFERROR(VLOOKUP(ROW()-9,'Rec.'!P:Q,2,FALSE),"")</f>
        <v/>
      </c>
      <c r="F104" s="20">
        <f ca="1">VLOOKUP(E104,'Q1.SL'!F:M,3,FALSE)</f>
        <v>0</v>
      </c>
      <c r="G104" s="69" t="str">
        <f>IF(ROW()-9&gt;'Inf.'!$I$10,"",VLOOKUP(E104,'Q1.SL'!F:M,4,FALSE))</f>
        <v/>
      </c>
      <c r="H104" s="20" t="str">
        <f ca="1">VLOOKUP(E104,'Q1.SL'!F:P,8,FALSE)</f>
        <v/>
      </c>
      <c r="I104" s="20" t="str">
        <f ca="1">VLOOKUP(E104,'Q2.SL'!G:O,6,FALSE)</f>
        <v/>
      </c>
      <c r="J104" s="31" t="str">
        <f>IF(ROW()-9&gt;'Inf.'!$I$10,"",VLOOKUP(E104,'Q2.SL'!G:O,4,FALSE))</f>
        <v/>
      </c>
      <c r="K104" s="20" t="str">
        <f ca="1">VLOOKUP(E104,'Q2.SL'!G:R,8,FALSE)</f>
        <v/>
      </c>
      <c r="L104" s="20" t="str">
        <f ca="1">VLOOKUP(E104,'Q3.SL'!G:O,6,FALSE)</f>
        <v/>
      </c>
      <c r="M104" s="69" t="str">
        <f>IF(ROW()-9&gt;'Inf.'!$I$10,"",VLOOKUP(E104,'Q3.SL'!G:O,4,FALSE))</f>
        <v/>
      </c>
      <c r="N104" s="20" t="str">
        <f ca="1">VLOOKUP(E104,'Q3.SL'!G:R,8,FALSE)</f>
        <v/>
      </c>
      <c r="O104" s="20" t="str">
        <f ca="1">VLOOKUP(E104,'Q4.SL'!G:O,6,FALSE)</f>
        <v/>
      </c>
      <c r="P104" s="31" t="str">
        <f>IF(ROW()-9&gt;'Inf.'!$I$10,"",VLOOKUP(E104,'Q4.SL'!G:O,4,FALSE))</f>
        <v/>
      </c>
      <c r="Q104" s="20" t="str">
        <f ca="1">VLOOKUP(E104,'Q4.SL'!G:R,8,FALSE)</f>
        <v/>
      </c>
      <c r="R104" s="20" t="str">
        <f ca="1" t="shared" si="2"/>
        <v/>
      </c>
      <c r="S104" s="20"/>
    </row>
    <row r="105" spans="1:19" ht="21.95" customHeight="1">
      <c r="A105" s="20" t="str">
        <f ca="1">_xlfn.IFERROR(IF(AND(F105=0,I105=0,L105=0,O105=0),"-",VLOOKUP(E105,'Rec.'!H:N,7,FALSE)),"")</f>
        <v/>
      </c>
      <c r="B105" s="21" t="str">
        <f ca="1">_xlfn.IFERROR(VLOOKUP(E105,'Rec.'!B:H,4,FALSE),"")</f>
        <v/>
      </c>
      <c r="C105" s="21" t="str">
        <f ca="1">_xlfn.IFERROR(VLOOKUP(E105,'Rec.'!B:H,5,FALSE),"")</f>
        <v/>
      </c>
      <c r="D105" s="20" t="str">
        <f ca="1">_xlfn.IFERROR(VLOOKUP(E105,'Rec.'!B:H,6,FALSE),"")</f>
        <v/>
      </c>
      <c r="E105" s="20" t="str">
        <f ca="1">_xlfn.IFERROR(VLOOKUP(ROW()-9,'Rec.'!P:Q,2,FALSE),"")</f>
        <v/>
      </c>
      <c r="F105" s="20">
        <f ca="1">VLOOKUP(E105,'Q1.SL'!F:M,3,FALSE)</f>
        <v>0</v>
      </c>
      <c r="G105" s="69" t="str">
        <f>IF(ROW()-9&gt;'Inf.'!$I$10,"",VLOOKUP(E105,'Q1.SL'!F:M,4,FALSE))</f>
        <v/>
      </c>
      <c r="H105" s="20" t="str">
        <f ca="1">VLOOKUP(E105,'Q1.SL'!F:P,8,FALSE)</f>
        <v/>
      </c>
      <c r="I105" s="20" t="str">
        <f ca="1">VLOOKUP(E105,'Q2.SL'!G:O,6,FALSE)</f>
        <v/>
      </c>
      <c r="J105" s="31" t="str">
        <f>IF(ROW()-9&gt;'Inf.'!$I$10,"",VLOOKUP(E105,'Q2.SL'!G:O,4,FALSE))</f>
        <v/>
      </c>
      <c r="K105" s="20" t="str">
        <f ca="1">VLOOKUP(E105,'Q2.SL'!G:R,8,FALSE)</f>
        <v/>
      </c>
      <c r="L105" s="20" t="str">
        <f ca="1">VLOOKUP(E105,'Q3.SL'!G:O,6,FALSE)</f>
        <v/>
      </c>
      <c r="M105" s="69" t="str">
        <f>IF(ROW()-9&gt;'Inf.'!$I$10,"",VLOOKUP(E105,'Q3.SL'!G:O,4,FALSE))</f>
        <v/>
      </c>
      <c r="N105" s="20" t="str">
        <f ca="1">VLOOKUP(E105,'Q3.SL'!G:R,8,FALSE)</f>
        <v/>
      </c>
      <c r="O105" s="20" t="str">
        <f ca="1">VLOOKUP(E105,'Q4.SL'!G:O,6,FALSE)</f>
        <v/>
      </c>
      <c r="P105" s="31" t="str">
        <f>IF(ROW()-9&gt;'Inf.'!$I$10,"",VLOOKUP(E105,'Q4.SL'!G:O,4,FALSE))</f>
        <v/>
      </c>
      <c r="Q105" s="20" t="str">
        <f ca="1">VLOOKUP(E105,'Q4.SL'!G:R,8,FALSE)</f>
        <v/>
      </c>
      <c r="R105" s="20" t="str">
        <f ca="1" t="shared" si="2"/>
        <v/>
      </c>
      <c r="S105" s="20"/>
    </row>
    <row r="106" spans="1:19" ht="21.95" customHeight="1">
      <c r="A106" s="20" t="str">
        <f ca="1">_xlfn.IFERROR(IF(AND(F106=0,I106=0,L106=0,O106=0),"-",VLOOKUP(E106,'Rec.'!H:N,7,FALSE)),"")</f>
        <v/>
      </c>
      <c r="B106" s="21" t="str">
        <f ca="1">_xlfn.IFERROR(VLOOKUP(E106,'Rec.'!B:H,4,FALSE),"")</f>
        <v/>
      </c>
      <c r="C106" s="21" t="str">
        <f ca="1">_xlfn.IFERROR(VLOOKUP(E106,'Rec.'!B:H,5,FALSE),"")</f>
        <v/>
      </c>
      <c r="D106" s="20" t="str">
        <f ca="1">_xlfn.IFERROR(VLOOKUP(E106,'Rec.'!B:H,6,FALSE),"")</f>
        <v/>
      </c>
      <c r="E106" s="20" t="str">
        <f ca="1">_xlfn.IFERROR(VLOOKUP(ROW()-9,'Rec.'!P:Q,2,FALSE),"")</f>
        <v/>
      </c>
      <c r="F106" s="20">
        <f ca="1">VLOOKUP(E106,'Q1.SL'!F:M,3,FALSE)</f>
        <v>0</v>
      </c>
      <c r="G106" s="69" t="str">
        <f>IF(ROW()-9&gt;'Inf.'!$I$10,"",VLOOKUP(E106,'Q1.SL'!F:M,4,FALSE))</f>
        <v/>
      </c>
      <c r="H106" s="20" t="str">
        <f ca="1">VLOOKUP(E106,'Q1.SL'!F:P,8,FALSE)</f>
        <v/>
      </c>
      <c r="I106" s="20" t="str">
        <f ca="1">VLOOKUP(E106,'Q2.SL'!G:O,6,FALSE)</f>
        <v/>
      </c>
      <c r="J106" s="31" t="str">
        <f>IF(ROW()-9&gt;'Inf.'!$I$10,"",VLOOKUP(E106,'Q2.SL'!G:O,4,FALSE))</f>
        <v/>
      </c>
      <c r="K106" s="20" t="str">
        <f ca="1">VLOOKUP(E106,'Q2.SL'!G:R,8,FALSE)</f>
        <v/>
      </c>
      <c r="L106" s="20" t="str">
        <f ca="1">VLOOKUP(E106,'Q3.SL'!G:O,6,FALSE)</f>
        <v/>
      </c>
      <c r="M106" s="69" t="str">
        <f>IF(ROW()-9&gt;'Inf.'!$I$10,"",VLOOKUP(E106,'Q3.SL'!G:O,4,FALSE))</f>
        <v/>
      </c>
      <c r="N106" s="20" t="str">
        <f ca="1">VLOOKUP(E106,'Q3.SL'!G:R,8,FALSE)</f>
        <v/>
      </c>
      <c r="O106" s="20" t="str">
        <f ca="1">VLOOKUP(E106,'Q4.SL'!G:O,6,FALSE)</f>
        <v/>
      </c>
      <c r="P106" s="31" t="str">
        <f>IF(ROW()-9&gt;'Inf.'!$I$10,"",VLOOKUP(E106,'Q4.SL'!G:O,4,FALSE))</f>
        <v/>
      </c>
      <c r="Q106" s="20" t="str">
        <f ca="1">VLOOKUP(E106,'Q4.SL'!G:R,8,FALSE)</f>
        <v/>
      </c>
      <c r="R106" s="20" t="str">
        <f ca="1" t="shared" si="2"/>
        <v/>
      </c>
      <c r="S106" s="20"/>
    </row>
    <row r="107" spans="1:19" ht="21.95" customHeight="1">
      <c r="A107" s="20" t="str">
        <f ca="1">_xlfn.IFERROR(IF(AND(F107=0,I107=0,L107=0,O107=0),"-",VLOOKUP(E107,'Rec.'!H:N,7,FALSE)),"")</f>
        <v/>
      </c>
      <c r="B107" s="21" t="str">
        <f ca="1">_xlfn.IFERROR(VLOOKUP(E107,'Rec.'!B:H,4,FALSE),"")</f>
        <v/>
      </c>
      <c r="C107" s="21" t="str">
        <f ca="1">_xlfn.IFERROR(VLOOKUP(E107,'Rec.'!B:H,5,FALSE),"")</f>
        <v/>
      </c>
      <c r="D107" s="20" t="str">
        <f ca="1">_xlfn.IFERROR(VLOOKUP(E107,'Rec.'!B:H,6,FALSE),"")</f>
        <v/>
      </c>
      <c r="E107" s="20" t="str">
        <f ca="1">_xlfn.IFERROR(VLOOKUP(ROW()-9,'Rec.'!P:Q,2,FALSE),"")</f>
        <v/>
      </c>
      <c r="F107" s="20">
        <f ca="1">VLOOKUP(E107,'Q1.SL'!F:M,3,FALSE)</f>
        <v>0</v>
      </c>
      <c r="G107" s="69" t="str">
        <f>IF(ROW()-9&gt;'Inf.'!$I$10,"",VLOOKUP(E107,'Q1.SL'!F:M,4,FALSE))</f>
        <v/>
      </c>
      <c r="H107" s="20" t="str">
        <f ca="1">VLOOKUP(E107,'Q1.SL'!F:P,8,FALSE)</f>
        <v/>
      </c>
      <c r="I107" s="20" t="str">
        <f ca="1">VLOOKUP(E107,'Q2.SL'!G:O,6,FALSE)</f>
        <v/>
      </c>
      <c r="J107" s="31" t="str">
        <f>IF(ROW()-9&gt;'Inf.'!$I$10,"",VLOOKUP(E107,'Q2.SL'!G:O,4,FALSE))</f>
        <v/>
      </c>
      <c r="K107" s="20" t="str">
        <f ca="1">VLOOKUP(E107,'Q2.SL'!G:R,8,FALSE)</f>
        <v/>
      </c>
      <c r="L107" s="20" t="str">
        <f ca="1">VLOOKUP(E107,'Q3.SL'!G:O,6,FALSE)</f>
        <v/>
      </c>
      <c r="M107" s="69" t="str">
        <f>IF(ROW()-9&gt;'Inf.'!$I$10,"",VLOOKUP(E107,'Q3.SL'!G:O,4,FALSE))</f>
        <v/>
      </c>
      <c r="N107" s="20" t="str">
        <f ca="1">VLOOKUP(E107,'Q3.SL'!G:R,8,FALSE)</f>
        <v/>
      </c>
      <c r="O107" s="20" t="str">
        <f ca="1">VLOOKUP(E107,'Q4.SL'!G:O,6,FALSE)</f>
        <v/>
      </c>
      <c r="P107" s="31" t="str">
        <f>IF(ROW()-9&gt;'Inf.'!$I$10,"",VLOOKUP(E107,'Q4.SL'!G:O,4,FALSE))</f>
        <v/>
      </c>
      <c r="Q107" s="20" t="str">
        <f ca="1">VLOOKUP(E107,'Q4.SL'!G:R,8,FALSE)</f>
        <v/>
      </c>
      <c r="R107" s="20" t="str">
        <f ca="1" t="shared" si="2"/>
        <v/>
      </c>
      <c r="S107" s="20"/>
    </row>
    <row r="108" spans="1:19" ht="21.95" customHeight="1">
      <c r="A108" s="20" t="str">
        <f ca="1">_xlfn.IFERROR(IF(AND(F108=0,I108=0,L108=0,O108=0),"-",VLOOKUP(E108,'Rec.'!H:N,7,FALSE)),"")</f>
        <v/>
      </c>
      <c r="B108" s="21" t="str">
        <f ca="1">_xlfn.IFERROR(VLOOKUP(E108,'Rec.'!B:H,4,FALSE),"")</f>
        <v/>
      </c>
      <c r="C108" s="21" t="str">
        <f ca="1">_xlfn.IFERROR(VLOOKUP(E108,'Rec.'!B:H,5,FALSE),"")</f>
        <v/>
      </c>
      <c r="D108" s="20" t="str">
        <f ca="1">_xlfn.IFERROR(VLOOKUP(E108,'Rec.'!B:H,6,FALSE),"")</f>
        <v/>
      </c>
      <c r="E108" s="20" t="str">
        <f ca="1">_xlfn.IFERROR(VLOOKUP(ROW()-9,'Rec.'!P:Q,2,FALSE),"")</f>
        <v/>
      </c>
      <c r="F108" s="20">
        <f ca="1">VLOOKUP(E108,'Q1.SL'!F:M,3,FALSE)</f>
        <v>0</v>
      </c>
      <c r="G108" s="69" t="str">
        <f>IF(ROW()-9&gt;'Inf.'!$I$10,"",VLOOKUP(E108,'Q1.SL'!F:M,4,FALSE))</f>
        <v/>
      </c>
      <c r="H108" s="20" t="str">
        <f ca="1">VLOOKUP(E108,'Q1.SL'!F:P,8,FALSE)</f>
        <v/>
      </c>
      <c r="I108" s="20" t="str">
        <f ca="1">VLOOKUP(E108,'Q2.SL'!G:O,6,FALSE)</f>
        <v/>
      </c>
      <c r="J108" s="31" t="str">
        <f>IF(ROW()-9&gt;'Inf.'!$I$10,"",VLOOKUP(E108,'Q2.SL'!G:O,4,FALSE))</f>
        <v/>
      </c>
      <c r="K108" s="20" t="str">
        <f ca="1">VLOOKUP(E108,'Q2.SL'!G:R,8,FALSE)</f>
        <v/>
      </c>
      <c r="L108" s="20" t="str">
        <f ca="1">VLOOKUP(E108,'Q3.SL'!G:O,6,FALSE)</f>
        <v/>
      </c>
      <c r="M108" s="69" t="str">
        <f>IF(ROW()-9&gt;'Inf.'!$I$10,"",VLOOKUP(E108,'Q3.SL'!G:O,4,FALSE))</f>
        <v/>
      </c>
      <c r="N108" s="20" t="str">
        <f ca="1">VLOOKUP(E108,'Q3.SL'!G:R,8,FALSE)</f>
        <v/>
      </c>
      <c r="O108" s="20" t="str">
        <f ca="1">VLOOKUP(E108,'Q4.SL'!G:O,6,FALSE)</f>
        <v/>
      </c>
      <c r="P108" s="31" t="str">
        <f>IF(ROW()-9&gt;'Inf.'!$I$10,"",VLOOKUP(E108,'Q4.SL'!G:O,4,FALSE))</f>
        <v/>
      </c>
      <c r="Q108" s="20" t="str">
        <f ca="1">VLOOKUP(E108,'Q4.SL'!G:R,8,FALSE)</f>
        <v/>
      </c>
      <c r="R108" s="20" t="str">
        <f ca="1" t="shared" si="2"/>
        <v/>
      </c>
      <c r="S108" s="20"/>
    </row>
    <row r="109" spans="1:19" ht="21.95" customHeight="1">
      <c r="A109" s="20" t="str">
        <f ca="1">_xlfn.IFERROR(IF(AND(F109=0,I109=0,L109=0,O109=0),"-",VLOOKUP(E109,'Rec.'!H:N,7,FALSE)),"")</f>
        <v/>
      </c>
      <c r="B109" s="21" t="str">
        <f ca="1">_xlfn.IFERROR(VLOOKUP(E109,'Rec.'!B:H,4,FALSE),"")</f>
        <v/>
      </c>
      <c r="C109" s="21" t="str">
        <f ca="1">_xlfn.IFERROR(VLOOKUP(E109,'Rec.'!B:H,5,FALSE),"")</f>
        <v/>
      </c>
      <c r="D109" s="20" t="str">
        <f ca="1">_xlfn.IFERROR(VLOOKUP(E109,'Rec.'!B:H,6,FALSE),"")</f>
        <v/>
      </c>
      <c r="E109" s="20" t="str">
        <f ca="1">_xlfn.IFERROR(VLOOKUP(ROW()-9,'Rec.'!P:Q,2,FALSE),"")</f>
        <v/>
      </c>
      <c r="F109" s="20">
        <f ca="1">VLOOKUP(E109,'Q1.SL'!F:M,3,FALSE)</f>
        <v>0</v>
      </c>
      <c r="G109" s="69" t="str">
        <f>IF(ROW()-9&gt;'Inf.'!$I$10,"",VLOOKUP(E109,'Q1.SL'!F:M,4,FALSE))</f>
        <v/>
      </c>
      <c r="H109" s="20" t="str">
        <f ca="1">VLOOKUP(E109,'Q1.SL'!F:P,8,FALSE)</f>
        <v/>
      </c>
      <c r="I109" s="20" t="str">
        <f ca="1">VLOOKUP(E109,'Q2.SL'!G:O,6,FALSE)</f>
        <v/>
      </c>
      <c r="J109" s="31" t="str">
        <f>IF(ROW()-9&gt;'Inf.'!$I$10,"",VLOOKUP(E109,'Q2.SL'!G:O,4,FALSE))</f>
        <v/>
      </c>
      <c r="K109" s="20" t="str">
        <f ca="1">VLOOKUP(E109,'Q2.SL'!G:R,8,FALSE)</f>
        <v/>
      </c>
      <c r="L109" s="20" t="str">
        <f ca="1">VLOOKUP(E109,'Q3.SL'!G:O,6,FALSE)</f>
        <v/>
      </c>
      <c r="M109" s="69" t="str">
        <f>IF(ROW()-9&gt;'Inf.'!$I$10,"",VLOOKUP(E109,'Q3.SL'!G:O,4,FALSE))</f>
        <v/>
      </c>
      <c r="N109" s="20" t="str">
        <f ca="1">VLOOKUP(E109,'Q3.SL'!G:R,8,FALSE)</f>
        <v/>
      </c>
      <c r="O109" s="20" t="str">
        <f ca="1">VLOOKUP(E109,'Q4.SL'!G:O,6,FALSE)</f>
        <v/>
      </c>
      <c r="P109" s="31" t="str">
        <f>IF(ROW()-9&gt;'Inf.'!$I$10,"",VLOOKUP(E109,'Q4.SL'!G:O,4,FALSE))</f>
        <v/>
      </c>
      <c r="Q109" s="20" t="str">
        <f ca="1">VLOOKUP(E109,'Q4.SL'!G:R,8,FALSE)</f>
        <v/>
      </c>
      <c r="R109" s="20" t="str">
        <f ca="1" t="shared" si="2"/>
        <v/>
      </c>
      <c r="S109" s="20"/>
    </row>
    <row r="110" spans="1:19" ht="21.95" customHeight="1">
      <c r="A110" s="20" t="str">
        <f ca="1">_xlfn.IFERROR(IF(AND(F110=0,I110=0,L110=0,O110=0),"-",VLOOKUP(E110,'Rec.'!H:N,7,FALSE)),"")</f>
        <v/>
      </c>
      <c r="B110" s="21" t="str">
        <f ca="1">_xlfn.IFERROR(VLOOKUP(E110,'Rec.'!B:H,4,FALSE),"")</f>
        <v/>
      </c>
      <c r="C110" s="21" t="str">
        <f ca="1">_xlfn.IFERROR(VLOOKUP(E110,'Rec.'!B:H,5,FALSE),"")</f>
        <v/>
      </c>
      <c r="D110" s="20" t="str">
        <f ca="1">_xlfn.IFERROR(VLOOKUP(E110,'Rec.'!B:H,6,FALSE),"")</f>
        <v/>
      </c>
      <c r="E110" s="20" t="str">
        <f ca="1">_xlfn.IFERROR(VLOOKUP(ROW()-9,'Rec.'!P:Q,2,FALSE),"")</f>
        <v/>
      </c>
      <c r="F110" s="20">
        <f ca="1">VLOOKUP(E110,'Q1.SL'!F:M,3,FALSE)</f>
        <v>0</v>
      </c>
      <c r="G110" s="69" t="str">
        <f>IF(ROW()-9&gt;'Inf.'!$I$10,"",VLOOKUP(E110,'Q1.SL'!F:M,4,FALSE))</f>
        <v/>
      </c>
      <c r="H110" s="20" t="str">
        <f ca="1">VLOOKUP(E110,'Q1.SL'!F:P,8,FALSE)</f>
        <v/>
      </c>
      <c r="I110" s="20" t="str">
        <f ca="1">VLOOKUP(E110,'Q2.SL'!G:O,6,FALSE)</f>
        <v/>
      </c>
      <c r="J110" s="31" t="str">
        <f>IF(ROW()-9&gt;'Inf.'!$I$10,"",VLOOKUP(E110,'Q2.SL'!G:O,4,FALSE))</f>
        <v/>
      </c>
      <c r="K110" s="20" t="str">
        <f ca="1">VLOOKUP(E110,'Q2.SL'!G:R,8,FALSE)</f>
        <v/>
      </c>
      <c r="L110" s="20" t="str">
        <f ca="1">VLOOKUP(E110,'Q3.SL'!G:O,6,FALSE)</f>
        <v/>
      </c>
      <c r="M110" s="69" t="str">
        <f>IF(ROW()-9&gt;'Inf.'!$I$10,"",VLOOKUP(E110,'Q3.SL'!G:O,4,FALSE))</f>
        <v/>
      </c>
      <c r="N110" s="20" t="str">
        <f ca="1">VLOOKUP(E110,'Q3.SL'!G:R,8,FALSE)</f>
        <v/>
      </c>
      <c r="O110" s="20" t="str">
        <f ca="1">VLOOKUP(E110,'Q4.SL'!G:O,6,FALSE)</f>
        <v/>
      </c>
      <c r="P110" s="31" t="str">
        <f>IF(ROW()-9&gt;'Inf.'!$I$10,"",VLOOKUP(E110,'Q4.SL'!G:O,4,FALSE))</f>
        <v/>
      </c>
      <c r="Q110" s="20" t="str">
        <f ca="1">VLOOKUP(E110,'Q4.SL'!G:R,8,FALSE)</f>
        <v/>
      </c>
      <c r="R110" s="20" t="str">
        <f ca="1" t="shared" si="2"/>
        <v/>
      </c>
      <c r="S110" s="20"/>
    </row>
    <row r="111" spans="1:19" ht="21.95" customHeight="1">
      <c r="A111" s="20" t="str">
        <f ca="1">_xlfn.IFERROR(IF(AND(F111=0,I111=0,L111=0,O111=0),"-",VLOOKUP(E111,'Rec.'!H:N,7,FALSE)),"")</f>
        <v/>
      </c>
      <c r="B111" s="21" t="str">
        <f ca="1">_xlfn.IFERROR(VLOOKUP(E111,'Rec.'!B:H,4,FALSE),"")</f>
        <v/>
      </c>
      <c r="C111" s="21" t="str">
        <f ca="1">_xlfn.IFERROR(VLOOKUP(E111,'Rec.'!B:H,5,FALSE),"")</f>
        <v/>
      </c>
      <c r="D111" s="20" t="str">
        <f ca="1">_xlfn.IFERROR(VLOOKUP(E111,'Rec.'!B:H,6,FALSE),"")</f>
        <v/>
      </c>
      <c r="E111" s="20" t="str">
        <f ca="1">_xlfn.IFERROR(VLOOKUP(ROW()-9,'Rec.'!P:Q,2,FALSE),"")</f>
        <v/>
      </c>
      <c r="F111" s="20">
        <f ca="1">VLOOKUP(E111,'Q1.SL'!F:M,3,FALSE)</f>
        <v>0</v>
      </c>
      <c r="G111" s="69" t="str">
        <f>IF(ROW()-9&gt;'Inf.'!$I$10,"",VLOOKUP(E111,'Q1.SL'!F:M,4,FALSE))</f>
        <v/>
      </c>
      <c r="H111" s="20" t="str">
        <f ca="1">VLOOKUP(E111,'Q1.SL'!F:P,8,FALSE)</f>
        <v/>
      </c>
      <c r="I111" s="20" t="str">
        <f ca="1">VLOOKUP(E111,'Q2.SL'!G:O,6,FALSE)</f>
        <v/>
      </c>
      <c r="J111" s="31" t="str">
        <f>IF(ROW()-9&gt;'Inf.'!$I$10,"",VLOOKUP(E111,'Q2.SL'!G:O,4,FALSE))</f>
        <v/>
      </c>
      <c r="K111" s="20" t="str">
        <f ca="1">VLOOKUP(E111,'Q2.SL'!G:R,8,FALSE)</f>
        <v/>
      </c>
      <c r="L111" s="20" t="str">
        <f ca="1">VLOOKUP(E111,'Q3.SL'!G:O,6,FALSE)</f>
        <v/>
      </c>
      <c r="M111" s="69" t="str">
        <f>IF(ROW()-9&gt;'Inf.'!$I$10,"",VLOOKUP(E111,'Q3.SL'!G:O,4,FALSE))</f>
        <v/>
      </c>
      <c r="N111" s="20" t="str">
        <f ca="1">VLOOKUP(E111,'Q3.SL'!G:R,8,FALSE)</f>
        <v/>
      </c>
      <c r="O111" s="20" t="str">
        <f ca="1">VLOOKUP(E111,'Q4.SL'!G:O,6,FALSE)</f>
        <v/>
      </c>
      <c r="P111" s="31" t="str">
        <f>IF(ROW()-9&gt;'Inf.'!$I$10,"",VLOOKUP(E111,'Q4.SL'!G:O,4,FALSE))</f>
        <v/>
      </c>
      <c r="Q111" s="20" t="str">
        <f ca="1">VLOOKUP(E111,'Q4.SL'!G:R,8,FALSE)</f>
        <v/>
      </c>
      <c r="R111" s="20" t="str">
        <f ca="1" t="shared" si="2"/>
        <v/>
      </c>
      <c r="S111" s="20"/>
    </row>
    <row r="112" spans="1:19" ht="21.95" customHeight="1">
      <c r="A112" s="20" t="str">
        <f ca="1">_xlfn.IFERROR(IF(AND(F112=0,I112=0,L112=0,O112=0),"-",VLOOKUP(E112,'Rec.'!H:N,7,FALSE)),"")</f>
        <v/>
      </c>
      <c r="B112" s="21" t="str">
        <f ca="1">_xlfn.IFERROR(VLOOKUP(E112,'Rec.'!B:H,4,FALSE),"")</f>
        <v/>
      </c>
      <c r="C112" s="21" t="str">
        <f ca="1">_xlfn.IFERROR(VLOOKUP(E112,'Rec.'!B:H,5,FALSE),"")</f>
        <v/>
      </c>
      <c r="D112" s="20" t="str">
        <f ca="1">_xlfn.IFERROR(VLOOKUP(E112,'Rec.'!B:H,6,FALSE),"")</f>
        <v/>
      </c>
      <c r="E112" s="20" t="str">
        <f ca="1">_xlfn.IFERROR(VLOOKUP(ROW()-9,'Rec.'!P:Q,2,FALSE),"")</f>
        <v/>
      </c>
      <c r="F112" s="20">
        <f ca="1">VLOOKUP(E112,'Q1.SL'!F:M,3,FALSE)</f>
        <v>0</v>
      </c>
      <c r="G112" s="69" t="str">
        <f>IF(ROW()-9&gt;'Inf.'!$I$10,"",VLOOKUP(E112,'Q1.SL'!F:M,4,FALSE))</f>
        <v/>
      </c>
      <c r="H112" s="20" t="str">
        <f ca="1">VLOOKUP(E112,'Q1.SL'!F:P,8,FALSE)</f>
        <v/>
      </c>
      <c r="I112" s="20" t="str">
        <f ca="1">VLOOKUP(E112,'Q2.SL'!G:O,6,FALSE)</f>
        <v/>
      </c>
      <c r="J112" s="31" t="str">
        <f>IF(ROW()-9&gt;'Inf.'!$I$10,"",VLOOKUP(E112,'Q2.SL'!G:O,4,FALSE))</f>
        <v/>
      </c>
      <c r="K112" s="20" t="str">
        <f ca="1">VLOOKUP(E112,'Q2.SL'!G:R,8,FALSE)</f>
        <v/>
      </c>
      <c r="L112" s="20" t="str">
        <f ca="1">VLOOKUP(E112,'Q3.SL'!G:O,6,FALSE)</f>
        <v/>
      </c>
      <c r="M112" s="69" t="str">
        <f>IF(ROW()-9&gt;'Inf.'!$I$10,"",VLOOKUP(E112,'Q3.SL'!G:O,4,FALSE))</f>
        <v/>
      </c>
      <c r="N112" s="20" t="str">
        <f ca="1">VLOOKUP(E112,'Q3.SL'!G:R,8,FALSE)</f>
        <v/>
      </c>
      <c r="O112" s="20" t="str">
        <f ca="1">VLOOKUP(E112,'Q4.SL'!G:O,6,FALSE)</f>
        <v/>
      </c>
      <c r="P112" s="31" t="str">
        <f>IF(ROW()-9&gt;'Inf.'!$I$10,"",VLOOKUP(E112,'Q4.SL'!G:O,4,FALSE))</f>
        <v/>
      </c>
      <c r="Q112" s="20" t="str">
        <f ca="1">VLOOKUP(E112,'Q4.SL'!G:R,8,FALSE)</f>
        <v/>
      </c>
      <c r="R112" s="20" t="str">
        <f ca="1" t="shared" si="2"/>
        <v/>
      </c>
      <c r="S112" s="20"/>
    </row>
    <row r="113" spans="1:19" ht="21.95" customHeight="1">
      <c r="A113" s="20" t="str">
        <f ca="1">_xlfn.IFERROR(IF(AND(F113=0,I113=0,L113=0,O113=0),"-",VLOOKUP(E113,'Rec.'!H:N,7,FALSE)),"")</f>
        <v/>
      </c>
      <c r="B113" s="21" t="str">
        <f ca="1">_xlfn.IFERROR(VLOOKUP(E113,'Rec.'!B:H,4,FALSE),"")</f>
        <v/>
      </c>
      <c r="C113" s="21" t="str">
        <f ca="1">_xlfn.IFERROR(VLOOKUP(E113,'Rec.'!B:H,5,FALSE),"")</f>
        <v/>
      </c>
      <c r="D113" s="20" t="str">
        <f ca="1">_xlfn.IFERROR(VLOOKUP(E113,'Rec.'!B:H,6,FALSE),"")</f>
        <v/>
      </c>
      <c r="E113" s="20" t="str">
        <f ca="1">_xlfn.IFERROR(VLOOKUP(ROW()-9,'Rec.'!P:Q,2,FALSE),"")</f>
        <v/>
      </c>
      <c r="F113" s="20">
        <f ca="1">VLOOKUP(E113,'Q1.SL'!F:M,3,FALSE)</f>
        <v>0</v>
      </c>
      <c r="G113" s="69" t="str">
        <f>IF(ROW()-9&gt;'Inf.'!$I$10,"",VLOOKUP(E113,'Q1.SL'!F:M,4,FALSE))</f>
        <v/>
      </c>
      <c r="H113" s="20" t="str">
        <f ca="1">VLOOKUP(E113,'Q1.SL'!F:P,8,FALSE)</f>
        <v/>
      </c>
      <c r="I113" s="20" t="str">
        <f ca="1">VLOOKUP(E113,'Q2.SL'!G:O,6,FALSE)</f>
        <v/>
      </c>
      <c r="J113" s="31" t="str">
        <f>IF(ROW()-9&gt;'Inf.'!$I$10,"",VLOOKUP(E113,'Q2.SL'!G:O,4,FALSE))</f>
        <v/>
      </c>
      <c r="K113" s="20" t="str">
        <f ca="1">VLOOKUP(E113,'Q2.SL'!G:R,8,FALSE)</f>
        <v/>
      </c>
      <c r="L113" s="20" t="str">
        <f ca="1">VLOOKUP(E113,'Q3.SL'!G:O,6,FALSE)</f>
        <v/>
      </c>
      <c r="M113" s="69" t="str">
        <f>IF(ROW()-9&gt;'Inf.'!$I$10,"",VLOOKUP(E113,'Q3.SL'!G:O,4,FALSE))</f>
        <v/>
      </c>
      <c r="N113" s="20" t="str">
        <f ca="1">VLOOKUP(E113,'Q3.SL'!G:R,8,FALSE)</f>
        <v/>
      </c>
      <c r="O113" s="20" t="str">
        <f ca="1">VLOOKUP(E113,'Q4.SL'!G:O,6,FALSE)</f>
        <v/>
      </c>
      <c r="P113" s="31" t="str">
        <f>IF(ROW()-9&gt;'Inf.'!$I$10,"",VLOOKUP(E113,'Q4.SL'!G:O,4,FALSE))</f>
        <v/>
      </c>
      <c r="Q113" s="20" t="str">
        <f ca="1">VLOOKUP(E113,'Q4.SL'!G:R,8,FALSE)</f>
        <v/>
      </c>
      <c r="R113" s="20" t="str">
        <f ca="1" t="shared" si="2"/>
        <v/>
      </c>
      <c r="S113" s="20"/>
    </row>
    <row r="114" spans="1:19" ht="21.95" customHeight="1">
      <c r="A114" s="20" t="str">
        <f ca="1">_xlfn.IFERROR(IF(AND(F114=0,I114=0,L114=0,O114=0),"-",VLOOKUP(E114,'Rec.'!H:N,7,FALSE)),"")</f>
        <v/>
      </c>
      <c r="B114" s="21" t="str">
        <f ca="1">_xlfn.IFERROR(VLOOKUP(E114,'Rec.'!B:H,4,FALSE),"")</f>
        <v/>
      </c>
      <c r="C114" s="21" t="str">
        <f ca="1">_xlfn.IFERROR(VLOOKUP(E114,'Rec.'!B:H,5,FALSE),"")</f>
        <v/>
      </c>
      <c r="D114" s="20" t="str">
        <f ca="1">_xlfn.IFERROR(VLOOKUP(E114,'Rec.'!B:H,6,FALSE),"")</f>
        <v/>
      </c>
      <c r="E114" s="20" t="str">
        <f ca="1">_xlfn.IFERROR(VLOOKUP(ROW()-9,'Rec.'!P:Q,2,FALSE),"")</f>
        <v/>
      </c>
      <c r="F114" s="20">
        <f ca="1">VLOOKUP(E114,'Q1.SL'!F:M,3,FALSE)</f>
        <v>0</v>
      </c>
      <c r="G114" s="69" t="str">
        <f>IF(ROW()-9&gt;'Inf.'!$I$10,"",VLOOKUP(E114,'Q1.SL'!F:M,4,FALSE))</f>
        <v/>
      </c>
      <c r="H114" s="20" t="str">
        <f ca="1">VLOOKUP(E114,'Q1.SL'!F:P,8,FALSE)</f>
        <v/>
      </c>
      <c r="I114" s="20" t="str">
        <f ca="1">VLOOKUP(E114,'Q2.SL'!G:O,6,FALSE)</f>
        <v/>
      </c>
      <c r="J114" s="31" t="str">
        <f>IF(ROW()-9&gt;'Inf.'!$I$10,"",VLOOKUP(E114,'Q2.SL'!G:O,4,FALSE))</f>
        <v/>
      </c>
      <c r="K114" s="20" t="str">
        <f ca="1">VLOOKUP(E114,'Q2.SL'!G:R,8,FALSE)</f>
        <v/>
      </c>
      <c r="L114" s="20" t="str">
        <f ca="1">VLOOKUP(E114,'Q3.SL'!G:O,6,FALSE)</f>
        <v/>
      </c>
      <c r="M114" s="69" t="str">
        <f>IF(ROW()-9&gt;'Inf.'!$I$10,"",VLOOKUP(E114,'Q3.SL'!G:O,4,FALSE))</f>
        <v/>
      </c>
      <c r="N114" s="20" t="str">
        <f ca="1">VLOOKUP(E114,'Q3.SL'!G:R,8,FALSE)</f>
        <v/>
      </c>
      <c r="O114" s="20" t="str">
        <f ca="1">VLOOKUP(E114,'Q4.SL'!G:O,6,FALSE)</f>
        <v/>
      </c>
      <c r="P114" s="31" t="str">
        <f>IF(ROW()-9&gt;'Inf.'!$I$10,"",VLOOKUP(E114,'Q4.SL'!G:O,4,FALSE))</f>
        <v/>
      </c>
      <c r="Q114" s="20" t="str">
        <f ca="1">VLOOKUP(E114,'Q4.SL'!G:R,8,FALSE)</f>
        <v/>
      </c>
      <c r="R114" s="20" t="str">
        <f ca="1" t="shared" si="2"/>
        <v/>
      </c>
      <c r="S114" s="20"/>
    </row>
    <row r="115" spans="1:19" ht="21.95" customHeight="1">
      <c r="A115" s="20" t="str">
        <f ca="1">_xlfn.IFERROR(IF(AND(F115=0,I115=0,L115=0,O115=0),"-",VLOOKUP(E115,'Rec.'!H:N,7,FALSE)),"")</f>
        <v/>
      </c>
      <c r="B115" s="21" t="str">
        <f ca="1">_xlfn.IFERROR(VLOOKUP(E115,'Rec.'!B:H,4,FALSE),"")</f>
        <v/>
      </c>
      <c r="C115" s="21" t="str">
        <f ca="1">_xlfn.IFERROR(VLOOKUP(E115,'Rec.'!B:H,5,FALSE),"")</f>
        <v/>
      </c>
      <c r="D115" s="20" t="str">
        <f ca="1">_xlfn.IFERROR(VLOOKUP(E115,'Rec.'!B:H,6,FALSE),"")</f>
        <v/>
      </c>
      <c r="E115" s="20" t="str">
        <f ca="1">_xlfn.IFERROR(VLOOKUP(ROW()-9,'Rec.'!P:Q,2,FALSE),"")</f>
        <v/>
      </c>
      <c r="F115" s="20">
        <f ca="1">VLOOKUP(E115,'Q1.SL'!F:M,3,FALSE)</f>
        <v>0</v>
      </c>
      <c r="G115" s="69" t="str">
        <f>IF(ROW()-9&gt;'Inf.'!$I$10,"",VLOOKUP(E115,'Q1.SL'!F:M,4,FALSE))</f>
        <v/>
      </c>
      <c r="H115" s="20" t="str">
        <f ca="1">VLOOKUP(E115,'Q1.SL'!F:P,8,FALSE)</f>
        <v/>
      </c>
      <c r="I115" s="20" t="str">
        <f ca="1">VLOOKUP(E115,'Q2.SL'!G:O,6,FALSE)</f>
        <v/>
      </c>
      <c r="J115" s="31" t="str">
        <f>IF(ROW()-9&gt;'Inf.'!$I$10,"",VLOOKUP(E115,'Q2.SL'!G:O,4,FALSE))</f>
        <v/>
      </c>
      <c r="K115" s="20" t="str">
        <f ca="1">VLOOKUP(E115,'Q2.SL'!G:R,8,FALSE)</f>
        <v/>
      </c>
      <c r="L115" s="20" t="str">
        <f ca="1">VLOOKUP(E115,'Q3.SL'!G:O,6,FALSE)</f>
        <v/>
      </c>
      <c r="M115" s="69" t="str">
        <f>IF(ROW()-9&gt;'Inf.'!$I$10,"",VLOOKUP(E115,'Q3.SL'!G:O,4,FALSE))</f>
        <v/>
      </c>
      <c r="N115" s="20" t="str">
        <f ca="1">VLOOKUP(E115,'Q3.SL'!G:R,8,FALSE)</f>
        <v/>
      </c>
      <c r="O115" s="20" t="str">
        <f ca="1">VLOOKUP(E115,'Q4.SL'!G:O,6,FALSE)</f>
        <v/>
      </c>
      <c r="P115" s="31" t="str">
        <f>IF(ROW()-9&gt;'Inf.'!$I$10,"",VLOOKUP(E115,'Q4.SL'!G:O,4,FALSE))</f>
        <v/>
      </c>
      <c r="Q115" s="20" t="str">
        <f ca="1">VLOOKUP(E115,'Q4.SL'!G:R,8,FALSE)</f>
        <v/>
      </c>
      <c r="R115" s="20" t="str">
        <f ca="1" t="shared" si="2"/>
        <v/>
      </c>
      <c r="S115" s="20"/>
    </row>
    <row r="116" spans="1:19" ht="21.95" customHeight="1">
      <c r="A116" s="20" t="str">
        <f ca="1">_xlfn.IFERROR(IF(AND(F116=0,I116=0,L116=0,O116=0),"-",VLOOKUP(E116,'Rec.'!H:N,7,FALSE)),"")</f>
        <v/>
      </c>
      <c r="B116" s="21" t="str">
        <f ca="1">_xlfn.IFERROR(VLOOKUP(E116,'Rec.'!B:H,4,FALSE),"")</f>
        <v/>
      </c>
      <c r="C116" s="21" t="str">
        <f ca="1">_xlfn.IFERROR(VLOOKUP(E116,'Rec.'!B:H,5,FALSE),"")</f>
        <v/>
      </c>
      <c r="D116" s="20" t="str">
        <f ca="1">_xlfn.IFERROR(VLOOKUP(E116,'Rec.'!B:H,6,FALSE),"")</f>
        <v/>
      </c>
      <c r="E116" s="20" t="str">
        <f ca="1">_xlfn.IFERROR(VLOOKUP(ROW()-9,'Rec.'!P:Q,2,FALSE),"")</f>
        <v/>
      </c>
      <c r="F116" s="20">
        <f ca="1">VLOOKUP(E116,'Q1.SL'!F:M,3,FALSE)</f>
        <v>0</v>
      </c>
      <c r="G116" s="69" t="str">
        <f>IF(ROW()-9&gt;'Inf.'!$I$10,"",VLOOKUP(E116,'Q1.SL'!F:M,4,FALSE))</f>
        <v/>
      </c>
      <c r="H116" s="20" t="str">
        <f ca="1">VLOOKUP(E116,'Q1.SL'!F:P,8,FALSE)</f>
        <v/>
      </c>
      <c r="I116" s="20" t="str">
        <f ca="1">VLOOKUP(E116,'Q2.SL'!G:O,6,FALSE)</f>
        <v/>
      </c>
      <c r="J116" s="31" t="str">
        <f>IF(ROW()-9&gt;'Inf.'!$I$10,"",VLOOKUP(E116,'Q2.SL'!G:O,4,FALSE))</f>
        <v/>
      </c>
      <c r="K116" s="20" t="str">
        <f ca="1">VLOOKUP(E116,'Q2.SL'!G:R,8,FALSE)</f>
        <v/>
      </c>
      <c r="L116" s="20" t="str">
        <f ca="1">VLOOKUP(E116,'Q3.SL'!G:O,6,FALSE)</f>
        <v/>
      </c>
      <c r="M116" s="69" t="str">
        <f>IF(ROW()-9&gt;'Inf.'!$I$10,"",VLOOKUP(E116,'Q3.SL'!G:O,4,FALSE))</f>
        <v/>
      </c>
      <c r="N116" s="20" t="str">
        <f ca="1">VLOOKUP(E116,'Q3.SL'!G:R,8,FALSE)</f>
        <v/>
      </c>
      <c r="O116" s="20" t="str">
        <f ca="1">VLOOKUP(E116,'Q4.SL'!G:O,6,FALSE)</f>
        <v/>
      </c>
      <c r="P116" s="31" t="str">
        <f>IF(ROW()-9&gt;'Inf.'!$I$10,"",VLOOKUP(E116,'Q4.SL'!G:O,4,FALSE))</f>
        <v/>
      </c>
      <c r="Q116" s="20" t="str">
        <f ca="1">VLOOKUP(E116,'Q4.SL'!G:R,8,FALSE)</f>
        <v/>
      </c>
      <c r="R116" s="20" t="str">
        <f ca="1" t="shared" si="2"/>
        <v/>
      </c>
      <c r="S116" s="20"/>
    </row>
    <row r="117" spans="1:19" ht="21.95" customHeight="1">
      <c r="A117" s="20" t="str">
        <f ca="1">_xlfn.IFERROR(IF(AND(F117=0,I117=0,L117=0,O117=0),"-",VLOOKUP(E117,'Rec.'!H:N,7,FALSE)),"")</f>
        <v/>
      </c>
      <c r="B117" s="21" t="str">
        <f ca="1">_xlfn.IFERROR(VLOOKUP(E117,'Rec.'!B:H,4,FALSE),"")</f>
        <v/>
      </c>
      <c r="C117" s="21" t="str">
        <f ca="1">_xlfn.IFERROR(VLOOKUP(E117,'Rec.'!B:H,5,FALSE),"")</f>
        <v/>
      </c>
      <c r="D117" s="20" t="str">
        <f ca="1">_xlfn.IFERROR(VLOOKUP(E117,'Rec.'!B:H,6,FALSE),"")</f>
        <v/>
      </c>
      <c r="E117" s="20" t="str">
        <f ca="1">_xlfn.IFERROR(VLOOKUP(ROW()-9,'Rec.'!P:Q,2,FALSE),"")</f>
        <v/>
      </c>
      <c r="F117" s="20">
        <f ca="1">VLOOKUP(E117,'Q1.SL'!F:M,3,FALSE)</f>
        <v>0</v>
      </c>
      <c r="G117" s="69" t="str">
        <f>IF(ROW()-9&gt;'Inf.'!$I$10,"",VLOOKUP(E117,'Q1.SL'!F:M,4,FALSE))</f>
        <v/>
      </c>
      <c r="H117" s="20" t="str">
        <f ca="1">VLOOKUP(E117,'Q1.SL'!F:P,8,FALSE)</f>
        <v/>
      </c>
      <c r="I117" s="20" t="str">
        <f ca="1">VLOOKUP(E117,'Q2.SL'!G:O,6,FALSE)</f>
        <v/>
      </c>
      <c r="J117" s="31" t="str">
        <f>IF(ROW()-9&gt;'Inf.'!$I$10,"",VLOOKUP(E117,'Q2.SL'!G:O,4,FALSE))</f>
        <v/>
      </c>
      <c r="K117" s="20" t="str">
        <f ca="1">VLOOKUP(E117,'Q2.SL'!G:R,8,FALSE)</f>
        <v/>
      </c>
      <c r="L117" s="20" t="str">
        <f ca="1">VLOOKUP(E117,'Q3.SL'!G:O,6,FALSE)</f>
        <v/>
      </c>
      <c r="M117" s="69" t="str">
        <f>IF(ROW()-9&gt;'Inf.'!$I$10,"",VLOOKUP(E117,'Q3.SL'!G:O,4,FALSE))</f>
        <v/>
      </c>
      <c r="N117" s="20" t="str">
        <f ca="1">VLOOKUP(E117,'Q3.SL'!G:R,8,FALSE)</f>
        <v/>
      </c>
      <c r="O117" s="20" t="str">
        <f ca="1">VLOOKUP(E117,'Q4.SL'!G:O,6,FALSE)</f>
        <v/>
      </c>
      <c r="P117" s="31" t="str">
        <f>IF(ROW()-9&gt;'Inf.'!$I$10,"",VLOOKUP(E117,'Q4.SL'!G:O,4,FALSE))</f>
        <v/>
      </c>
      <c r="Q117" s="20" t="str">
        <f ca="1">VLOOKUP(E117,'Q4.SL'!G:R,8,FALSE)</f>
        <v/>
      </c>
      <c r="R117" s="20" t="str">
        <f ca="1" t="shared" si="2"/>
        <v/>
      </c>
      <c r="S117" s="20"/>
    </row>
    <row r="118" spans="1:19" ht="21.95" customHeight="1">
      <c r="A118" s="20" t="str">
        <f ca="1">_xlfn.IFERROR(IF(AND(F118=0,I118=0,L118=0,O118=0),"-",VLOOKUP(E118,'Rec.'!H:N,7,FALSE)),"")</f>
        <v/>
      </c>
      <c r="B118" s="21" t="str">
        <f ca="1">_xlfn.IFERROR(VLOOKUP(E118,'Rec.'!B:H,4,FALSE),"")</f>
        <v/>
      </c>
      <c r="C118" s="21" t="str">
        <f ca="1">_xlfn.IFERROR(VLOOKUP(E118,'Rec.'!B:H,5,FALSE),"")</f>
        <v/>
      </c>
      <c r="D118" s="20" t="str">
        <f ca="1">_xlfn.IFERROR(VLOOKUP(E118,'Rec.'!B:H,6,FALSE),"")</f>
        <v/>
      </c>
      <c r="E118" s="20" t="str">
        <f ca="1">_xlfn.IFERROR(VLOOKUP(ROW()-9,'Rec.'!P:Q,2,FALSE),"")</f>
        <v/>
      </c>
      <c r="F118" s="20">
        <f ca="1">VLOOKUP(E118,'Q1.SL'!F:M,3,FALSE)</f>
        <v>0</v>
      </c>
      <c r="G118" s="69" t="str">
        <f>IF(ROW()-9&gt;'Inf.'!$I$10,"",VLOOKUP(E118,'Q1.SL'!F:M,4,FALSE))</f>
        <v/>
      </c>
      <c r="H118" s="20" t="str">
        <f ca="1">VLOOKUP(E118,'Q1.SL'!F:P,8,FALSE)</f>
        <v/>
      </c>
      <c r="I118" s="20" t="str">
        <f ca="1">VLOOKUP(E118,'Q2.SL'!G:O,6,FALSE)</f>
        <v/>
      </c>
      <c r="J118" s="31" t="str">
        <f>IF(ROW()-9&gt;'Inf.'!$I$10,"",VLOOKUP(E118,'Q2.SL'!G:O,4,FALSE))</f>
        <v/>
      </c>
      <c r="K118" s="20" t="str">
        <f ca="1">VLOOKUP(E118,'Q2.SL'!G:R,8,FALSE)</f>
        <v/>
      </c>
      <c r="L118" s="20" t="str">
        <f ca="1">VLOOKUP(E118,'Q3.SL'!G:O,6,FALSE)</f>
        <v/>
      </c>
      <c r="M118" s="69" t="str">
        <f>IF(ROW()-9&gt;'Inf.'!$I$10,"",VLOOKUP(E118,'Q3.SL'!G:O,4,FALSE))</f>
        <v/>
      </c>
      <c r="N118" s="20" t="str">
        <f ca="1">VLOOKUP(E118,'Q3.SL'!G:R,8,FALSE)</f>
        <v/>
      </c>
      <c r="O118" s="20" t="str">
        <f ca="1">VLOOKUP(E118,'Q4.SL'!G:O,6,FALSE)</f>
        <v/>
      </c>
      <c r="P118" s="31" t="str">
        <f>IF(ROW()-9&gt;'Inf.'!$I$10,"",VLOOKUP(E118,'Q4.SL'!G:O,4,FALSE))</f>
        <v/>
      </c>
      <c r="Q118" s="20" t="str">
        <f ca="1">VLOOKUP(E118,'Q4.SL'!G:R,8,FALSE)</f>
        <v/>
      </c>
      <c r="R118" s="20" t="str">
        <f ca="1" t="shared" si="2"/>
        <v/>
      </c>
      <c r="S118" s="20"/>
    </row>
    <row r="119" spans="1:19" ht="21.95" customHeight="1">
      <c r="A119" s="20" t="str">
        <f ca="1">_xlfn.IFERROR(IF(AND(F119=0,I119=0,L119=0,O119=0),"-",VLOOKUP(E119,'Rec.'!H:N,7,FALSE)),"")</f>
        <v/>
      </c>
      <c r="B119" s="21" t="str">
        <f ca="1">_xlfn.IFERROR(VLOOKUP(E119,'Rec.'!B:H,4,FALSE),"")</f>
        <v/>
      </c>
      <c r="C119" s="21" t="str">
        <f ca="1">_xlfn.IFERROR(VLOOKUP(E119,'Rec.'!B:H,5,FALSE),"")</f>
        <v/>
      </c>
      <c r="D119" s="20" t="str">
        <f ca="1">_xlfn.IFERROR(VLOOKUP(E119,'Rec.'!B:H,6,FALSE),"")</f>
        <v/>
      </c>
      <c r="E119" s="20" t="str">
        <f ca="1">_xlfn.IFERROR(VLOOKUP(ROW()-9,'Rec.'!P:Q,2,FALSE),"")</f>
        <v/>
      </c>
      <c r="F119" s="20">
        <f ca="1">VLOOKUP(E119,'Q1.SL'!F:M,3,FALSE)</f>
        <v>0</v>
      </c>
      <c r="G119" s="69" t="str">
        <f>IF(ROW()-9&gt;'Inf.'!$I$10,"",VLOOKUP(E119,'Q1.SL'!F:M,4,FALSE))</f>
        <v/>
      </c>
      <c r="H119" s="20" t="str">
        <f ca="1">VLOOKUP(E119,'Q1.SL'!F:P,8,FALSE)</f>
        <v/>
      </c>
      <c r="I119" s="20" t="str">
        <f ca="1">VLOOKUP(E119,'Q2.SL'!G:O,6,FALSE)</f>
        <v/>
      </c>
      <c r="J119" s="31" t="str">
        <f>IF(ROW()-9&gt;'Inf.'!$I$10,"",VLOOKUP(E119,'Q2.SL'!G:O,4,FALSE))</f>
        <v/>
      </c>
      <c r="K119" s="20" t="str">
        <f ca="1">VLOOKUP(E119,'Q2.SL'!G:R,8,FALSE)</f>
        <v/>
      </c>
      <c r="L119" s="20" t="str">
        <f ca="1">VLOOKUP(E119,'Q3.SL'!G:O,6,FALSE)</f>
        <v/>
      </c>
      <c r="M119" s="69" t="str">
        <f>IF(ROW()-9&gt;'Inf.'!$I$10,"",VLOOKUP(E119,'Q3.SL'!G:O,4,FALSE))</f>
        <v/>
      </c>
      <c r="N119" s="20" t="str">
        <f ca="1">VLOOKUP(E119,'Q3.SL'!G:R,8,FALSE)</f>
        <v/>
      </c>
      <c r="O119" s="20" t="str">
        <f ca="1">VLOOKUP(E119,'Q4.SL'!G:O,6,FALSE)</f>
        <v/>
      </c>
      <c r="P119" s="31" t="str">
        <f>IF(ROW()-9&gt;'Inf.'!$I$10,"",VLOOKUP(E119,'Q4.SL'!G:O,4,FALSE))</f>
        <v/>
      </c>
      <c r="Q119" s="20" t="str">
        <f ca="1">VLOOKUP(E119,'Q4.SL'!G:R,8,FALSE)</f>
        <v/>
      </c>
      <c r="R119" s="20" t="str">
        <f ca="1" t="shared" si="2"/>
        <v/>
      </c>
      <c r="S119" s="20"/>
    </row>
    <row r="120" spans="1:19" ht="21.95" customHeight="1">
      <c r="A120" s="20" t="str">
        <f ca="1">_xlfn.IFERROR(IF(AND(F120=0,I120=0,L120=0,O120=0),"-",VLOOKUP(E120,'Rec.'!H:N,7,FALSE)),"")</f>
        <v/>
      </c>
      <c r="B120" s="21" t="str">
        <f ca="1">_xlfn.IFERROR(VLOOKUP(E120,'Rec.'!B:H,4,FALSE),"")</f>
        <v/>
      </c>
      <c r="C120" s="21" t="str">
        <f ca="1">_xlfn.IFERROR(VLOOKUP(E120,'Rec.'!B:H,5,FALSE),"")</f>
        <v/>
      </c>
      <c r="D120" s="20" t="str">
        <f ca="1">_xlfn.IFERROR(VLOOKUP(E120,'Rec.'!B:H,6,FALSE),"")</f>
        <v/>
      </c>
      <c r="E120" s="20" t="str">
        <f ca="1">_xlfn.IFERROR(VLOOKUP(ROW()-9,'Rec.'!P:Q,2,FALSE),"")</f>
        <v/>
      </c>
      <c r="F120" s="20">
        <f ca="1">VLOOKUP(E120,'Q1.SL'!F:M,3,FALSE)</f>
        <v>0</v>
      </c>
      <c r="G120" s="69" t="str">
        <f>IF(ROW()-9&gt;'Inf.'!$I$10,"",VLOOKUP(E120,'Q1.SL'!F:M,4,FALSE))</f>
        <v/>
      </c>
      <c r="H120" s="20" t="str">
        <f ca="1">VLOOKUP(E120,'Q1.SL'!F:P,8,FALSE)</f>
        <v/>
      </c>
      <c r="I120" s="20" t="str">
        <f ca="1">VLOOKUP(E120,'Q2.SL'!G:O,6,FALSE)</f>
        <v/>
      </c>
      <c r="J120" s="31" t="str">
        <f>IF(ROW()-9&gt;'Inf.'!$I$10,"",VLOOKUP(E120,'Q2.SL'!G:O,4,FALSE))</f>
        <v/>
      </c>
      <c r="K120" s="20" t="str">
        <f ca="1">VLOOKUP(E120,'Q2.SL'!G:R,8,FALSE)</f>
        <v/>
      </c>
      <c r="L120" s="20" t="str">
        <f ca="1">VLOOKUP(E120,'Q3.SL'!G:O,6,FALSE)</f>
        <v/>
      </c>
      <c r="M120" s="69" t="str">
        <f>IF(ROW()-9&gt;'Inf.'!$I$10,"",VLOOKUP(E120,'Q3.SL'!G:O,4,FALSE))</f>
        <v/>
      </c>
      <c r="N120" s="20" t="str">
        <f ca="1">VLOOKUP(E120,'Q3.SL'!G:R,8,FALSE)</f>
        <v/>
      </c>
      <c r="O120" s="20" t="str">
        <f ca="1">VLOOKUP(E120,'Q4.SL'!G:O,6,FALSE)</f>
        <v/>
      </c>
      <c r="P120" s="31" t="str">
        <f>IF(ROW()-9&gt;'Inf.'!$I$10,"",VLOOKUP(E120,'Q4.SL'!G:O,4,FALSE))</f>
        <v/>
      </c>
      <c r="Q120" s="20" t="str">
        <f ca="1">VLOOKUP(E120,'Q4.SL'!G:R,8,FALSE)</f>
        <v/>
      </c>
      <c r="R120" s="20" t="str">
        <f ca="1" t="shared" si="2"/>
        <v/>
      </c>
      <c r="S120" s="20"/>
    </row>
    <row r="121" spans="1:19" ht="21.95" customHeight="1">
      <c r="A121" s="20" t="str">
        <f ca="1">_xlfn.IFERROR(IF(AND(F121=0,I121=0,L121=0,O121=0),"-",VLOOKUP(E121,'Rec.'!H:N,7,FALSE)),"")</f>
        <v/>
      </c>
      <c r="B121" s="21" t="str">
        <f ca="1">_xlfn.IFERROR(VLOOKUP(E121,'Rec.'!B:H,4,FALSE),"")</f>
        <v/>
      </c>
      <c r="C121" s="21" t="str">
        <f ca="1">_xlfn.IFERROR(VLOOKUP(E121,'Rec.'!B:H,5,FALSE),"")</f>
        <v/>
      </c>
      <c r="D121" s="20" t="str">
        <f ca="1">_xlfn.IFERROR(VLOOKUP(E121,'Rec.'!B:H,6,FALSE),"")</f>
        <v/>
      </c>
      <c r="E121" s="20" t="str">
        <f ca="1">_xlfn.IFERROR(VLOOKUP(ROW()-9,'Rec.'!P:Q,2,FALSE),"")</f>
        <v/>
      </c>
      <c r="F121" s="20">
        <f ca="1">VLOOKUP(E121,'Q1.SL'!F:M,3,FALSE)</f>
        <v>0</v>
      </c>
      <c r="G121" s="69" t="str">
        <f>IF(ROW()-9&gt;'Inf.'!$I$10,"",VLOOKUP(E121,'Q1.SL'!F:M,4,FALSE))</f>
        <v/>
      </c>
      <c r="H121" s="20" t="str">
        <f ca="1">VLOOKUP(E121,'Q1.SL'!F:P,8,FALSE)</f>
        <v/>
      </c>
      <c r="I121" s="20" t="str">
        <f ca="1">VLOOKUP(E121,'Q2.SL'!G:O,6,FALSE)</f>
        <v/>
      </c>
      <c r="J121" s="31" t="str">
        <f>IF(ROW()-9&gt;'Inf.'!$I$10,"",VLOOKUP(E121,'Q2.SL'!G:O,4,FALSE))</f>
        <v/>
      </c>
      <c r="K121" s="20" t="str">
        <f ca="1">VLOOKUP(E121,'Q2.SL'!G:R,8,FALSE)</f>
        <v/>
      </c>
      <c r="L121" s="20" t="str">
        <f ca="1">VLOOKUP(E121,'Q3.SL'!G:O,6,FALSE)</f>
        <v/>
      </c>
      <c r="M121" s="69" t="str">
        <f>IF(ROW()-9&gt;'Inf.'!$I$10,"",VLOOKUP(E121,'Q3.SL'!G:O,4,FALSE))</f>
        <v/>
      </c>
      <c r="N121" s="20" t="str">
        <f ca="1">VLOOKUP(E121,'Q3.SL'!G:R,8,FALSE)</f>
        <v/>
      </c>
      <c r="O121" s="20" t="str">
        <f ca="1">VLOOKUP(E121,'Q4.SL'!G:O,6,FALSE)</f>
        <v/>
      </c>
      <c r="P121" s="31" t="str">
        <f>IF(ROW()-9&gt;'Inf.'!$I$10,"",VLOOKUP(E121,'Q4.SL'!G:O,4,FALSE))</f>
        <v/>
      </c>
      <c r="Q121" s="20" t="str">
        <f ca="1">VLOOKUP(E121,'Q4.SL'!G:R,8,FALSE)</f>
        <v/>
      </c>
      <c r="R121" s="20" t="str">
        <f ca="1" t="shared" si="2"/>
        <v/>
      </c>
      <c r="S121" s="20"/>
    </row>
    <row r="122" spans="1:19" ht="21.95" customHeight="1">
      <c r="A122" s="20" t="str">
        <f ca="1">_xlfn.IFERROR(IF(AND(F122=0,I122=0,L122=0,O122=0),"-",VLOOKUP(E122,'Rec.'!H:N,7,FALSE)),"")</f>
        <v/>
      </c>
      <c r="B122" s="21" t="str">
        <f ca="1">_xlfn.IFERROR(VLOOKUP(E122,'Rec.'!B:H,4,FALSE),"")</f>
        <v/>
      </c>
      <c r="C122" s="21" t="str">
        <f ca="1">_xlfn.IFERROR(VLOOKUP(E122,'Rec.'!B:H,5,FALSE),"")</f>
        <v/>
      </c>
      <c r="D122" s="20" t="str">
        <f ca="1">_xlfn.IFERROR(VLOOKUP(E122,'Rec.'!B:H,6,FALSE),"")</f>
        <v/>
      </c>
      <c r="E122" s="20" t="str">
        <f ca="1">_xlfn.IFERROR(VLOOKUP(ROW()-9,'Rec.'!P:Q,2,FALSE),"")</f>
        <v/>
      </c>
      <c r="F122" s="20">
        <f ca="1">VLOOKUP(E122,'Q1.SL'!F:M,3,FALSE)</f>
        <v>0</v>
      </c>
      <c r="G122" s="69" t="str">
        <f>IF(ROW()-9&gt;'Inf.'!$I$10,"",VLOOKUP(E122,'Q1.SL'!F:M,4,FALSE))</f>
        <v/>
      </c>
      <c r="H122" s="20" t="str">
        <f ca="1">VLOOKUP(E122,'Q1.SL'!F:P,8,FALSE)</f>
        <v/>
      </c>
      <c r="I122" s="20" t="str">
        <f ca="1">VLOOKUP(E122,'Q2.SL'!G:O,6,FALSE)</f>
        <v/>
      </c>
      <c r="J122" s="31" t="str">
        <f>IF(ROW()-9&gt;'Inf.'!$I$10,"",VLOOKUP(E122,'Q2.SL'!G:O,4,FALSE))</f>
        <v/>
      </c>
      <c r="K122" s="20" t="str">
        <f ca="1">VLOOKUP(E122,'Q2.SL'!G:R,8,FALSE)</f>
        <v/>
      </c>
      <c r="L122" s="20" t="str">
        <f ca="1">VLOOKUP(E122,'Q3.SL'!G:O,6,FALSE)</f>
        <v/>
      </c>
      <c r="M122" s="69" t="str">
        <f>IF(ROW()-9&gt;'Inf.'!$I$10,"",VLOOKUP(E122,'Q3.SL'!G:O,4,FALSE))</f>
        <v/>
      </c>
      <c r="N122" s="20" t="str">
        <f ca="1">VLOOKUP(E122,'Q3.SL'!G:R,8,FALSE)</f>
        <v/>
      </c>
      <c r="O122" s="20" t="str">
        <f ca="1">VLOOKUP(E122,'Q4.SL'!G:O,6,FALSE)</f>
        <v/>
      </c>
      <c r="P122" s="31" t="str">
        <f>IF(ROW()-9&gt;'Inf.'!$I$10,"",VLOOKUP(E122,'Q4.SL'!G:O,4,FALSE))</f>
        <v/>
      </c>
      <c r="Q122" s="20" t="str">
        <f ca="1">VLOOKUP(E122,'Q4.SL'!G:R,8,FALSE)</f>
        <v/>
      </c>
      <c r="R122" s="20" t="str">
        <f ca="1" t="shared" si="2"/>
        <v/>
      </c>
      <c r="S122" s="20"/>
    </row>
    <row r="123" spans="1:19" ht="21.95" customHeight="1">
      <c r="A123" s="20" t="str">
        <f ca="1">_xlfn.IFERROR(IF(AND(F123=0,I123=0,L123=0,O123=0),"-",VLOOKUP(E123,'Rec.'!H:N,7,FALSE)),"")</f>
        <v/>
      </c>
      <c r="B123" s="21" t="str">
        <f ca="1">_xlfn.IFERROR(VLOOKUP(E123,'Rec.'!B:H,4,FALSE),"")</f>
        <v/>
      </c>
      <c r="C123" s="21" t="str">
        <f ca="1">_xlfn.IFERROR(VLOOKUP(E123,'Rec.'!B:H,5,FALSE),"")</f>
        <v/>
      </c>
      <c r="D123" s="20" t="str">
        <f ca="1">_xlfn.IFERROR(VLOOKUP(E123,'Rec.'!B:H,6,FALSE),"")</f>
        <v/>
      </c>
      <c r="E123" s="20" t="str">
        <f ca="1">_xlfn.IFERROR(VLOOKUP(ROW()-9,'Rec.'!P:Q,2,FALSE),"")</f>
        <v/>
      </c>
      <c r="F123" s="20">
        <f ca="1">VLOOKUP(E123,'Q1.SL'!F:M,3,FALSE)</f>
        <v>0</v>
      </c>
      <c r="G123" s="69" t="str">
        <f>IF(ROW()-9&gt;'Inf.'!$I$10,"",VLOOKUP(E123,'Q1.SL'!F:M,4,FALSE))</f>
        <v/>
      </c>
      <c r="H123" s="20" t="str">
        <f ca="1">VLOOKUP(E123,'Q1.SL'!F:P,8,FALSE)</f>
        <v/>
      </c>
      <c r="I123" s="20" t="str">
        <f ca="1">VLOOKUP(E123,'Q2.SL'!G:O,6,FALSE)</f>
        <v/>
      </c>
      <c r="J123" s="31" t="str">
        <f>IF(ROW()-9&gt;'Inf.'!$I$10,"",VLOOKUP(E123,'Q2.SL'!G:O,4,FALSE))</f>
        <v/>
      </c>
      <c r="K123" s="20" t="str">
        <f ca="1">VLOOKUP(E123,'Q2.SL'!G:R,8,FALSE)</f>
        <v/>
      </c>
      <c r="L123" s="20" t="str">
        <f ca="1">VLOOKUP(E123,'Q3.SL'!G:O,6,FALSE)</f>
        <v/>
      </c>
      <c r="M123" s="69" t="str">
        <f>IF(ROW()-9&gt;'Inf.'!$I$10,"",VLOOKUP(E123,'Q3.SL'!G:O,4,FALSE))</f>
        <v/>
      </c>
      <c r="N123" s="20" t="str">
        <f ca="1">VLOOKUP(E123,'Q3.SL'!G:R,8,FALSE)</f>
        <v/>
      </c>
      <c r="O123" s="20" t="str">
        <f ca="1">VLOOKUP(E123,'Q4.SL'!G:O,6,FALSE)</f>
        <v/>
      </c>
      <c r="P123" s="31" t="str">
        <f>IF(ROW()-9&gt;'Inf.'!$I$10,"",VLOOKUP(E123,'Q4.SL'!G:O,4,FALSE))</f>
        <v/>
      </c>
      <c r="Q123" s="20" t="str">
        <f ca="1">VLOOKUP(E123,'Q4.SL'!G:R,8,FALSE)</f>
        <v/>
      </c>
      <c r="R123" s="20" t="str">
        <f ca="1" t="shared" si="2"/>
        <v/>
      </c>
      <c r="S123" s="20"/>
    </row>
    <row r="124" spans="1:19" ht="21.95" customHeight="1">
      <c r="A124" s="20" t="str">
        <f ca="1">_xlfn.IFERROR(IF(AND(F124=0,I124=0,L124=0,O124=0),"-",VLOOKUP(E124,'Rec.'!H:N,7,FALSE)),"")</f>
        <v/>
      </c>
      <c r="B124" s="21" t="str">
        <f ca="1">_xlfn.IFERROR(VLOOKUP(E124,'Rec.'!B:H,4,FALSE),"")</f>
        <v/>
      </c>
      <c r="C124" s="21" t="str">
        <f ca="1">_xlfn.IFERROR(VLOOKUP(E124,'Rec.'!B:H,5,FALSE),"")</f>
        <v/>
      </c>
      <c r="D124" s="20" t="str">
        <f ca="1">_xlfn.IFERROR(VLOOKUP(E124,'Rec.'!B:H,6,FALSE),"")</f>
        <v/>
      </c>
      <c r="E124" s="20" t="str">
        <f ca="1">_xlfn.IFERROR(VLOOKUP(ROW()-9,'Rec.'!P:Q,2,FALSE),"")</f>
        <v/>
      </c>
      <c r="F124" s="20">
        <f ca="1">VLOOKUP(E124,'Q1.SL'!F:M,3,FALSE)</f>
        <v>0</v>
      </c>
      <c r="G124" s="69" t="str">
        <f>IF(ROW()-9&gt;'Inf.'!$I$10,"",VLOOKUP(E124,'Q1.SL'!F:M,4,FALSE))</f>
        <v/>
      </c>
      <c r="H124" s="20" t="str">
        <f ca="1">VLOOKUP(E124,'Q1.SL'!F:P,8,FALSE)</f>
        <v/>
      </c>
      <c r="I124" s="20" t="str">
        <f ca="1">VLOOKUP(E124,'Q2.SL'!G:O,6,FALSE)</f>
        <v/>
      </c>
      <c r="J124" s="31" t="str">
        <f>IF(ROW()-9&gt;'Inf.'!$I$10,"",VLOOKUP(E124,'Q2.SL'!G:O,4,FALSE))</f>
        <v/>
      </c>
      <c r="K124" s="20" t="str">
        <f ca="1">VLOOKUP(E124,'Q2.SL'!G:R,8,FALSE)</f>
        <v/>
      </c>
      <c r="L124" s="20" t="str">
        <f ca="1">VLOOKUP(E124,'Q3.SL'!G:O,6,FALSE)</f>
        <v/>
      </c>
      <c r="M124" s="69" t="str">
        <f>IF(ROW()-9&gt;'Inf.'!$I$10,"",VLOOKUP(E124,'Q3.SL'!G:O,4,FALSE))</f>
        <v/>
      </c>
      <c r="N124" s="20" t="str">
        <f ca="1">VLOOKUP(E124,'Q3.SL'!G:R,8,FALSE)</f>
        <v/>
      </c>
      <c r="O124" s="20" t="str">
        <f ca="1">VLOOKUP(E124,'Q4.SL'!G:O,6,FALSE)</f>
        <v/>
      </c>
      <c r="P124" s="31" t="str">
        <f>IF(ROW()-9&gt;'Inf.'!$I$10,"",VLOOKUP(E124,'Q4.SL'!G:O,4,FALSE))</f>
        <v/>
      </c>
      <c r="Q124" s="20" t="str">
        <f ca="1">VLOOKUP(E124,'Q4.SL'!G:R,8,FALSE)</f>
        <v/>
      </c>
      <c r="R124" s="20" t="str">
        <f ca="1" t="shared" si="2"/>
        <v/>
      </c>
      <c r="S124" s="20"/>
    </row>
    <row r="125" spans="1:19" ht="21.95" customHeight="1">
      <c r="A125" s="20" t="str">
        <f ca="1">_xlfn.IFERROR(IF(AND(F125=0,I125=0,L125=0,O125=0),"-",VLOOKUP(E125,'Rec.'!H:N,7,FALSE)),"")</f>
        <v/>
      </c>
      <c r="B125" s="21" t="str">
        <f ca="1">_xlfn.IFERROR(VLOOKUP(E125,'Rec.'!B:H,4,FALSE),"")</f>
        <v/>
      </c>
      <c r="C125" s="21" t="str">
        <f ca="1">_xlfn.IFERROR(VLOOKUP(E125,'Rec.'!B:H,5,FALSE),"")</f>
        <v/>
      </c>
      <c r="D125" s="20" t="str">
        <f ca="1">_xlfn.IFERROR(VLOOKUP(E125,'Rec.'!B:H,6,FALSE),"")</f>
        <v/>
      </c>
      <c r="E125" s="20" t="str">
        <f ca="1">_xlfn.IFERROR(VLOOKUP(ROW()-9,'Rec.'!P:Q,2,FALSE),"")</f>
        <v/>
      </c>
      <c r="F125" s="20">
        <f ca="1">VLOOKUP(E125,'Q1.SL'!F:M,3,FALSE)</f>
        <v>0</v>
      </c>
      <c r="G125" s="69" t="str">
        <f>IF(ROW()-9&gt;'Inf.'!$I$10,"",VLOOKUP(E125,'Q1.SL'!F:M,4,FALSE))</f>
        <v/>
      </c>
      <c r="H125" s="20" t="str">
        <f ca="1">VLOOKUP(E125,'Q1.SL'!F:P,8,FALSE)</f>
        <v/>
      </c>
      <c r="I125" s="20" t="str">
        <f ca="1">VLOOKUP(E125,'Q2.SL'!G:O,6,FALSE)</f>
        <v/>
      </c>
      <c r="J125" s="31" t="str">
        <f>IF(ROW()-9&gt;'Inf.'!$I$10,"",VLOOKUP(E125,'Q2.SL'!G:O,4,FALSE))</f>
        <v/>
      </c>
      <c r="K125" s="20" t="str">
        <f ca="1">VLOOKUP(E125,'Q2.SL'!G:R,8,FALSE)</f>
        <v/>
      </c>
      <c r="L125" s="20" t="str">
        <f ca="1">VLOOKUP(E125,'Q3.SL'!G:O,6,FALSE)</f>
        <v/>
      </c>
      <c r="M125" s="69" t="str">
        <f>IF(ROW()-9&gt;'Inf.'!$I$10,"",VLOOKUP(E125,'Q3.SL'!G:O,4,FALSE))</f>
        <v/>
      </c>
      <c r="N125" s="20" t="str">
        <f ca="1">VLOOKUP(E125,'Q3.SL'!G:R,8,FALSE)</f>
        <v/>
      </c>
      <c r="O125" s="20" t="str">
        <f ca="1">VLOOKUP(E125,'Q4.SL'!G:O,6,FALSE)</f>
        <v/>
      </c>
      <c r="P125" s="31" t="str">
        <f>IF(ROW()-9&gt;'Inf.'!$I$10,"",VLOOKUP(E125,'Q4.SL'!G:O,4,FALSE))</f>
        <v/>
      </c>
      <c r="Q125" s="20" t="str">
        <f ca="1">VLOOKUP(E125,'Q4.SL'!G:R,8,FALSE)</f>
        <v/>
      </c>
      <c r="R125" s="20" t="str">
        <f ca="1" t="shared" si="2"/>
        <v/>
      </c>
      <c r="S125" s="20"/>
    </row>
    <row r="126" spans="1:19" ht="21.95" customHeight="1">
      <c r="A126" s="20" t="str">
        <f ca="1">_xlfn.IFERROR(IF(AND(F126=0,I126=0,L126=0,O126=0),"-",VLOOKUP(E126,'Rec.'!H:N,7,FALSE)),"")</f>
        <v/>
      </c>
      <c r="B126" s="21" t="str">
        <f ca="1">_xlfn.IFERROR(VLOOKUP(E126,'Rec.'!B:H,4,FALSE),"")</f>
        <v/>
      </c>
      <c r="C126" s="21" t="str">
        <f ca="1">_xlfn.IFERROR(VLOOKUP(E126,'Rec.'!B:H,5,FALSE),"")</f>
        <v/>
      </c>
      <c r="D126" s="20" t="str">
        <f ca="1">_xlfn.IFERROR(VLOOKUP(E126,'Rec.'!B:H,6,FALSE),"")</f>
        <v/>
      </c>
      <c r="E126" s="20" t="str">
        <f ca="1">_xlfn.IFERROR(VLOOKUP(ROW()-9,'Rec.'!P:Q,2,FALSE),"")</f>
        <v/>
      </c>
      <c r="F126" s="20">
        <f ca="1">VLOOKUP(E126,'Q1.SL'!F:M,3,FALSE)</f>
        <v>0</v>
      </c>
      <c r="G126" s="69" t="str">
        <f>IF(ROW()-9&gt;'Inf.'!$I$10,"",VLOOKUP(E126,'Q1.SL'!F:M,4,FALSE))</f>
        <v/>
      </c>
      <c r="H126" s="20" t="str">
        <f ca="1">VLOOKUP(E126,'Q1.SL'!F:P,8,FALSE)</f>
        <v/>
      </c>
      <c r="I126" s="20" t="str">
        <f ca="1">VLOOKUP(E126,'Q2.SL'!G:O,6,FALSE)</f>
        <v/>
      </c>
      <c r="J126" s="31" t="str">
        <f>IF(ROW()-9&gt;'Inf.'!$I$10,"",VLOOKUP(E126,'Q2.SL'!G:O,4,FALSE))</f>
        <v/>
      </c>
      <c r="K126" s="20" t="str">
        <f ca="1">VLOOKUP(E126,'Q2.SL'!G:R,8,FALSE)</f>
        <v/>
      </c>
      <c r="L126" s="20" t="str">
        <f ca="1">VLOOKUP(E126,'Q3.SL'!G:O,6,FALSE)</f>
        <v/>
      </c>
      <c r="M126" s="69" t="str">
        <f>IF(ROW()-9&gt;'Inf.'!$I$10,"",VLOOKUP(E126,'Q3.SL'!G:O,4,FALSE))</f>
        <v/>
      </c>
      <c r="N126" s="20" t="str">
        <f ca="1">VLOOKUP(E126,'Q3.SL'!G:R,8,FALSE)</f>
        <v/>
      </c>
      <c r="O126" s="20" t="str">
        <f ca="1">VLOOKUP(E126,'Q4.SL'!G:O,6,FALSE)</f>
        <v/>
      </c>
      <c r="P126" s="31" t="str">
        <f>IF(ROW()-9&gt;'Inf.'!$I$10,"",VLOOKUP(E126,'Q4.SL'!G:O,4,FALSE))</f>
        <v/>
      </c>
      <c r="Q126" s="20" t="str">
        <f ca="1">VLOOKUP(E126,'Q4.SL'!G:R,8,FALSE)</f>
        <v/>
      </c>
      <c r="R126" s="20" t="str">
        <f ca="1" t="shared" si="2"/>
        <v/>
      </c>
      <c r="S126" s="20"/>
    </row>
    <row r="127" spans="1:19" ht="21.95" customHeight="1">
      <c r="A127" s="20" t="str">
        <f ca="1">_xlfn.IFERROR(IF(AND(F127=0,I127=0,L127=0,O127=0),"-",VLOOKUP(E127,'Rec.'!H:N,7,FALSE)),"")</f>
        <v/>
      </c>
      <c r="B127" s="21" t="str">
        <f ca="1">_xlfn.IFERROR(VLOOKUP(E127,'Rec.'!B:H,4,FALSE),"")</f>
        <v/>
      </c>
      <c r="C127" s="21" t="str">
        <f ca="1">_xlfn.IFERROR(VLOOKUP(E127,'Rec.'!B:H,5,FALSE),"")</f>
        <v/>
      </c>
      <c r="D127" s="20" t="str">
        <f ca="1">_xlfn.IFERROR(VLOOKUP(E127,'Rec.'!B:H,6,FALSE),"")</f>
        <v/>
      </c>
      <c r="E127" s="20" t="str">
        <f ca="1">_xlfn.IFERROR(VLOOKUP(ROW()-9,'Rec.'!P:Q,2,FALSE),"")</f>
        <v/>
      </c>
      <c r="F127" s="20">
        <f ca="1">VLOOKUP(E127,'Q1.SL'!F:M,3,FALSE)</f>
        <v>0</v>
      </c>
      <c r="G127" s="69" t="str">
        <f>IF(ROW()-9&gt;'Inf.'!$I$10,"",VLOOKUP(E127,'Q1.SL'!F:M,4,FALSE))</f>
        <v/>
      </c>
      <c r="H127" s="20" t="str">
        <f ca="1">VLOOKUP(E127,'Q1.SL'!F:P,8,FALSE)</f>
        <v/>
      </c>
      <c r="I127" s="20" t="str">
        <f ca="1">VLOOKUP(E127,'Q2.SL'!G:O,6,FALSE)</f>
        <v/>
      </c>
      <c r="J127" s="31" t="str">
        <f>IF(ROW()-9&gt;'Inf.'!$I$10,"",VLOOKUP(E127,'Q2.SL'!G:O,4,FALSE))</f>
        <v/>
      </c>
      <c r="K127" s="20" t="str">
        <f ca="1">VLOOKUP(E127,'Q2.SL'!G:R,8,FALSE)</f>
        <v/>
      </c>
      <c r="L127" s="20" t="str">
        <f ca="1">VLOOKUP(E127,'Q3.SL'!G:O,6,FALSE)</f>
        <v/>
      </c>
      <c r="M127" s="69" t="str">
        <f>IF(ROW()-9&gt;'Inf.'!$I$10,"",VLOOKUP(E127,'Q3.SL'!G:O,4,FALSE))</f>
        <v/>
      </c>
      <c r="N127" s="20" t="str">
        <f ca="1">VLOOKUP(E127,'Q3.SL'!G:R,8,FALSE)</f>
        <v/>
      </c>
      <c r="O127" s="20" t="str">
        <f ca="1">VLOOKUP(E127,'Q4.SL'!G:O,6,FALSE)</f>
        <v/>
      </c>
      <c r="P127" s="31" t="str">
        <f>IF(ROW()-9&gt;'Inf.'!$I$10,"",VLOOKUP(E127,'Q4.SL'!G:O,4,FALSE))</f>
        <v/>
      </c>
      <c r="Q127" s="20" t="str">
        <f ca="1">VLOOKUP(E127,'Q4.SL'!G:R,8,FALSE)</f>
        <v/>
      </c>
      <c r="R127" s="20" t="str">
        <f ca="1" t="shared" si="2"/>
        <v/>
      </c>
      <c r="S127" s="20"/>
    </row>
    <row r="128" spans="1:19" ht="21.95" customHeight="1">
      <c r="A128" s="20" t="str">
        <f ca="1">_xlfn.IFERROR(IF(AND(F128=0,I128=0,L128=0,O128=0),"-",VLOOKUP(E128,'Rec.'!H:N,7,FALSE)),"")</f>
        <v/>
      </c>
      <c r="B128" s="21" t="str">
        <f ca="1">_xlfn.IFERROR(VLOOKUP(E128,'Rec.'!B:H,4,FALSE),"")</f>
        <v/>
      </c>
      <c r="C128" s="21" t="str">
        <f ca="1">_xlfn.IFERROR(VLOOKUP(E128,'Rec.'!B:H,5,FALSE),"")</f>
        <v/>
      </c>
      <c r="D128" s="20" t="str">
        <f ca="1">_xlfn.IFERROR(VLOOKUP(E128,'Rec.'!B:H,6,FALSE),"")</f>
        <v/>
      </c>
      <c r="E128" s="20" t="str">
        <f ca="1">_xlfn.IFERROR(VLOOKUP(ROW()-9,'Rec.'!P:Q,2,FALSE),"")</f>
        <v/>
      </c>
      <c r="F128" s="20">
        <f ca="1">VLOOKUP(E128,'Q1.SL'!F:M,3,FALSE)</f>
        <v>0</v>
      </c>
      <c r="G128" s="69" t="str">
        <f>IF(ROW()-9&gt;'Inf.'!$I$10,"",VLOOKUP(E128,'Q1.SL'!F:M,4,FALSE))</f>
        <v/>
      </c>
      <c r="H128" s="20" t="str">
        <f ca="1">VLOOKUP(E128,'Q1.SL'!F:P,8,FALSE)</f>
        <v/>
      </c>
      <c r="I128" s="20" t="str">
        <f ca="1">VLOOKUP(E128,'Q2.SL'!G:O,6,FALSE)</f>
        <v/>
      </c>
      <c r="J128" s="31" t="str">
        <f>IF(ROW()-9&gt;'Inf.'!$I$10,"",VLOOKUP(E128,'Q2.SL'!G:O,4,FALSE))</f>
        <v/>
      </c>
      <c r="K128" s="20" t="str">
        <f ca="1">VLOOKUP(E128,'Q2.SL'!G:R,8,FALSE)</f>
        <v/>
      </c>
      <c r="L128" s="20" t="str">
        <f ca="1">VLOOKUP(E128,'Q3.SL'!G:O,6,FALSE)</f>
        <v/>
      </c>
      <c r="M128" s="69" t="str">
        <f>IF(ROW()-9&gt;'Inf.'!$I$10,"",VLOOKUP(E128,'Q3.SL'!G:O,4,FALSE))</f>
        <v/>
      </c>
      <c r="N128" s="20" t="str">
        <f ca="1">VLOOKUP(E128,'Q3.SL'!G:R,8,FALSE)</f>
        <v/>
      </c>
      <c r="O128" s="20" t="str">
        <f ca="1">VLOOKUP(E128,'Q4.SL'!G:O,6,FALSE)</f>
        <v/>
      </c>
      <c r="P128" s="31" t="str">
        <f>IF(ROW()-9&gt;'Inf.'!$I$10,"",VLOOKUP(E128,'Q4.SL'!G:O,4,FALSE))</f>
        <v/>
      </c>
      <c r="Q128" s="20" t="str">
        <f ca="1">VLOOKUP(E128,'Q4.SL'!G:R,8,FALSE)</f>
        <v/>
      </c>
      <c r="R128" s="20" t="str">
        <f ca="1" t="shared" si="2"/>
        <v/>
      </c>
      <c r="S128" s="20"/>
    </row>
    <row r="129" spans="1:19" ht="21.95" customHeight="1">
      <c r="A129" s="20" t="str">
        <f ca="1">_xlfn.IFERROR(IF(AND(F129=0,I129=0,L129=0,O129=0),"-",VLOOKUP(E129,'Rec.'!H:N,7,FALSE)),"")</f>
        <v/>
      </c>
      <c r="B129" s="21" t="str">
        <f ca="1">_xlfn.IFERROR(VLOOKUP(E129,'Rec.'!B:H,4,FALSE),"")</f>
        <v/>
      </c>
      <c r="C129" s="21" t="str">
        <f ca="1">_xlfn.IFERROR(VLOOKUP(E129,'Rec.'!B:H,5,FALSE),"")</f>
        <v/>
      </c>
      <c r="D129" s="20" t="str">
        <f ca="1">_xlfn.IFERROR(VLOOKUP(E129,'Rec.'!B:H,6,FALSE),"")</f>
        <v/>
      </c>
      <c r="E129" s="20" t="str">
        <f ca="1">_xlfn.IFERROR(VLOOKUP(ROW()-9,'Rec.'!P:Q,2,FALSE),"")</f>
        <v/>
      </c>
      <c r="F129" s="20">
        <f ca="1">VLOOKUP(E129,'Q1.SL'!F:M,3,FALSE)</f>
        <v>0</v>
      </c>
      <c r="G129" s="69" t="str">
        <f>IF(ROW()-9&gt;'Inf.'!$I$10,"",VLOOKUP(E129,'Q1.SL'!F:M,4,FALSE))</f>
        <v/>
      </c>
      <c r="H129" s="20" t="str">
        <f ca="1">VLOOKUP(E129,'Q1.SL'!F:P,8,FALSE)</f>
        <v/>
      </c>
      <c r="I129" s="20" t="str">
        <f ca="1">VLOOKUP(E129,'Q2.SL'!G:O,6,FALSE)</f>
        <v/>
      </c>
      <c r="J129" s="31" t="str">
        <f>IF(ROW()-9&gt;'Inf.'!$I$10,"",VLOOKUP(E129,'Q2.SL'!G:O,4,FALSE))</f>
        <v/>
      </c>
      <c r="K129" s="20" t="str">
        <f ca="1">VLOOKUP(E129,'Q2.SL'!G:R,8,FALSE)</f>
        <v/>
      </c>
      <c r="L129" s="20" t="str">
        <f ca="1">VLOOKUP(E129,'Q3.SL'!G:O,6,FALSE)</f>
        <v/>
      </c>
      <c r="M129" s="69" t="str">
        <f>IF(ROW()-9&gt;'Inf.'!$I$10,"",VLOOKUP(E129,'Q3.SL'!G:O,4,FALSE))</f>
        <v/>
      </c>
      <c r="N129" s="20" t="str">
        <f ca="1">VLOOKUP(E129,'Q3.SL'!G:R,8,FALSE)</f>
        <v/>
      </c>
      <c r="O129" s="20" t="str">
        <f ca="1">VLOOKUP(E129,'Q4.SL'!G:O,6,FALSE)</f>
        <v/>
      </c>
      <c r="P129" s="31" t="str">
        <f>IF(ROW()-9&gt;'Inf.'!$I$10,"",VLOOKUP(E129,'Q4.SL'!G:O,4,FALSE))</f>
        <v/>
      </c>
      <c r="Q129" s="20" t="str">
        <f ca="1">VLOOKUP(E129,'Q4.SL'!G:R,8,FALSE)</f>
        <v/>
      </c>
      <c r="R129" s="20" t="str">
        <f ca="1" t="shared" si="2"/>
        <v/>
      </c>
      <c r="S129" s="20"/>
    </row>
    <row r="130" spans="1:19" ht="21.95" customHeight="1">
      <c r="A130" s="20" t="str">
        <f ca="1">_xlfn.IFERROR(IF(AND(F130=0,I130=0,L130=0,O130=0),"-",VLOOKUP(E130,'Rec.'!H:N,7,FALSE)),"")</f>
        <v/>
      </c>
      <c r="B130" s="21" t="str">
        <f ca="1">_xlfn.IFERROR(VLOOKUP(E130,'Rec.'!B:H,4,FALSE),"")</f>
        <v/>
      </c>
      <c r="C130" s="21" t="str">
        <f ca="1">_xlfn.IFERROR(VLOOKUP(E130,'Rec.'!B:H,5,FALSE),"")</f>
        <v/>
      </c>
      <c r="D130" s="20" t="str">
        <f ca="1">_xlfn.IFERROR(VLOOKUP(E130,'Rec.'!B:H,6,FALSE),"")</f>
        <v/>
      </c>
      <c r="E130" s="20" t="str">
        <f ca="1">_xlfn.IFERROR(VLOOKUP(ROW()-9,'Rec.'!P:Q,2,FALSE),"")</f>
        <v/>
      </c>
      <c r="F130" s="20">
        <f ca="1">VLOOKUP(E130,'Q1.SL'!F:M,3,FALSE)</f>
        <v>0</v>
      </c>
      <c r="G130" s="69" t="str">
        <f>IF(ROW()-9&gt;'Inf.'!$I$10,"",VLOOKUP(E130,'Q1.SL'!F:M,4,FALSE))</f>
        <v/>
      </c>
      <c r="H130" s="20" t="str">
        <f ca="1">VLOOKUP(E130,'Q1.SL'!F:P,8,FALSE)</f>
        <v/>
      </c>
      <c r="I130" s="20" t="str">
        <f ca="1">VLOOKUP(E130,'Q2.SL'!G:O,6,FALSE)</f>
        <v/>
      </c>
      <c r="J130" s="31" t="str">
        <f>IF(ROW()-9&gt;'Inf.'!$I$10,"",VLOOKUP(E130,'Q2.SL'!G:O,4,FALSE))</f>
        <v/>
      </c>
      <c r="K130" s="20" t="str">
        <f ca="1">VLOOKUP(E130,'Q2.SL'!G:R,8,FALSE)</f>
        <v/>
      </c>
      <c r="L130" s="20" t="str">
        <f ca="1">VLOOKUP(E130,'Q3.SL'!G:O,6,FALSE)</f>
        <v/>
      </c>
      <c r="M130" s="69" t="str">
        <f>IF(ROW()-9&gt;'Inf.'!$I$10,"",VLOOKUP(E130,'Q3.SL'!G:O,4,FALSE))</f>
        <v/>
      </c>
      <c r="N130" s="20" t="str">
        <f ca="1">VLOOKUP(E130,'Q3.SL'!G:R,8,FALSE)</f>
        <v/>
      </c>
      <c r="O130" s="20" t="str">
        <f ca="1">VLOOKUP(E130,'Q4.SL'!G:O,6,FALSE)</f>
        <v/>
      </c>
      <c r="P130" s="31" t="str">
        <f>IF(ROW()-9&gt;'Inf.'!$I$10,"",VLOOKUP(E130,'Q4.SL'!G:O,4,FALSE))</f>
        <v/>
      </c>
      <c r="Q130" s="20" t="str">
        <f ca="1">VLOOKUP(E130,'Q4.SL'!G:R,8,FALSE)</f>
        <v/>
      </c>
      <c r="R130" s="20" t="str">
        <f ca="1" t="shared" si="2"/>
        <v/>
      </c>
      <c r="S130" s="20"/>
    </row>
    <row r="131" spans="1:19" ht="21.95" customHeight="1">
      <c r="A131" s="20" t="str">
        <f ca="1">_xlfn.IFERROR(IF(AND(F131=0,I131=0,L131=0,O131=0),"-",VLOOKUP(E131,'Rec.'!H:N,7,FALSE)),"")</f>
        <v/>
      </c>
      <c r="B131" s="21" t="str">
        <f ca="1">_xlfn.IFERROR(VLOOKUP(E131,'Rec.'!B:H,4,FALSE),"")</f>
        <v/>
      </c>
      <c r="C131" s="21" t="str">
        <f ca="1">_xlfn.IFERROR(VLOOKUP(E131,'Rec.'!B:H,5,FALSE),"")</f>
        <v/>
      </c>
      <c r="D131" s="20" t="str">
        <f ca="1">_xlfn.IFERROR(VLOOKUP(E131,'Rec.'!B:H,6,FALSE),"")</f>
        <v/>
      </c>
      <c r="E131" s="20" t="str">
        <f ca="1">_xlfn.IFERROR(VLOOKUP(ROW()-9,'Rec.'!P:Q,2,FALSE),"")</f>
        <v/>
      </c>
      <c r="F131" s="20">
        <f ca="1">VLOOKUP(E131,'Q1.SL'!F:M,3,FALSE)</f>
        <v>0</v>
      </c>
      <c r="G131" s="69" t="str">
        <f>IF(ROW()-9&gt;'Inf.'!$I$10,"",VLOOKUP(E131,'Q1.SL'!F:M,4,FALSE))</f>
        <v/>
      </c>
      <c r="H131" s="20" t="str">
        <f ca="1">VLOOKUP(E131,'Q1.SL'!F:P,8,FALSE)</f>
        <v/>
      </c>
      <c r="I131" s="20" t="str">
        <f ca="1">VLOOKUP(E131,'Q2.SL'!G:O,6,FALSE)</f>
        <v/>
      </c>
      <c r="J131" s="31" t="str">
        <f>IF(ROW()-9&gt;'Inf.'!$I$10,"",VLOOKUP(E131,'Q2.SL'!G:O,4,FALSE))</f>
        <v/>
      </c>
      <c r="K131" s="20" t="str">
        <f ca="1">VLOOKUP(E131,'Q2.SL'!G:R,8,FALSE)</f>
        <v/>
      </c>
      <c r="L131" s="20" t="str">
        <f ca="1">VLOOKUP(E131,'Q3.SL'!G:O,6,FALSE)</f>
        <v/>
      </c>
      <c r="M131" s="69" t="str">
        <f>IF(ROW()-9&gt;'Inf.'!$I$10,"",VLOOKUP(E131,'Q3.SL'!G:O,4,FALSE))</f>
        <v/>
      </c>
      <c r="N131" s="20" t="str">
        <f ca="1">VLOOKUP(E131,'Q3.SL'!G:R,8,FALSE)</f>
        <v/>
      </c>
      <c r="O131" s="20" t="str">
        <f ca="1">VLOOKUP(E131,'Q4.SL'!G:O,6,FALSE)</f>
        <v/>
      </c>
      <c r="P131" s="31" t="str">
        <f>IF(ROW()-9&gt;'Inf.'!$I$10,"",VLOOKUP(E131,'Q4.SL'!G:O,4,FALSE))</f>
        <v/>
      </c>
      <c r="Q131" s="20" t="str">
        <f ca="1">VLOOKUP(E131,'Q4.SL'!G:R,8,FALSE)</f>
        <v/>
      </c>
      <c r="R131" s="20" t="str">
        <f ca="1" t="shared" si="2"/>
        <v/>
      </c>
      <c r="S131" s="20"/>
    </row>
    <row r="132" spans="1:19" ht="21.95" customHeight="1">
      <c r="A132" s="20" t="str">
        <f ca="1">_xlfn.IFERROR(IF(AND(F132=0,I132=0,L132=0,O132=0),"-",VLOOKUP(E132,'Rec.'!H:N,7,FALSE)),"")</f>
        <v/>
      </c>
      <c r="B132" s="21" t="str">
        <f ca="1">_xlfn.IFERROR(VLOOKUP(E132,'Rec.'!B:H,4,FALSE),"")</f>
        <v/>
      </c>
      <c r="C132" s="21" t="str">
        <f ca="1">_xlfn.IFERROR(VLOOKUP(E132,'Rec.'!B:H,5,FALSE),"")</f>
        <v/>
      </c>
      <c r="D132" s="20" t="str">
        <f ca="1">_xlfn.IFERROR(VLOOKUP(E132,'Rec.'!B:H,6,FALSE),"")</f>
        <v/>
      </c>
      <c r="E132" s="20" t="str">
        <f ca="1">_xlfn.IFERROR(VLOOKUP(ROW()-9,'Rec.'!P:Q,2,FALSE),"")</f>
        <v/>
      </c>
      <c r="F132" s="20">
        <f ca="1">VLOOKUP(E132,'Q1.SL'!F:M,3,FALSE)</f>
        <v>0</v>
      </c>
      <c r="G132" s="69" t="str">
        <f>IF(ROW()-9&gt;'Inf.'!$I$10,"",VLOOKUP(E132,'Q1.SL'!F:M,4,FALSE))</f>
        <v/>
      </c>
      <c r="H132" s="20" t="str">
        <f ca="1">VLOOKUP(E132,'Q1.SL'!F:P,8,FALSE)</f>
        <v/>
      </c>
      <c r="I132" s="20" t="str">
        <f ca="1">VLOOKUP(E132,'Q2.SL'!G:O,6,FALSE)</f>
        <v/>
      </c>
      <c r="J132" s="31" t="str">
        <f>IF(ROW()-9&gt;'Inf.'!$I$10,"",VLOOKUP(E132,'Q2.SL'!G:O,4,FALSE))</f>
        <v/>
      </c>
      <c r="K132" s="20" t="str">
        <f ca="1">VLOOKUP(E132,'Q2.SL'!G:R,8,FALSE)</f>
        <v/>
      </c>
      <c r="L132" s="20" t="str">
        <f ca="1">VLOOKUP(E132,'Q3.SL'!G:O,6,FALSE)</f>
        <v/>
      </c>
      <c r="M132" s="69" t="str">
        <f>IF(ROW()-9&gt;'Inf.'!$I$10,"",VLOOKUP(E132,'Q3.SL'!G:O,4,FALSE))</f>
        <v/>
      </c>
      <c r="N132" s="20" t="str">
        <f ca="1">VLOOKUP(E132,'Q3.SL'!G:R,8,FALSE)</f>
        <v/>
      </c>
      <c r="O132" s="20" t="str">
        <f ca="1">VLOOKUP(E132,'Q4.SL'!G:O,6,FALSE)</f>
        <v/>
      </c>
      <c r="P132" s="31" t="str">
        <f>IF(ROW()-9&gt;'Inf.'!$I$10,"",VLOOKUP(E132,'Q4.SL'!G:O,4,FALSE))</f>
        <v/>
      </c>
      <c r="Q132" s="20" t="str">
        <f ca="1">VLOOKUP(E132,'Q4.SL'!G:R,8,FALSE)</f>
        <v/>
      </c>
      <c r="R132" s="20" t="str">
        <f ca="1" t="shared" si="2"/>
        <v/>
      </c>
      <c r="S132" s="20"/>
    </row>
    <row r="133" spans="1:19" ht="21.95" customHeight="1">
      <c r="A133" s="20" t="str">
        <f ca="1">_xlfn.IFERROR(IF(AND(F133=0,I133=0,L133=0,O133=0),"-",VLOOKUP(E133,'Rec.'!H:N,7,FALSE)),"")</f>
        <v/>
      </c>
      <c r="B133" s="21" t="str">
        <f ca="1">_xlfn.IFERROR(VLOOKUP(E133,'Rec.'!B:H,4,FALSE),"")</f>
        <v/>
      </c>
      <c r="C133" s="21" t="str">
        <f ca="1">_xlfn.IFERROR(VLOOKUP(E133,'Rec.'!B:H,5,FALSE),"")</f>
        <v/>
      </c>
      <c r="D133" s="20" t="str">
        <f ca="1">_xlfn.IFERROR(VLOOKUP(E133,'Rec.'!B:H,6,FALSE),"")</f>
        <v/>
      </c>
      <c r="E133" s="20" t="str">
        <f ca="1">_xlfn.IFERROR(VLOOKUP(ROW()-9,'Rec.'!P:Q,2,FALSE),"")</f>
        <v/>
      </c>
      <c r="F133" s="20">
        <f ca="1">VLOOKUP(E133,'Q1.SL'!F:M,3,FALSE)</f>
        <v>0</v>
      </c>
      <c r="G133" s="69" t="str">
        <f>IF(ROW()-9&gt;'Inf.'!$I$10,"",VLOOKUP(E133,'Q1.SL'!F:M,4,FALSE))</f>
        <v/>
      </c>
      <c r="H133" s="20" t="str">
        <f ca="1">VLOOKUP(E133,'Q1.SL'!F:P,8,FALSE)</f>
        <v/>
      </c>
      <c r="I133" s="20" t="str">
        <f ca="1">VLOOKUP(E133,'Q2.SL'!G:O,6,FALSE)</f>
        <v/>
      </c>
      <c r="J133" s="31" t="str">
        <f>IF(ROW()-9&gt;'Inf.'!$I$10,"",VLOOKUP(E133,'Q2.SL'!G:O,4,FALSE))</f>
        <v/>
      </c>
      <c r="K133" s="20" t="str">
        <f ca="1">VLOOKUP(E133,'Q2.SL'!G:R,8,FALSE)</f>
        <v/>
      </c>
      <c r="L133" s="20" t="str">
        <f ca="1">VLOOKUP(E133,'Q3.SL'!G:O,6,FALSE)</f>
        <v/>
      </c>
      <c r="M133" s="69" t="str">
        <f>IF(ROW()-9&gt;'Inf.'!$I$10,"",VLOOKUP(E133,'Q3.SL'!G:O,4,FALSE))</f>
        <v/>
      </c>
      <c r="N133" s="20" t="str">
        <f ca="1">VLOOKUP(E133,'Q3.SL'!G:R,8,FALSE)</f>
        <v/>
      </c>
      <c r="O133" s="20" t="str">
        <f ca="1">VLOOKUP(E133,'Q4.SL'!G:O,6,FALSE)</f>
        <v/>
      </c>
      <c r="P133" s="31" t="str">
        <f>IF(ROW()-9&gt;'Inf.'!$I$10,"",VLOOKUP(E133,'Q4.SL'!G:O,4,FALSE))</f>
        <v/>
      </c>
      <c r="Q133" s="20" t="str">
        <f ca="1">VLOOKUP(E133,'Q4.SL'!G:R,8,FALSE)</f>
        <v/>
      </c>
      <c r="R133" s="20" t="str">
        <f ca="1" t="shared" si="2"/>
        <v/>
      </c>
      <c r="S133" s="20"/>
    </row>
    <row r="134" spans="1:19" ht="21.95" customHeight="1">
      <c r="A134" s="20" t="str">
        <f ca="1">_xlfn.IFERROR(IF(AND(F134=0,I134=0,L134=0,O134=0),"-",VLOOKUP(E134,'Rec.'!H:N,7,FALSE)),"")</f>
        <v/>
      </c>
      <c r="B134" s="21" t="str">
        <f ca="1">_xlfn.IFERROR(VLOOKUP(E134,'Rec.'!B:H,4,FALSE),"")</f>
        <v/>
      </c>
      <c r="C134" s="21" t="str">
        <f ca="1">_xlfn.IFERROR(VLOOKUP(E134,'Rec.'!B:H,5,FALSE),"")</f>
        <v/>
      </c>
      <c r="D134" s="20" t="str">
        <f ca="1">_xlfn.IFERROR(VLOOKUP(E134,'Rec.'!B:H,6,FALSE),"")</f>
        <v/>
      </c>
      <c r="E134" s="20" t="str">
        <f ca="1">_xlfn.IFERROR(VLOOKUP(ROW()-9,'Rec.'!P:Q,2,FALSE),"")</f>
        <v/>
      </c>
      <c r="F134" s="20">
        <f ca="1">VLOOKUP(E134,'Q1.SL'!F:M,3,FALSE)</f>
        <v>0</v>
      </c>
      <c r="G134" s="69" t="str">
        <f>IF(ROW()-9&gt;'Inf.'!$I$10,"",VLOOKUP(E134,'Q1.SL'!F:M,4,FALSE))</f>
        <v/>
      </c>
      <c r="H134" s="20" t="str">
        <f ca="1">VLOOKUP(E134,'Q1.SL'!F:P,8,FALSE)</f>
        <v/>
      </c>
      <c r="I134" s="20" t="str">
        <f ca="1">VLOOKUP(E134,'Q2.SL'!G:O,6,FALSE)</f>
        <v/>
      </c>
      <c r="J134" s="31" t="str">
        <f>IF(ROW()-9&gt;'Inf.'!$I$10,"",VLOOKUP(E134,'Q2.SL'!G:O,4,FALSE))</f>
        <v/>
      </c>
      <c r="K134" s="20" t="str">
        <f ca="1">VLOOKUP(E134,'Q2.SL'!G:R,8,FALSE)</f>
        <v/>
      </c>
      <c r="L134" s="20" t="str">
        <f ca="1">VLOOKUP(E134,'Q3.SL'!G:O,6,FALSE)</f>
        <v/>
      </c>
      <c r="M134" s="69" t="str">
        <f>IF(ROW()-9&gt;'Inf.'!$I$10,"",VLOOKUP(E134,'Q3.SL'!G:O,4,FALSE))</f>
        <v/>
      </c>
      <c r="N134" s="20" t="str">
        <f ca="1">VLOOKUP(E134,'Q3.SL'!G:R,8,FALSE)</f>
        <v/>
      </c>
      <c r="O134" s="20" t="str">
        <f ca="1">VLOOKUP(E134,'Q4.SL'!G:O,6,FALSE)</f>
        <v/>
      </c>
      <c r="P134" s="31" t="str">
        <f>IF(ROW()-9&gt;'Inf.'!$I$10,"",VLOOKUP(E134,'Q4.SL'!G:O,4,FALSE))</f>
        <v/>
      </c>
      <c r="Q134" s="20" t="str">
        <f ca="1">VLOOKUP(E134,'Q4.SL'!G:R,8,FALSE)</f>
        <v/>
      </c>
      <c r="R134" s="20" t="str">
        <f ca="1" t="shared" si="2"/>
        <v/>
      </c>
      <c r="S134" s="20"/>
    </row>
    <row r="135" spans="1:19" ht="21.95" customHeight="1">
      <c r="A135" s="20" t="str">
        <f ca="1">_xlfn.IFERROR(IF(AND(F135=0,I135=0,L135=0,O135=0),"-",VLOOKUP(E135,'Rec.'!H:N,7,FALSE)),"")</f>
        <v/>
      </c>
      <c r="B135" s="21" t="str">
        <f ca="1">_xlfn.IFERROR(VLOOKUP(E135,'Rec.'!B:H,4,FALSE),"")</f>
        <v/>
      </c>
      <c r="C135" s="21" t="str">
        <f ca="1">_xlfn.IFERROR(VLOOKUP(E135,'Rec.'!B:H,5,FALSE),"")</f>
        <v/>
      </c>
      <c r="D135" s="20" t="str">
        <f ca="1">_xlfn.IFERROR(VLOOKUP(E135,'Rec.'!B:H,6,FALSE),"")</f>
        <v/>
      </c>
      <c r="E135" s="20" t="str">
        <f ca="1">_xlfn.IFERROR(VLOOKUP(ROW()-9,'Rec.'!P:Q,2,FALSE),"")</f>
        <v/>
      </c>
      <c r="F135" s="20">
        <f ca="1">VLOOKUP(E135,'Q1.SL'!F:M,3,FALSE)</f>
        <v>0</v>
      </c>
      <c r="G135" s="69" t="str">
        <f>IF(ROW()-9&gt;'Inf.'!$I$10,"",VLOOKUP(E135,'Q1.SL'!F:M,4,FALSE))</f>
        <v/>
      </c>
      <c r="H135" s="20" t="str">
        <f ca="1">VLOOKUP(E135,'Q1.SL'!F:P,8,FALSE)</f>
        <v/>
      </c>
      <c r="I135" s="20" t="str">
        <f ca="1">VLOOKUP(E135,'Q2.SL'!G:O,6,FALSE)</f>
        <v/>
      </c>
      <c r="J135" s="31" t="str">
        <f>IF(ROW()-9&gt;'Inf.'!$I$10,"",VLOOKUP(E135,'Q2.SL'!G:O,4,FALSE))</f>
        <v/>
      </c>
      <c r="K135" s="20" t="str">
        <f ca="1">VLOOKUP(E135,'Q2.SL'!G:R,8,FALSE)</f>
        <v/>
      </c>
      <c r="L135" s="20" t="str">
        <f ca="1">VLOOKUP(E135,'Q3.SL'!G:O,6,FALSE)</f>
        <v/>
      </c>
      <c r="M135" s="69" t="str">
        <f>IF(ROW()-9&gt;'Inf.'!$I$10,"",VLOOKUP(E135,'Q3.SL'!G:O,4,FALSE))</f>
        <v/>
      </c>
      <c r="N135" s="20" t="str">
        <f ca="1">VLOOKUP(E135,'Q3.SL'!G:R,8,FALSE)</f>
        <v/>
      </c>
      <c r="O135" s="20" t="str">
        <f ca="1">VLOOKUP(E135,'Q4.SL'!G:O,6,FALSE)</f>
        <v/>
      </c>
      <c r="P135" s="31" t="str">
        <f>IF(ROW()-9&gt;'Inf.'!$I$10,"",VLOOKUP(E135,'Q4.SL'!G:O,4,FALSE))</f>
        <v/>
      </c>
      <c r="Q135" s="20" t="str">
        <f ca="1">VLOOKUP(E135,'Q4.SL'!G:R,8,FALSE)</f>
        <v/>
      </c>
      <c r="R135" s="20" t="str">
        <f ca="1" t="shared" si="2"/>
        <v/>
      </c>
      <c r="S135" s="20"/>
    </row>
    <row r="136" spans="1:19" ht="21.95" customHeight="1">
      <c r="A136" s="20" t="str">
        <f ca="1">_xlfn.IFERROR(IF(AND(F136=0,I136=0,L136=0,O136=0),"-",VLOOKUP(E136,'Rec.'!H:N,7,FALSE)),"")</f>
        <v/>
      </c>
      <c r="B136" s="21" t="str">
        <f ca="1">_xlfn.IFERROR(VLOOKUP(E136,'Rec.'!B:H,4,FALSE),"")</f>
        <v/>
      </c>
      <c r="C136" s="21" t="str">
        <f ca="1">_xlfn.IFERROR(VLOOKUP(E136,'Rec.'!B:H,5,FALSE),"")</f>
        <v/>
      </c>
      <c r="D136" s="20" t="str">
        <f ca="1">_xlfn.IFERROR(VLOOKUP(E136,'Rec.'!B:H,6,FALSE),"")</f>
        <v/>
      </c>
      <c r="E136" s="20" t="str">
        <f ca="1">_xlfn.IFERROR(VLOOKUP(ROW()-9,'Rec.'!P:Q,2,FALSE),"")</f>
        <v/>
      </c>
      <c r="F136" s="20">
        <f ca="1">VLOOKUP(E136,'Q1.SL'!F:M,3,FALSE)</f>
        <v>0</v>
      </c>
      <c r="G136" s="69" t="str">
        <f>IF(ROW()-9&gt;'Inf.'!$I$10,"",VLOOKUP(E136,'Q1.SL'!F:M,4,FALSE))</f>
        <v/>
      </c>
      <c r="H136" s="20" t="str">
        <f ca="1">VLOOKUP(E136,'Q1.SL'!F:P,8,FALSE)</f>
        <v/>
      </c>
      <c r="I136" s="20" t="str">
        <f ca="1">VLOOKUP(E136,'Q2.SL'!G:O,6,FALSE)</f>
        <v/>
      </c>
      <c r="J136" s="31" t="str">
        <f>IF(ROW()-9&gt;'Inf.'!$I$10,"",VLOOKUP(E136,'Q2.SL'!G:O,4,FALSE))</f>
        <v/>
      </c>
      <c r="K136" s="20" t="str">
        <f ca="1">VLOOKUP(E136,'Q2.SL'!G:R,8,FALSE)</f>
        <v/>
      </c>
      <c r="L136" s="20" t="str">
        <f ca="1">VLOOKUP(E136,'Q3.SL'!G:O,6,FALSE)</f>
        <v/>
      </c>
      <c r="M136" s="69" t="str">
        <f>IF(ROW()-9&gt;'Inf.'!$I$10,"",VLOOKUP(E136,'Q3.SL'!G:O,4,FALSE))</f>
        <v/>
      </c>
      <c r="N136" s="20" t="str">
        <f ca="1">VLOOKUP(E136,'Q3.SL'!G:R,8,FALSE)</f>
        <v/>
      </c>
      <c r="O136" s="20" t="str">
        <f ca="1">VLOOKUP(E136,'Q4.SL'!G:O,6,FALSE)</f>
        <v/>
      </c>
      <c r="P136" s="31" t="str">
        <f>IF(ROW()-9&gt;'Inf.'!$I$10,"",VLOOKUP(E136,'Q4.SL'!G:O,4,FALSE))</f>
        <v/>
      </c>
      <c r="Q136" s="20" t="str">
        <f ca="1">VLOOKUP(E136,'Q4.SL'!G:R,8,FALSE)</f>
        <v/>
      </c>
      <c r="R136" s="20" t="str">
        <f ca="1" t="shared" si="2"/>
        <v/>
      </c>
      <c r="S136" s="20"/>
    </row>
    <row r="137" spans="1:19" ht="21.95" customHeight="1">
      <c r="A137" s="20" t="str">
        <f ca="1">_xlfn.IFERROR(IF(AND(F137=0,I137=0,L137=0,O137=0),"-",VLOOKUP(E137,'Rec.'!H:N,7,FALSE)),"")</f>
        <v/>
      </c>
      <c r="B137" s="21" t="str">
        <f ca="1">_xlfn.IFERROR(VLOOKUP(E137,'Rec.'!B:H,4,FALSE),"")</f>
        <v/>
      </c>
      <c r="C137" s="21" t="str">
        <f ca="1">_xlfn.IFERROR(VLOOKUP(E137,'Rec.'!B:H,5,FALSE),"")</f>
        <v/>
      </c>
      <c r="D137" s="20" t="str">
        <f ca="1">_xlfn.IFERROR(VLOOKUP(E137,'Rec.'!B:H,6,FALSE),"")</f>
        <v/>
      </c>
      <c r="E137" s="20" t="str">
        <f ca="1">_xlfn.IFERROR(VLOOKUP(ROW()-9,'Rec.'!P:Q,2,FALSE),"")</f>
        <v/>
      </c>
      <c r="F137" s="20">
        <f ca="1">VLOOKUP(E137,'Q1.SL'!F:M,3,FALSE)</f>
        <v>0</v>
      </c>
      <c r="G137" s="69" t="str">
        <f>IF(ROW()-9&gt;'Inf.'!$I$10,"",VLOOKUP(E137,'Q1.SL'!F:M,4,FALSE))</f>
        <v/>
      </c>
      <c r="H137" s="20" t="str">
        <f ca="1">VLOOKUP(E137,'Q1.SL'!F:P,8,FALSE)</f>
        <v/>
      </c>
      <c r="I137" s="20" t="str">
        <f ca="1">VLOOKUP(E137,'Q2.SL'!G:O,6,FALSE)</f>
        <v/>
      </c>
      <c r="J137" s="31" t="str">
        <f>IF(ROW()-9&gt;'Inf.'!$I$10,"",VLOOKUP(E137,'Q2.SL'!G:O,4,FALSE))</f>
        <v/>
      </c>
      <c r="K137" s="20" t="str">
        <f ca="1">VLOOKUP(E137,'Q2.SL'!G:R,8,FALSE)</f>
        <v/>
      </c>
      <c r="L137" s="20" t="str">
        <f ca="1">VLOOKUP(E137,'Q3.SL'!G:O,6,FALSE)</f>
        <v/>
      </c>
      <c r="M137" s="69" t="str">
        <f>IF(ROW()-9&gt;'Inf.'!$I$10,"",VLOOKUP(E137,'Q3.SL'!G:O,4,FALSE))</f>
        <v/>
      </c>
      <c r="N137" s="20" t="str">
        <f ca="1">VLOOKUP(E137,'Q3.SL'!G:R,8,FALSE)</f>
        <v/>
      </c>
      <c r="O137" s="20" t="str">
        <f ca="1">VLOOKUP(E137,'Q4.SL'!G:O,6,FALSE)</f>
        <v/>
      </c>
      <c r="P137" s="31" t="str">
        <f>IF(ROW()-9&gt;'Inf.'!$I$10,"",VLOOKUP(E137,'Q4.SL'!G:O,4,FALSE))</f>
        <v/>
      </c>
      <c r="Q137" s="20" t="str">
        <f ca="1">VLOOKUP(E137,'Q4.SL'!G:R,8,FALSE)</f>
        <v/>
      </c>
      <c r="R137" s="20" t="str">
        <f ca="1" t="shared" si="2"/>
        <v/>
      </c>
      <c r="S137" s="20"/>
    </row>
    <row r="138" spans="1:19" ht="21.95" customHeight="1">
      <c r="A138" s="20" t="str">
        <f ca="1">_xlfn.IFERROR(IF(AND(F138=0,I138=0,L138=0,O138=0),"-",VLOOKUP(E138,'Rec.'!H:N,7,FALSE)),"")</f>
        <v/>
      </c>
      <c r="B138" s="21" t="str">
        <f ca="1">_xlfn.IFERROR(VLOOKUP(E138,'Rec.'!B:H,4,FALSE),"")</f>
        <v/>
      </c>
      <c r="C138" s="21" t="str">
        <f ca="1">_xlfn.IFERROR(VLOOKUP(E138,'Rec.'!B:H,5,FALSE),"")</f>
        <v/>
      </c>
      <c r="D138" s="20" t="str">
        <f ca="1">_xlfn.IFERROR(VLOOKUP(E138,'Rec.'!B:H,6,FALSE),"")</f>
        <v/>
      </c>
      <c r="E138" s="20" t="str">
        <f ca="1">_xlfn.IFERROR(VLOOKUP(ROW()-9,'Rec.'!P:Q,2,FALSE),"")</f>
        <v/>
      </c>
      <c r="F138" s="20">
        <f ca="1">VLOOKUP(E138,'Q1.SL'!F:M,3,FALSE)</f>
        <v>0</v>
      </c>
      <c r="G138" s="69" t="str">
        <f>IF(ROW()-9&gt;'Inf.'!$I$10,"",VLOOKUP(E138,'Q1.SL'!F:M,4,FALSE))</f>
        <v/>
      </c>
      <c r="H138" s="20" t="str">
        <f ca="1">VLOOKUP(E138,'Q1.SL'!F:P,8,FALSE)</f>
        <v/>
      </c>
      <c r="I138" s="20" t="str">
        <f ca="1">VLOOKUP(E138,'Q2.SL'!G:O,6,FALSE)</f>
        <v/>
      </c>
      <c r="J138" s="31" t="str">
        <f>IF(ROW()-9&gt;'Inf.'!$I$10,"",VLOOKUP(E138,'Q2.SL'!G:O,4,FALSE))</f>
        <v/>
      </c>
      <c r="K138" s="20" t="str">
        <f ca="1">VLOOKUP(E138,'Q2.SL'!G:R,8,FALSE)</f>
        <v/>
      </c>
      <c r="L138" s="20" t="str">
        <f ca="1">VLOOKUP(E138,'Q3.SL'!G:O,6,FALSE)</f>
        <v/>
      </c>
      <c r="M138" s="69" t="str">
        <f>IF(ROW()-9&gt;'Inf.'!$I$10,"",VLOOKUP(E138,'Q3.SL'!G:O,4,FALSE))</f>
        <v/>
      </c>
      <c r="N138" s="20" t="str">
        <f ca="1">VLOOKUP(E138,'Q3.SL'!G:R,8,FALSE)</f>
        <v/>
      </c>
      <c r="O138" s="20" t="str">
        <f ca="1">VLOOKUP(E138,'Q4.SL'!G:O,6,FALSE)</f>
        <v/>
      </c>
      <c r="P138" s="31" t="str">
        <f>IF(ROW()-9&gt;'Inf.'!$I$10,"",VLOOKUP(E138,'Q4.SL'!G:O,4,FALSE))</f>
        <v/>
      </c>
      <c r="Q138" s="20" t="str">
        <f ca="1">VLOOKUP(E138,'Q4.SL'!G:R,8,FALSE)</f>
        <v/>
      </c>
      <c r="R138" s="20" t="str">
        <f ca="1" t="shared" si="2"/>
        <v/>
      </c>
      <c r="S138" s="20"/>
    </row>
    <row r="139" spans="1:19" ht="21.95" customHeight="1">
      <c r="A139" s="20" t="str">
        <f ca="1">_xlfn.IFERROR(IF(AND(F139=0,I139=0,L139=0,O139=0),"-",VLOOKUP(E139,'Rec.'!H:N,7,FALSE)),"")</f>
        <v/>
      </c>
      <c r="B139" s="21" t="str">
        <f ca="1">_xlfn.IFERROR(VLOOKUP(E139,'Rec.'!B:H,4,FALSE),"")</f>
        <v/>
      </c>
      <c r="C139" s="21" t="str">
        <f ca="1">_xlfn.IFERROR(VLOOKUP(E139,'Rec.'!B:H,5,FALSE),"")</f>
        <v/>
      </c>
      <c r="D139" s="20" t="str">
        <f ca="1">_xlfn.IFERROR(VLOOKUP(E139,'Rec.'!B:H,6,FALSE),"")</f>
        <v/>
      </c>
      <c r="E139" s="20" t="str">
        <f ca="1">_xlfn.IFERROR(VLOOKUP(ROW()-9,'Rec.'!P:Q,2,FALSE),"")</f>
        <v/>
      </c>
      <c r="F139" s="20">
        <f ca="1">VLOOKUP(E139,'Q1.SL'!F:M,3,FALSE)</f>
        <v>0</v>
      </c>
      <c r="G139" s="69" t="str">
        <f>IF(ROW()-9&gt;'Inf.'!$I$10,"",VLOOKUP(E139,'Q1.SL'!F:M,4,FALSE))</f>
        <v/>
      </c>
      <c r="H139" s="20" t="str">
        <f ca="1">VLOOKUP(E139,'Q1.SL'!F:P,8,FALSE)</f>
        <v/>
      </c>
      <c r="I139" s="20" t="str">
        <f ca="1">VLOOKUP(E139,'Q2.SL'!G:O,6,FALSE)</f>
        <v/>
      </c>
      <c r="J139" s="31" t="str">
        <f>IF(ROW()-9&gt;'Inf.'!$I$10,"",VLOOKUP(E139,'Q2.SL'!G:O,4,FALSE))</f>
        <v/>
      </c>
      <c r="K139" s="20" t="str">
        <f ca="1">VLOOKUP(E139,'Q2.SL'!G:R,8,FALSE)</f>
        <v/>
      </c>
      <c r="L139" s="20" t="str">
        <f ca="1">VLOOKUP(E139,'Q3.SL'!G:O,6,FALSE)</f>
        <v/>
      </c>
      <c r="M139" s="69" t="str">
        <f>IF(ROW()-9&gt;'Inf.'!$I$10,"",VLOOKUP(E139,'Q3.SL'!G:O,4,FALSE))</f>
        <v/>
      </c>
      <c r="N139" s="20" t="str">
        <f ca="1">VLOOKUP(E139,'Q3.SL'!G:R,8,FALSE)</f>
        <v/>
      </c>
      <c r="O139" s="20" t="str">
        <f ca="1">VLOOKUP(E139,'Q4.SL'!G:O,6,FALSE)</f>
        <v/>
      </c>
      <c r="P139" s="31" t="str">
        <f>IF(ROW()-9&gt;'Inf.'!$I$10,"",VLOOKUP(E139,'Q4.SL'!G:O,4,FALSE))</f>
        <v/>
      </c>
      <c r="Q139" s="20" t="str">
        <f ca="1">VLOOKUP(E139,'Q4.SL'!G:R,8,FALSE)</f>
        <v/>
      </c>
      <c r="R139" s="20" t="str">
        <f aca="true" t="shared" si="3" ref="R139:R202">_xlfn.IFERROR(_xlfn.RANK.AVG(H139,H:H,1)*_xlfn.RANK.AVG(K139,K:K,1)*_xlfn.RANK.AVG(N139,N:N,1)*_xlfn.RANK.AVG(Q139,Q:Q,1),"")</f>
        <v/>
      </c>
      <c r="S139" s="20"/>
    </row>
    <row r="140" spans="1:19" ht="21.95" customHeight="1">
      <c r="A140" s="20" t="str">
        <f ca="1">_xlfn.IFERROR(IF(AND(F140=0,I140=0,L140=0,O140=0),"-",VLOOKUP(E140,'Rec.'!H:N,7,FALSE)),"")</f>
        <v/>
      </c>
      <c r="B140" s="21" t="str">
        <f ca="1">_xlfn.IFERROR(VLOOKUP(E140,'Rec.'!B:H,4,FALSE),"")</f>
        <v/>
      </c>
      <c r="C140" s="21" t="str">
        <f ca="1">_xlfn.IFERROR(VLOOKUP(E140,'Rec.'!B:H,5,FALSE),"")</f>
        <v/>
      </c>
      <c r="D140" s="20" t="str">
        <f ca="1">_xlfn.IFERROR(VLOOKUP(E140,'Rec.'!B:H,6,FALSE),"")</f>
        <v/>
      </c>
      <c r="E140" s="20" t="str">
        <f ca="1">_xlfn.IFERROR(VLOOKUP(ROW()-9,'Rec.'!P:Q,2,FALSE),"")</f>
        <v/>
      </c>
      <c r="F140" s="20">
        <f ca="1">VLOOKUP(E140,'Q1.SL'!F:M,3,FALSE)</f>
        <v>0</v>
      </c>
      <c r="G140" s="69" t="str">
        <f>IF(ROW()-9&gt;'Inf.'!$I$10,"",VLOOKUP(E140,'Q1.SL'!F:M,4,FALSE))</f>
        <v/>
      </c>
      <c r="H140" s="20" t="str">
        <f ca="1">VLOOKUP(E140,'Q1.SL'!F:P,8,FALSE)</f>
        <v/>
      </c>
      <c r="I140" s="20" t="str">
        <f ca="1">VLOOKUP(E140,'Q2.SL'!G:O,6,FALSE)</f>
        <v/>
      </c>
      <c r="J140" s="31" t="str">
        <f>IF(ROW()-9&gt;'Inf.'!$I$10,"",VLOOKUP(E140,'Q2.SL'!G:O,4,FALSE))</f>
        <v/>
      </c>
      <c r="K140" s="20" t="str">
        <f ca="1">VLOOKUP(E140,'Q2.SL'!G:R,8,FALSE)</f>
        <v/>
      </c>
      <c r="L140" s="20" t="str">
        <f ca="1">VLOOKUP(E140,'Q3.SL'!G:O,6,FALSE)</f>
        <v/>
      </c>
      <c r="M140" s="69" t="str">
        <f>IF(ROW()-9&gt;'Inf.'!$I$10,"",VLOOKUP(E140,'Q3.SL'!G:O,4,FALSE))</f>
        <v/>
      </c>
      <c r="N140" s="20" t="str">
        <f ca="1">VLOOKUP(E140,'Q3.SL'!G:R,8,FALSE)</f>
        <v/>
      </c>
      <c r="O140" s="20" t="str">
        <f ca="1">VLOOKUP(E140,'Q4.SL'!G:O,6,FALSE)</f>
        <v/>
      </c>
      <c r="P140" s="31" t="str">
        <f>IF(ROW()-9&gt;'Inf.'!$I$10,"",VLOOKUP(E140,'Q4.SL'!G:O,4,FALSE))</f>
        <v/>
      </c>
      <c r="Q140" s="20" t="str">
        <f ca="1">VLOOKUP(E140,'Q4.SL'!G:R,8,FALSE)</f>
        <v/>
      </c>
      <c r="R140" s="20" t="str">
        <f ca="1" t="shared" si="3"/>
        <v/>
      </c>
      <c r="S140" s="20"/>
    </row>
    <row r="141" spans="1:19" ht="21.95" customHeight="1">
      <c r="A141" s="20" t="str">
        <f ca="1">_xlfn.IFERROR(IF(AND(F141=0,I141=0,L141=0,O141=0),"-",VLOOKUP(E141,'Rec.'!H:N,7,FALSE)),"")</f>
        <v/>
      </c>
      <c r="B141" s="21" t="str">
        <f ca="1">_xlfn.IFERROR(VLOOKUP(E141,'Rec.'!B:H,4,FALSE),"")</f>
        <v/>
      </c>
      <c r="C141" s="21" t="str">
        <f ca="1">_xlfn.IFERROR(VLOOKUP(E141,'Rec.'!B:H,5,FALSE),"")</f>
        <v/>
      </c>
      <c r="D141" s="20" t="str">
        <f ca="1">_xlfn.IFERROR(VLOOKUP(E141,'Rec.'!B:H,6,FALSE),"")</f>
        <v/>
      </c>
      <c r="E141" s="20" t="str">
        <f ca="1">_xlfn.IFERROR(VLOOKUP(ROW()-9,'Rec.'!P:Q,2,FALSE),"")</f>
        <v/>
      </c>
      <c r="F141" s="20">
        <f ca="1">VLOOKUP(E141,'Q1.SL'!F:M,3,FALSE)</f>
        <v>0</v>
      </c>
      <c r="G141" s="69" t="str">
        <f>IF(ROW()-9&gt;'Inf.'!$I$10,"",VLOOKUP(E141,'Q1.SL'!F:M,4,FALSE))</f>
        <v/>
      </c>
      <c r="H141" s="20" t="str">
        <f ca="1">VLOOKUP(E141,'Q1.SL'!F:P,8,FALSE)</f>
        <v/>
      </c>
      <c r="I141" s="20" t="str">
        <f ca="1">VLOOKUP(E141,'Q2.SL'!G:O,6,FALSE)</f>
        <v/>
      </c>
      <c r="J141" s="31" t="str">
        <f>IF(ROW()-9&gt;'Inf.'!$I$10,"",VLOOKUP(E141,'Q2.SL'!G:O,4,FALSE))</f>
        <v/>
      </c>
      <c r="K141" s="20" t="str">
        <f ca="1">VLOOKUP(E141,'Q2.SL'!G:R,8,FALSE)</f>
        <v/>
      </c>
      <c r="L141" s="20" t="str">
        <f ca="1">VLOOKUP(E141,'Q3.SL'!G:O,6,FALSE)</f>
        <v/>
      </c>
      <c r="M141" s="69" t="str">
        <f>IF(ROW()-9&gt;'Inf.'!$I$10,"",VLOOKUP(E141,'Q3.SL'!G:O,4,FALSE))</f>
        <v/>
      </c>
      <c r="N141" s="20" t="str">
        <f ca="1">VLOOKUP(E141,'Q3.SL'!G:R,8,FALSE)</f>
        <v/>
      </c>
      <c r="O141" s="20" t="str">
        <f ca="1">VLOOKUP(E141,'Q4.SL'!G:O,6,FALSE)</f>
        <v/>
      </c>
      <c r="P141" s="31" t="str">
        <f>IF(ROW()-9&gt;'Inf.'!$I$10,"",VLOOKUP(E141,'Q4.SL'!G:O,4,FALSE))</f>
        <v/>
      </c>
      <c r="Q141" s="20" t="str">
        <f ca="1">VLOOKUP(E141,'Q4.SL'!G:R,8,FALSE)</f>
        <v/>
      </c>
      <c r="R141" s="20" t="str">
        <f ca="1" t="shared" si="3"/>
        <v/>
      </c>
      <c r="S141" s="20"/>
    </row>
    <row r="142" spans="1:19" ht="21.95" customHeight="1">
      <c r="A142" s="20" t="str">
        <f ca="1">_xlfn.IFERROR(IF(AND(F142=0,I142=0,L142=0,O142=0),"-",VLOOKUP(E142,'Rec.'!H:N,7,FALSE)),"")</f>
        <v/>
      </c>
      <c r="B142" s="21" t="str">
        <f ca="1">_xlfn.IFERROR(VLOOKUP(E142,'Rec.'!B:H,4,FALSE),"")</f>
        <v/>
      </c>
      <c r="C142" s="21" t="str">
        <f ca="1">_xlfn.IFERROR(VLOOKUP(E142,'Rec.'!B:H,5,FALSE),"")</f>
        <v/>
      </c>
      <c r="D142" s="20" t="str">
        <f ca="1">_xlfn.IFERROR(VLOOKUP(E142,'Rec.'!B:H,6,FALSE),"")</f>
        <v/>
      </c>
      <c r="E142" s="20" t="str">
        <f ca="1">_xlfn.IFERROR(VLOOKUP(ROW()-9,'Rec.'!P:Q,2,FALSE),"")</f>
        <v/>
      </c>
      <c r="F142" s="20">
        <f ca="1">VLOOKUP(E142,'Q1.SL'!F:M,3,FALSE)</f>
        <v>0</v>
      </c>
      <c r="G142" s="69" t="str">
        <f>IF(ROW()-9&gt;'Inf.'!$I$10,"",VLOOKUP(E142,'Q1.SL'!F:M,4,FALSE))</f>
        <v/>
      </c>
      <c r="H142" s="20" t="str">
        <f ca="1">VLOOKUP(E142,'Q1.SL'!F:P,8,FALSE)</f>
        <v/>
      </c>
      <c r="I142" s="20" t="str">
        <f ca="1">VLOOKUP(E142,'Q2.SL'!G:O,6,FALSE)</f>
        <v/>
      </c>
      <c r="J142" s="31" t="str">
        <f>IF(ROW()-9&gt;'Inf.'!$I$10,"",VLOOKUP(E142,'Q2.SL'!G:O,4,FALSE))</f>
        <v/>
      </c>
      <c r="K142" s="20" t="str">
        <f ca="1">VLOOKUP(E142,'Q2.SL'!G:R,8,FALSE)</f>
        <v/>
      </c>
      <c r="L142" s="20" t="str">
        <f ca="1">VLOOKUP(E142,'Q3.SL'!G:O,6,FALSE)</f>
        <v/>
      </c>
      <c r="M142" s="69" t="str">
        <f>IF(ROW()-9&gt;'Inf.'!$I$10,"",VLOOKUP(E142,'Q3.SL'!G:O,4,FALSE))</f>
        <v/>
      </c>
      <c r="N142" s="20" t="str">
        <f ca="1">VLOOKUP(E142,'Q3.SL'!G:R,8,FALSE)</f>
        <v/>
      </c>
      <c r="O142" s="20" t="str">
        <f ca="1">VLOOKUP(E142,'Q4.SL'!G:O,6,FALSE)</f>
        <v/>
      </c>
      <c r="P142" s="31" t="str">
        <f>IF(ROW()-9&gt;'Inf.'!$I$10,"",VLOOKUP(E142,'Q4.SL'!G:O,4,FALSE))</f>
        <v/>
      </c>
      <c r="Q142" s="20" t="str">
        <f ca="1">VLOOKUP(E142,'Q4.SL'!G:R,8,FALSE)</f>
        <v/>
      </c>
      <c r="R142" s="20" t="str">
        <f ca="1" t="shared" si="3"/>
        <v/>
      </c>
      <c r="S142" s="20"/>
    </row>
    <row r="143" spans="1:19" ht="21.95" customHeight="1">
      <c r="A143" s="20" t="str">
        <f ca="1">_xlfn.IFERROR(IF(AND(F143=0,I143=0,L143=0,O143=0),"-",VLOOKUP(E143,'Rec.'!H:N,7,FALSE)),"")</f>
        <v/>
      </c>
      <c r="B143" s="21" t="str">
        <f ca="1">_xlfn.IFERROR(VLOOKUP(E143,'Rec.'!B:H,4,FALSE),"")</f>
        <v/>
      </c>
      <c r="C143" s="21" t="str">
        <f ca="1">_xlfn.IFERROR(VLOOKUP(E143,'Rec.'!B:H,5,FALSE),"")</f>
        <v/>
      </c>
      <c r="D143" s="20" t="str">
        <f ca="1">_xlfn.IFERROR(VLOOKUP(E143,'Rec.'!B:H,6,FALSE),"")</f>
        <v/>
      </c>
      <c r="E143" s="20" t="str">
        <f ca="1">_xlfn.IFERROR(VLOOKUP(ROW()-9,'Rec.'!P:Q,2,FALSE),"")</f>
        <v/>
      </c>
      <c r="F143" s="20">
        <f ca="1">VLOOKUP(E143,'Q1.SL'!F:M,3,FALSE)</f>
        <v>0</v>
      </c>
      <c r="G143" s="69" t="str">
        <f>IF(ROW()-9&gt;'Inf.'!$I$10,"",VLOOKUP(E143,'Q1.SL'!F:M,4,FALSE))</f>
        <v/>
      </c>
      <c r="H143" s="20" t="str">
        <f ca="1">VLOOKUP(E143,'Q1.SL'!F:P,8,FALSE)</f>
        <v/>
      </c>
      <c r="I143" s="20" t="str">
        <f ca="1">VLOOKUP(E143,'Q2.SL'!G:O,6,FALSE)</f>
        <v/>
      </c>
      <c r="J143" s="31" t="str">
        <f>IF(ROW()-9&gt;'Inf.'!$I$10,"",VLOOKUP(E143,'Q2.SL'!G:O,4,FALSE))</f>
        <v/>
      </c>
      <c r="K143" s="20" t="str">
        <f ca="1">VLOOKUP(E143,'Q2.SL'!G:R,8,FALSE)</f>
        <v/>
      </c>
      <c r="L143" s="20" t="str">
        <f ca="1">VLOOKUP(E143,'Q3.SL'!G:O,6,FALSE)</f>
        <v/>
      </c>
      <c r="M143" s="69" t="str">
        <f>IF(ROW()-9&gt;'Inf.'!$I$10,"",VLOOKUP(E143,'Q3.SL'!G:O,4,FALSE))</f>
        <v/>
      </c>
      <c r="N143" s="20" t="str">
        <f ca="1">VLOOKUP(E143,'Q3.SL'!G:R,8,FALSE)</f>
        <v/>
      </c>
      <c r="O143" s="20" t="str">
        <f ca="1">VLOOKUP(E143,'Q4.SL'!G:O,6,FALSE)</f>
        <v/>
      </c>
      <c r="P143" s="31" t="str">
        <f>IF(ROW()-9&gt;'Inf.'!$I$10,"",VLOOKUP(E143,'Q4.SL'!G:O,4,FALSE))</f>
        <v/>
      </c>
      <c r="Q143" s="20" t="str">
        <f ca="1">VLOOKUP(E143,'Q4.SL'!G:R,8,FALSE)</f>
        <v/>
      </c>
      <c r="R143" s="20" t="str">
        <f ca="1" t="shared" si="3"/>
        <v/>
      </c>
      <c r="S143" s="20"/>
    </row>
    <row r="144" spans="1:19" ht="21.95" customHeight="1">
      <c r="A144" s="20" t="str">
        <f ca="1">_xlfn.IFERROR(IF(AND(F144=0,I144=0,L144=0,O144=0),"-",VLOOKUP(E144,'Rec.'!H:N,7,FALSE)),"")</f>
        <v/>
      </c>
      <c r="B144" s="21" t="str">
        <f ca="1">_xlfn.IFERROR(VLOOKUP(E144,'Rec.'!B:H,4,FALSE),"")</f>
        <v/>
      </c>
      <c r="C144" s="21" t="str">
        <f ca="1">_xlfn.IFERROR(VLOOKUP(E144,'Rec.'!B:H,5,FALSE),"")</f>
        <v/>
      </c>
      <c r="D144" s="20" t="str">
        <f ca="1">_xlfn.IFERROR(VLOOKUP(E144,'Rec.'!B:H,6,FALSE),"")</f>
        <v/>
      </c>
      <c r="E144" s="20" t="str">
        <f ca="1">_xlfn.IFERROR(VLOOKUP(ROW()-9,'Rec.'!P:Q,2,FALSE),"")</f>
        <v/>
      </c>
      <c r="F144" s="20">
        <f ca="1">VLOOKUP(E144,'Q1.SL'!F:M,3,FALSE)</f>
        <v>0</v>
      </c>
      <c r="G144" s="69" t="str">
        <f>IF(ROW()-9&gt;'Inf.'!$I$10,"",VLOOKUP(E144,'Q1.SL'!F:M,4,FALSE))</f>
        <v/>
      </c>
      <c r="H144" s="20" t="str">
        <f ca="1">VLOOKUP(E144,'Q1.SL'!F:P,8,FALSE)</f>
        <v/>
      </c>
      <c r="I144" s="20" t="str">
        <f ca="1">VLOOKUP(E144,'Q2.SL'!G:O,6,FALSE)</f>
        <v/>
      </c>
      <c r="J144" s="31" t="str">
        <f>IF(ROW()-9&gt;'Inf.'!$I$10,"",VLOOKUP(E144,'Q2.SL'!G:O,4,FALSE))</f>
        <v/>
      </c>
      <c r="K144" s="20" t="str">
        <f ca="1">VLOOKUP(E144,'Q2.SL'!G:R,8,FALSE)</f>
        <v/>
      </c>
      <c r="L144" s="20" t="str">
        <f ca="1">VLOOKUP(E144,'Q3.SL'!G:O,6,FALSE)</f>
        <v/>
      </c>
      <c r="M144" s="69" t="str">
        <f>IF(ROW()-9&gt;'Inf.'!$I$10,"",VLOOKUP(E144,'Q3.SL'!G:O,4,FALSE))</f>
        <v/>
      </c>
      <c r="N144" s="20" t="str">
        <f ca="1">VLOOKUP(E144,'Q3.SL'!G:R,8,FALSE)</f>
        <v/>
      </c>
      <c r="O144" s="20" t="str">
        <f ca="1">VLOOKUP(E144,'Q4.SL'!G:O,6,FALSE)</f>
        <v/>
      </c>
      <c r="P144" s="31" t="str">
        <f>IF(ROW()-9&gt;'Inf.'!$I$10,"",VLOOKUP(E144,'Q4.SL'!G:O,4,FALSE))</f>
        <v/>
      </c>
      <c r="Q144" s="20" t="str">
        <f ca="1">VLOOKUP(E144,'Q4.SL'!G:R,8,FALSE)</f>
        <v/>
      </c>
      <c r="R144" s="20" t="str">
        <f ca="1" t="shared" si="3"/>
        <v/>
      </c>
      <c r="S144" s="20"/>
    </row>
    <row r="145" spans="1:19" ht="21.95" customHeight="1">
      <c r="A145" s="20" t="str">
        <f ca="1">_xlfn.IFERROR(IF(AND(F145=0,I145=0,L145=0,O145=0),"-",VLOOKUP(E145,'Rec.'!H:N,7,FALSE)),"")</f>
        <v/>
      </c>
      <c r="B145" s="21" t="str">
        <f ca="1">_xlfn.IFERROR(VLOOKUP(E145,'Rec.'!B:H,4,FALSE),"")</f>
        <v/>
      </c>
      <c r="C145" s="21" t="str">
        <f ca="1">_xlfn.IFERROR(VLOOKUP(E145,'Rec.'!B:H,5,FALSE),"")</f>
        <v/>
      </c>
      <c r="D145" s="20" t="str">
        <f ca="1">_xlfn.IFERROR(VLOOKUP(E145,'Rec.'!B:H,6,FALSE),"")</f>
        <v/>
      </c>
      <c r="E145" s="20" t="str">
        <f ca="1">_xlfn.IFERROR(VLOOKUP(ROW()-9,'Rec.'!P:Q,2,FALSE),"")</f>
        <v/>
      </c>
      <c r="F145" s="20">
        <f ca="1">VLOOKUP(E145,'Q1.SL'!F:M,3,FALSE)</f>
        <v>0</v>
      </c>
      <c r="G145" s="69" t="str">
        <f>IF(ROW()-9&gt;'Inf.'!$I$10,"",VLOOKUP(E145,'Q1.SL'!F:M,4,FALSE))</f>
        <v/>
      </c>
      <c r="H145" s="20" t="str">
        <f ca="1">VLOOKUP(E145,'Q1.SL'!F:P,8,FALSE)</f>
        <v/>
      </c>
      <c r="I145" s="20" t="str">
        <f ca="1">VLOOKUP(E145,'Q2.SL'!G:O,6,FALSE)</f>
        <v/>
      </c>
      <c r="J145" s="31" t="str">
        <f>IF(ROW()-9&gt;'Inf.'!$I$10,"",VLOOKUP(E145,'Q2.SL'!G:O,4,FALSE))</f>
        <v/>
      </c>
      <c r="K145" s="20" t="str">
        <f ca="1">VLOOKUP(E145,'Q2.SL'!G:R,8,FALSE)</f>
        <v/>
      </c>
      <c r="L145" s="20" t="str">
        <f ca="1">VLOOKUP(E145,'Q3.SL'!G:O,6,FALSE)</f>
        <v/>
      </c>
      <c r="M145" s="69" t="str">
        <f>IF(ROW()-9&gt;'Inf.'!$I$10,"",VLOOKUP(E145,'Q3.SL'!G:O,4,FALSE))</f>
        <v/>
      </c>
      <c r="N145" s="20" t="str">
        <f ca="1">VLOOKUP(E145,'Q3.SL'!G:R,8,FALSE)</f>
        <v/>
      </c>
      <c r="O145" s="20" t="str">
        <f ca="1">VLOOKUP(E145,'Q4.SL'!G:O,6,FALSE)</f>
        <v/>
      </c>
      <c r="P145" s="31" t="str">
        <f>IF(ROW()-9&gt;'Inf.'!$I$10,"",VLOOKUP(E145,'Q4.SL'!G:O,4,FALSE))</f>
        <v/>
      </c>
      <c r="Q145" s="20" t="str">
        <f ca="1">VLOOKUP(E145,'Q4.SL'!G:R,8,FALSE)</f>
        <v/>
      </c>
      <c r="R145" s="20" t="str">
        <f ca="1" t="shared" si="3"/>
        <v/>
      </c>
      <c r="S145" s="20"/>
    </row>
    <row r="146" spans="1:19" ht="21.95" customHeight="1">
      <c r="A146" s="20" t="str">
        <f ca="1">_xlfn.IFERROR(IF(AND(F146=0,I146=0,L146=0,O146=0),"-",VLOOKUP(E146,'Rec.'!H:N,7,FALSE)),"")</f>
        <v/>
      </c>
      <c r="B146" s="21" t="str">
        <f ca="1">_xlfn.IFERROR(VLOOKUP(E146,'Rec.'!B:H,4,FALSE),"")</f>
        <v/>
      </c>
      <c r="C146" s="21" t="str">
        <f ca="1">_xlfn.IFERROR(VLOOKUP(E146,'Rec.'!B:H,5,FALSE),"")</f>
        <v/>
      </c>
      <c r="D146" s="20" t="str">
        <f ca="1">_xlfn.IFERROR(VLOOKUP(E146,'Rec.'!B:H,6,FALSE),"")</f>
        <v/>
      </c>
      <c r="E146" s="20" t="str">
        <f ca="1">_xlfn.IFERROR(VLOOKUP(ROW()-9,'Rec.'!P:Q,2,FALSE),"")</f>
        <v/>
      </c>
      <c r="F146" s="20">
        <f ca="1">VLOOKUP(E146,'Q1.SL'!F:M,3,FALSE)</f>
        <v>0</v>
      </c>
      <c r="G146" s="69" t="str">
        <f>IF(ROW()-9&gt;'Inf.'!$I$10,"",VLOOKUP(E146,'Q1.SL'!F:M,4,FALSE))</f>
        <v/>
      </c>
      <c r="H146" s="20" t="str">
        <f ca="1">VLOOKUP(E146,'Q1.SL'!F:P,8,FALSE)</f>
        <v/>
      </c>
      <c r="I146" s="20" t="str">
        <f ca="1">VLOOKUP(E146,'Q2.SL'!G:O,6,FALSE)</f>
        <v/>
      </c>
      <c r="J146" s="31" t="str">
        <f>IF(ROW()-9&gt;'Inf.'!$I$10,"",VLOOKUP(E146,'Q2.SL'!G:O,4,FALSE))</f>
        <v/>
      </c>
      <c r="K146" s="20" t="str">
        <f ca="1">VLOOKUP(E146,'Q2.SL'!G:R,8,FALSE)</f>
        <v/>
      </c>
      <c r="L146" s="20" t="str">
        <f ca="1">VLOOKUP(E146,'Q3.SL'!G:O,6,FALSE)</f>
        <v/>
      </c>
      <c r="M146" s="69" t="str">
        <f>IF(ROW()-9&gt;'Inf.'!$I$10,"",VLOOKUP(E146,'Q3.SL'!G:O,4,FALSE))</f>
        <v/>
      </c>
      <c r="N146" s="20" t="str">
        <f ca="1">VLOOKUP(E146,'Q3.SL'!G:R,8,FALSE)</f>
        <v/>
      </c>
      <c r="O146" s="20" t="str">
        <f ca="1">VLOOKUP(E146,'Q4.SL'!G:O,6,FALSE)</f>
        <v/>
      </c>
      <c r="P146" s="31" t="str">
        <f>IF(ROW()-9&gt;'Inf.'!$I$10,"",VLOOKUP(E146,'Q4.SL'!G:O,4,FALSE))</f>
        <v/>
      </c>
      <c r="Q146" s="20" t="str">
        <f ca="1">VLOOKUP(E146,'Q4.SL'!G:R,8,FALSE)</f>
        <v/>
      </c>
      <c r="R146" s="20" t="str">
        <f ca="1" t="shared" si="3"/>
        <v/>
      </c>
      <c r="S146" s="20"/>
    </row>
    <row r="147" spans="1:19" ht="21.95" customHeight="1">
      <c r="A147" s="20" t="str">
        <f ca="1">_xlfn.IFERROR(IF(AND(F147=0,I147=0,L147=0,O147=0),"-",VLOOKUP(E147,'Rec.'!H:N,7,FALSE)),"")</f>
        <v/>
      </c>
      <c r="B147" s="21" t="str">
        <f ca="1">_xlfn.IFERROR(VLOOKUP(E147,'Rec.'!B:H,4,FALSE),"")</f>
        <v/>
      </c>
      <c r="C147" s="21" t="str">
        <f ca="1">_xlfn.IFERROR(VLOOKUP(E147,'Rec.'!B:H,5,FALSE),"")</f>
        <v/>
      </c>
      <c r="D147" s="20" t="str">
        <f ca="1">_xlfn.IFERROR(VLOOKUP(E147,'Rec.'!B:H,6,FALSE),"")</f>
        <v/>
      </c>
      <c r="E147" s="20" t="str">
        <f ca="1">_xlfn.IFERROR(VLOOKUP(ROW()-9,'Rec.'!P:Q,2,FALSE),"")</f>
        <v/>
      </c>
      <c r="F147" s="20">
        <f ca="1">VLOOKUP(E147,'Q1.SL'!F:M,3,FALSE)</f>
        <v>0</v>
      </c>
      <c r="G147" s="69" t="str">
        <f>IF(ROW()-9&gt;'Inf.'!$I$10,"",VLOOKUP(E147,'Q1.SL'!F:M,4,FALSE))</f>
        <v/>
      </c>
      <c r="H147" s="20" t="str">
        <f ca="1">VLOOKUP(E147,'Q1.SL'!F:P,8,FALSE)</f>
        <v/>
      </c>
      <c r="I147" s="20" t="str">
        <f ca="1">VLOOKUP(E147,'Q2.SL'!G:O,6,FALSE)</f>
        <v/>
      </c>
      <c r="J147" s="31" t="str">
        <f>IF(ROW()-9&gt;'Inf.'!$I$10,"",VLOOKUP(E147,'Q2.SL'!G:O,4,FALSE))</f>
        <v/>
      </c>
      <c r="K147" s="20" t="str">
        <f ca="1">VLOOKUP(E147,'Q2.SL'!G:R,8,FALSE)</f>
        <v/>
      </c>
      <c r="L147" s="20" t="str">
        <f ca="1">VLOOKUP(E147,'Q3.SL'!G:O,6,FALSE)</f>
        <v/>
      </c>
      <c r="M147" s="69" t="str">
        <f>IF(ROW()-9&gt;'Inf.'!$I$10,"",VLOOKUP(E147,'Q3.SL'!G:O,4,FALSE))</f>
        <v/>
      </c>
      <c r="N147" s="20" t="str">
        <f ca="1">VLOOKUP(E147,'Q3.SL'!G:R,8,FALSE)</f>
        <v/>
      </c>
      <c r="O147" s="20" t="str">
        <f ca="1">VLOOKUP(E147,'Q4.SL'!G:O,6,FALSE)</f>
        <v/>
      </c>
      <c r="P147" s="31" t="str">
        <f>IF(ROW()-9&gt;'Inf.'!$I$10,"",VLOOKUP(E147,'Q4.SL'!G:O,4,FALSE))</f>
        <v/>
      </c>
      <c r="Q147" s="20" t="str">
        <f ca="1">VLOOKUP(E147,'Q4.SL'!G:R,8,FALSE)</f>
        <v/>
      </c>
      <c r="R147" s="20" t="str">
        <f ca="1" t="shared" si="3"/>
        <v/>
      </c>
      <c r="S147" s="20"/>
    </row>
    <row r="148" spans="1:19" ht="21.95" customHeight="1">
      <c r="A148" s="20" t="str">
        <f ca="1">_xlfn.IFERROR(IF(AND(F148=0,I148=0,L148=0,O148=0),"-",VLOOKUP(E148,'Rec.'!H:N,7,FALSE)),"")</f>
        <v/>
      </c>
      <c r="B148" s="21" t="str">
        <f ca="1">_xlfn.IFERROR(VLOOKUP(E148,'Rec.'!B:H,4,FALSE),"")</f>
        <v/>
      </c>
      <c r="C148" s="21" t="str">
        <f ca="1">_xlfn.IFERROR(VLOOKUP(E148,'Rec.'!B:H,5,FALSE),"")</f>
        <v/>
      </c>
      <c r="D148" s="20" t="str">
        <f ca="1">_xlfn.IFERROR(VLOOKUP(E148,'Rec.'!B:H,6,FALSE),"")</f>
        <v/>
      </c>
      <c r="E148" s="20" t="str">
        <f ca="1">_xlfn.IFERROR(VLOOKUP(ROW()-9,'Rec.'!P:Q,2,FALSE),"")</f>
        <v/>
      </c>
      <c r="F148" s="20">
        <f ca="1">VLOOKUP(E148,'Q1.SL'!F:M,3,FALSE)</f>
        <v>0</v>
      </c>
      <c r="G148" s="69" t="str">
        <f>IF(ROW()-9&gt;'Inf.'!$I$10,"",VLOOKUP(E148,'Q1.SL'!F:M,4,FALSE))</f>
        <v/>
      </c>
      <c r="H148" s="20" t="str">
        <f ca="1">VLOOKUP(E148,'Q1.SL'!F:P,8,FALSE)</f>
        <v/>
      </c>
      <c r="I148" s="20" t="str">
        <f ca="1">VLOOKUP(E148,'Q2.SL'!G:O,6,FALSE)</f>
        <v/>
      </c>
      <c r="J148" s="31" t="str">
        <f>IF(ROW()-9&gt;'Inf.'!$I$10,"",VLOOKUP(E148,'Q2.SL'!G:O,4,FALSE))</f>
        <v/>
      </c>
      <c r="K148" s="20" t="str">
        <f ca="1">VLOOKUP(E148,'Q2.SL'!G:R,8,FALSE)</f>
        <v/>
      </c>
      <c r="L148" s="20" t="str">
        <f ca="1">VLOOKUP(E148,'Q3.SL'!G:O,6,FALSE)</f>
        <v/>
      </c>
      <c r="M148" s="69" t="str">
        <f>IF(ROW()-9&gt;'Inf.'!$I$10,"",VLOOKUP(E148,'Q3.SL'!G:O,4,FALSE))</f>
        <v/>
      </c>
      <c r="N148" s="20" t="str">
        <f ca="1">VLOOKUP(E148,'Q3.SL'!G:R,8,FALSE)</f>
        <v/>
      </c>
      <c r="O148" s="20" t="str">
        <f ca="1">VLOOKUP(E148,'Q4.SL'!G:O,6,FALSE)</f>
        <v/>
      </c>
      <c r="P148" s="31" t="str">
        <f>IF(ROW()-9&gt;'Inf.'!$I$10,"",VLOOKUP(E148,'Q4.SL'!G:O,4,FALSE))</f>
        <v/>
      </c>
      <c r="Q148" s="20" t="str">
        <f ca="1">VLOOKUP(E148,'Q4.SL'!G:R,8,FALSE)</f>
        <v/>
      </c>
      <c r="R148" s="20" t="str">
        <f ca="1" t="shared" si="3"/>
        <v/>
      </c>
      <c r="S148" s="20"/>
    </row>
    <row r="149" spans="1:19" ht="21.95" customHeight="1">
      <c r="A149" s="20" t="str">
        <f ca="1">_xlfn.IFERROR(IF(AND(F149=0,I149=0,L149=0,O149=0),"-",VLOOKUP(E149,'Rec.'!H:N,7,FALSE)),"")</f>
        <v/>
      </c>
      <c r="B149" s="21" t="str">
        <f ca="1">_xlfn.IFERROR(VLOOKUP(E149,'Rec.'!B:H,4,FALSE),"")</f>
        <v/>
      </c>
      <c r="C149" s="21" t="str">
        <f ca="1">_xlfn.IFERROR(VLOOKUP(E149,'Rec.'!B:H,5,FALSE),"")</f>
        <v/>
      </c>
      <c r="D149" s="20" t="str">
        <f ca="1">_xlfn.IFERROR(VLOOKUP(E149,'Rec.'!B:H,6,FALSE),"")</f>
        <v/>
      </c>
      <c r="E149" s="20" t="str">
        <f ca="1">_xlfn.IFERROR(VLOOKUP(ROW()-9,'Rec.'!P:Q,2,FALSE),"")</f>
        <v/>
      </c>
      <c r="F149" s="20">
        <f ca="1">VLOOKUP(E149,'Q1.SL'!F:M,3,FALSE)</f>
        <v>0</v>
      </c>
      <c r="G149" s="69" t="str">
        <f>IF(ROW()-9&gt;'Inf.'!$I$10,"",VLOOKUP(E149,'Q1.SL'!F:M,4,FALSE))</f>
        <v/>
      </c>
      <c r="H149" s="20" t="str">
        <f ca="1">VLOOKUP(E149,'Q1.SL'!F:P,8,FALSE)</f>
        <v/>
      </c>
      <c r="I149" s="20" t="str">
        <f ca="1">VLOOKUP(E149,'Q2.SL'!G:O,6,FALSE)</f>
        <v/>
      </c>
      <c r="J149" s="31" t="str">
        <f>IF(ROW()-9&gt;'Inf.'!$I$10,"",VLOOKUP(E149,'Q2.SL'!G:O,4,FALSE))</f>
        <v/>
      </c>
      <c r="K149" s="20" t="str">
        <f ca="1">VLOOKUP(E149,'Q2.SL'!G:R,8,FALSE)</f>
        <v/>
      </c>
      <c r="L149" s="20" t="str">
        <f ca="1">VLOOKUP(E149,'Q3.SL'!G:O,6,FALSE)</f>
        <v/>
      </c>
      <c r="M149" s="69" t="str">
        <f>IF(ROW()-9&gt;'Inf.'!$I$10,"",VLOOKUP(E149,'Q3.SL'!G:O,4,FALSE))</f>
        <v/>
      </c>
      <c r="N149" s="20" t="str">
        <f ca="1">VLOOKUP(E149,'Q3.SL'!G:R,8,FALSE)</f>
        <v/>
      </c>
      <c r="O149" s="20" t="str">
        <f ca="1">VLOOKUP(E149,'Q4.SL'!G:O,6,FALSE)</f>
        <v/>
      </c>
      <c r="P149" s="31" t="str">
        <f>IF(ROW()-9&gt;'Inf.'!$I$10,"",VLOOKUP(E149,'Q4.SL'!G:O,4,FALSE))</f>
        <v/>
      </c>
      <c r="Q149" s="20" t="str">
        <f ca="1">VLOOKUP(E149,'Q4.SL'!G:R,8,FALSE)</f>
        <v/>
      </c>
      <c r="R149" s="20" t="str">
        <f ca="1" t="shared" si="3"/>
        <v/>
      </c>
      <c r="S149" s="20"/>
    </row>
    <row r="150" spans="1:19" ht="21.95" customHeight="1">
      <c r="A150" s="20" t="str">
        <f ca="1">_xlfn.IFERROR(IF(AND(F150=0,I150=0,L150=0,O150=0),"-",VLOOKUP(E150,'Rec.'!H:N,7,FALSE)),"")</f>
        <v/>
      </c>
      <c r="B150" s="21" t="str">
        <f ca="1">_xlfn.IFERROR(VLOOKUP(E150,'Rec.'!B:H,4,FALSE),"")</f>
        <v/>
      </c>
      <c r="C150" s="21" t="str">
        <f ca="1">_xlfn.IFERROR(VLOOKUP(E150,'Rec.'!B:H,5,FALSE),"")</f>
        <v/>
      </c>
      <c r="D150" s="20" t="str">
        <f ca="1">_xlfn.IFERROR(VLOOKUP(E150,'Rec.'!B:H,6,FALSE),"")</f>
        <v/>
      </c>
      <c r="E150" s="20" t="str">
        <f ca="1">_xlfn.IFERROR(VLOOKUP(ROW()-9,'Rec.'!P:Q,2,FALSE),"")</f>
        <v/>
      </c>
      <c r="F150" s="20">
        <f ca="1">VLOOKUP(E150,'Q1.SL'!F:M,3,FALSE)</f>
        <v>0</v>
      </c>
      <c r="G150" s="69" t="str">
        <f>IF(ROW()-9&gt;'Inf.'!$I$10,"",VLOOKUP(E150,'Q1.SL'!F:M,4,FALSE))</f>
        <v/>
      </c>
      <c r="H150" s="20" t="str">
        <f ca="1">VLOOKUP(E150,'Q1.SL'!F:P,8,FALSE)</f>
        <v/>
      </c>
      <c r="I150" s="20" t="str">
        <f ca="1">VLOOKUP(E150,'Q2.SL'!G:O,6,FALSE)</f>
        <v/>
      </c>
      <c r="J150" s="31" t="str">
        <f>IF(ROW()-9&gt;'Inf.'!$I$10,"",VLOOKUP(E150,'Q2.SL'!G:O,4,FALSE))</f>
        <v/>
      </c>
      <c r="K150" s="20" t="str">
        <f ca="1">VLOOKUP(E150,'Q2.SL'!G:R,8,FALSE)</f>
        <v/>
      </c>
      <c r="L150" s="20" t="str">
        <f ca="1">VLOOKUP(E150,'Q3.SL'!G:O,6,FALSE)</f>
        <v/>
      </c>
      <c r="M150" s="69" t="str">
        <f>IF(ROW()-9&gt;'Inf.'!$I$10,"",VLOOKUP(E150,'Q3.SL'!G:O,4,FALSE))</f>
        <v/>
      </c>
      <c r="N150" s="20" t="str">
        <f ca="1">VLOOKUP(E150,'Q3.SL'!G:R,8,FALSE)</f>
        <v/>
      </c>
      <c r="O150" s="20" t="str">
        <f ca="1">VLOOKUP(E150,'Q4.SL'!G:O,6,FALSE)</f>
        <v/>
      </c>
      <c r="P150" s="31" t="str">
        <f>IF(ROW()-9&gt;'Inf.'!$I$10,"",VLOOKUP(E150,'Q4.SL'!G:O,4,FALSE))</f>
        <v/>
      </c>
      <c r="Q150" s="20" t="str">
        <f ca="1">VLOOKUP(E150,'Q4.SL'!G:R,8,FALSE)</f>
        <v/>
      </c>
      <c r="R150" s="20" t="str">
        <f ca="1" t="shared" si="3"/>
        <v/>
      </c>
      <c r="S150" s="20"/>
    </row>
    <row r="151" spans="1:19" ht="21.95" customHeight="1">
      <c r="A151" s="20" t="str">
        <f ca="1">_xlfn.IFERROR(IF(AND(F151=0,I151=0,L151=0,O151=0),"-",VLOOKUP(E151,'Rec.'!H:N,7,FALSE)),"")</f>
        <v/>
      </c>
      <c r="B151" s="21" t="str">
        <f ca="1">_xlfn.IFERROR(VLOOKUP(E151,'Rec.'!B:H,4,FALSE),"")</f>
        <v/>
      </c>
      <c r="C151" s="21" t="str">
        <f ca="1">_xlfn.IFERROR(VLOOKUP(E151,'Rec.'!B:H,5,FALSE),"")</f>
        <v/>
      </c>
      <c r="D151" s="20" t="str">
        <f ca="1">_xlfn.IFERROR(VLOOKUP(E151,'Rec.'!B:H,6,FALSE),"")</f>
        <v/>
      </c>
      <c r="E151" s="20" t="str">
        <f ca="1">_xlfn.IFERROR(VLOOKUP(ROW()-9,'Rec.'!P:Q,2,FALSE),"")</f>
        <v/>
      </c>
      <c r="F151" s="20">
        <f ca="1">VLOOKUP(E151,'Q1.SL'!F:M,3,FALSE)</f>
        <v>0</v>
      </c>
      <c r="G151" s="69" t="str">
        <f>IF(ROW()-9&gt;'Inf.'!$I$10,"",VLOOKUP(E151,'Q1.SL'!F:M,4,FALSE))</f>
        <v/>
      </c>
      <c r="H151" s="20" t="str">
        <f ca="1">VLOOKUP(E151,'Q1.SL'!F:P,8,FALSE)</f>
        <v/>
      </c>
      <c r="I151" s="20" t="str">
        <f ca="1">VLOOKUP(E151,'Q2.SL'!G:O,6,FALSE)</f>
        <v/>
      </c>
      <c r="J151" s="31" t="str">
        <f>IF(ROW()-9&gt;'Inf.'!$I$10,"",VLOOKUP(E151,'Q2.SL'!G:O,4,FALSE))</f>
        <v/>
      </c>
      <c r="K151" s="20" t="str">
        <f ca="1">VLOOKUP(E151,'Q2.SL'!G:R,8,FALSE)</f>
        <v/>
      </c>
      <c r="L151" s="20" t="str">
        <f ca="1">VLOOKUP(E151,'Q3.SL'!G:O,6,FALSE)</f>
        <v/>
      </c>
      <c r="M151" s="69" t="str">
        <f>IF(ROW()-9&gt;'Inf.'!$I$10,"",VLOOKUP(E151,'Q3.SL'!G:O,4,FALSE))</f>
        <v/>
      </c>
      <c r="N151" s="20" t="str">
        <f ca="1">VLOOKUP(E151,'Q3.SL'!G:R,8,FALSE)</f>
        <v/>
      </c>
      <c r="O151" s="20" t="str">
        <f ca="1">VLOOKUP(E151,'Q4.SL'!G:O,6,FALSE)</f>
        <v/>
      </c>
      <c r="P151" s="31" t="str">
        <f>IF(ROW()-9&gt;'Inf.'!$I$10,"",VLOOKUP(E151,'Q4.SL'!G:O,4,FALSE))</f>
        <v/>
      </c>
      <c r="Q151" s="20" t="str">
        <f ca="1">VLOOKUP(E151,'Q4.SL'!G:R,8,FALSE)</f>
        <v/>
      </c>
      <c r="R151" s="20" t="str">
        <f ca="1" t="shared" si="3"/>
        <v/>
      </c>
      <c r="S151" s="20"/>
    </row>
    <row r="152" spans="1:19" ht="21.95" customHeight="1">
      <c r="A152" s="20" t="str">
        <f ca="1">_xlfn.IFERROR(IF(AND(F152=0,I152=0,L152=0,O152=0),"-",VLOOKUP(E152,'Rec.'!H:N,7,FALSE)),"")</f>
        <v/>
      </c>
      <c r="B152" s="21" t="str">
        <f ca="1">_xlfn.IFERROR(VLOOKUP(E152,'Rec.'!B:H,4,FALSE),"")</f>
        <v/>
      </c>
      <c r="C152" s="21" t="str">
        <f ca="1">_xlfn.IFERROR(VLOOKUP(E152,'Rec.'!B:H,5,FALSE),"")</f>
        <v/>
      </c>
      <c r="D152" s="20" t="str">
        <f ca="1">_xlfn.IFERROR(VLOOKUP(E152,'Rec.'!B:H,6,FALSE),"")</f>
        <v/>
      </c>
      <c r="E152" s="20" t="str">
        <f ca="1">_xlfn.IFERROR(VLOOKUP(ROW()-9,'Rec.'!P:Q,2,FALSE),"")</f>
        <v/>
      </c>
      <c r="F152" s="20">
        <f ca="1">VLOOKUP(E152,'Q1.SL'!F:M,3,FALSE)</f>
        <v>0</v>
      </c>
      <c r="G152" s="69" t="str">
        <f>IF(ROW()-9&gt;'Inf.'!$I$10,"",VLOOKUP(E152,'Q1.SL'!F:M,4,FALSE))</f>
        <v/>
      </c>
      <c r="H152" s="20" t="str">
        <f ca="1">VLOOKUP(E152,'Q1.SL'!F:P,8,FALSE)</f>
        <v/>
      </c>
      <c r="I152" s="20" t="str">
        <f ca="1">VLOOKUP(E152,'Q2.SL'!G:O,6,FALSE)</f>
        <v/>
      </c>
      <c r="J152" s="31" t="str">
        <f>IF(ROW()-9&gt;'Inf.'!$I$10,"",VLOOKUP(E152,'Q2.SL'!G:O,4,FALSE))</f>
        <v/>
      </c>
      <c r="K152" s="20" t="str">
        <f ca="1">VLOOKUP(E152,'Q2.SL'!G:R,8,FALSE)</f>
        <v/>
      </c>
      <c r="L152" s="20" t="str">
        <f ca="1">VLOOKUP(E152,'Q3.SL'!G:O,6,FALSE)</f>
        <v/>
      </c>
      <c r="M152" s="69" t="str">
        <f>IF(ROW()-9&gt;'Inf.'!$I$10,"",VLOOKUP(E152,'Q3.SL'!G:O,4,FALSE))</f>
        <v/>
      </c>
      <c r="N152" s="20" t="str">
        <f ca="1">VLOOKUP(E152,'Q3.SL'!G:R,8,FALSE)</f>
        <v/>
      </c>
      <c r="O152" s="20" t="str">
        <f ca="1">VLOOKUP(E152,'Q4.SL'!G:O,6,FALSE)</f>
        <v/>
      </c>
      <c r="P152" s="31" t="str">
        <f>IF(ROW()-9&gt;'Inf.'!$I$10,"",VLOOKUP(E152,'Q4.SL'!G:O,4,FALSE))</f>
        <v/>
      </c>
      <c r="Q152" s="20" t="str">
        <f ca="1">VLOOKUP(E152,'Q4.SL'!G:R,8,FALSE)</f>
        <v/>
      </c>
      <c r="R152" s="20" t="str">
        <f ca="1" t="shared" si="3"/>
        <v/>
      </c>
      <c r="S152" s="20"/>
    </row>
    <row r="153" spans="1:19" ht="21.95" customHeight="1">
      <c r="A153" s="20" t="str">
        <f ca="1">_xlfn.IFERROR(IF(AND(F153=0,I153=0,L153=0,O153=0),"-",VLOOKUP(E153,'Rec.'!H:N,7,FALSE)),"")</f>
        <v/>
      </c>
      <c r="B153" s="21" t="str">
        <f ca="1">_xlfn.IFERROR(VLOOKUP(E153,'Rec.'!B:H,4,FALSE),"")</f>
        <v/>
      </c>
      <c r="C153" s="21" t="str">
        <f ca="1">_xlfn.IFERROR(VLOOKUP(E153,'Rec.'!B:H,5,FALSE),"")</f>
        <v/>
      </c>
      <c r="D153" s="20" t="str">
        <f ca="1">_xlfn.IFERROR(VLOOKUP(E153,'Rec.'!B:H,6,FALSE),"")</f>
        <v/>
      </c>
      <c r="E153" s="20" t="str">
        <f ca="1">_xlfn.IFERROR(VLOOKUP(ROW()-9,'Rec.'!P:Q,2,FALSE),"")</f>
        <v/>
      </c>
      <c r="F153" s="20">
        <f ca="1">VLOOKUP(E153,'Q1.SL'!F:M,3,FALSE)</f>
        <v>0</v>
      </c>
      <c r="G153" s="69" t="str">
        <f>IF(ROW()-9&gt;'Inf.'!$I$10,"",VLOOKUP(E153,'Q1.SL'!F:M,4,FALSE))</f>
        <v/>
      </c>
      <c r="H153" s="20" t="str">
        <f ca="1">VLOOKUP(E153,'Q1.SL'!F:P,8,FALSE)</f>
        <v/>
      </c>
      <c r="I153" s="20" t="str">
        <f ca="1">VLOOKUP(E153,'Q2.SL'!G:O,6,FALSE)</f>
        <v/>
      </c>
      <c r="J153" s="31" t="str">
        <f>IF(ROW()-9&gt;'Inf.'!$I$10,"",VLOOKUP(E153,'Q2.SL'!G:O,4,FALSE))</f>
        <v/>
      </c>
      <c r="K153" s="20" t="str">
        <f ca="1">VLOOKUP(E153,'Q2.SL'!G:R,8,FALSE)</f>
        <v/>
      </c>
      <c r="L153" s="20" t="str">
        <f ca="1">VLOOKUP(E153,'Q3.SL'!G:O,6,FALSE)</f>
        <v/>
      </c>
      <c r="M153" s="69" t="str">
        <f>IF(ROW()-9&gt;'Inf.'!$I$10,"",VLOOKUP(E153,'Q3.SL'!G:O,4,FALSE))</f>
        <v/>
      </c>
      <c r="N153" s="20" t="str">
        <f ca="1">VLOOKUP(E153,'Q3.SL'!G:R,8,FALSE)</f>
        <v/>
      </c>
      <c r="O153" s="20" t="str">
        <f ca="1">VLOOKUP(E153,'Q4.SL'!G:O,6,FALSE)</f>
        <v/>
      </c>
      <c r="P153" s="31" t="str">
        <f>IF(ROW()-9&gt;'Inf.'!$I$10,"",VLOOKUP(E153,'Q4.SL'!G:O,4,FALSE))</f>
        <v/>
      </c>
      <c r="Q153" s="20" t="str">
        <f ca="1">VLOOKUP(E153,'Q4.SL'!G:R,8,FALSE)</f>
        <v/>
      </c>
      <c r="R153" s="20" t="str">
        <f ca="1" t="shared" si="3"/>
        <v/>
      </c>
      <c r="S153" s="20"/>
    </row>
    <row r="154" spans="1:19" ht="21.95" customHeight="1">
      <c r="A154" s="20" t="str">
        <f ca="1">_xlfn.IFERROR(IF(AND(F154=0,I154=0,L154=0,O154=0),"-",VLOOKUP(E154,'Rec.'!H:N,7,FALSE)),"")</f>
        <v/>
      </c>
      <c r="B154" s="21" t="str">
        <f ca="1">_xlfn.IFERROR(VLOOKUP(E154,'Rec.'!B:H,4,FALSE),"")</f>
        <v/>
      </c>
      <c r="C154" s="21" t="str">
        <f ca="1">_xlfn.IFERROR(VLOOKUP(E154,'Rec.'!B:H,5,FALSE),"")</f>
        <v/>
      </c>
      <c r="D154" s="20" t="str">
        <f ca="1">_xlfn.IFERROR(VLOOKUP(E154,'Rec.'!B:H,6,FALSE),"")</f>
        <v/>
      </c>
      <c r="E154" s="20" t="str">
        <f ca="1">_xlfn.IFERROR(VLOOKUP(ROW()-9,'Rec.'!P:Q,2,FALSE),"")</f>
        <v/>
      </c>
      <c r="F154" s="20">
        <f ca="1">VLOOKUP(E154,'Q1.SL'!F:M,3,FALSE)</f>
        <v>0</v>
      </c>
      <c r="G154" s="69" t="str">
        <f>IF(ROW()-9&gt;'Inf.'!$I$10,"",VLOOKUP(E154,'Q1.SL'!F:M,4,FALSE))</f>
        <v/>
      </c>
      <c r="H154" s="20" t="str">
        <f ca="1">VLOOKUP(E154,'Q1.SL'!F:P,8,FALSE)</f>
        <v/>
      </c>
      <c r="I154" s="20" t="str">
        <f ca="1">VLOOKUP(E154,'Q2.SL'!G:O,6,FALSE)</f>
        <v/>
      </c>
      <c r="J154" s="31" t="str">
        <f>IF(ROW()-9&gt;'Inf.'!$I$10,"",VLOOKUP(E154,'Q2.SL'!G:O,4,FALSE))</f>
        <v/>
      </c>
      <c r="K154" s="20" t="str">
        <f ca="1">VLOOKUP(E154,'Q2.SL'!G:R,8,FALSE)</f>
        <v/>
      </c>
      <c r="L154" s="20" t="str">
        <f ca="1">VLOOKUP(E154,'Q3.SL'!G:O,6,FALSE)</f>
        <v/>
      </c>
      <c r="M154" s="69" t="str">
        <f>IF(ROW()-9&gt;'Inf.'!$I$10,"",VLOOKUP(E154,'Q3.SL'!G:O,4,FALSE))</f>
        <v/>
      </c>
      <c r="N154" s="20" t="str">
        <f ca="1">VLOOKUP(E154,'Q3.SL'!G:R,8,FALSE)</f>
        <v/>
      </c>
      <c r="O154" s="20" t="str">
        <f ca="1">VLOOKUP(E154,'Q4.SL'!G:O,6,FALSE)</f>
        <v/>
      </c>
      <c r="P154" s="31" t="str">
        <f>IF(ROW()-9&gt;'Inf.'!$I$10,"",VLOOKUP(E154,'Q4.SL'!G:O,4,FALSE))</f>
        <v/>
      </c>
      <c r="Q154" s="20" t="str">
        <f ca="1">VLOOKUP(E154,'Q4.SL'!G:R,8,FALSE)</f>
        <v/>
      </c>
      <c r="R154" s="20" t="str">
        <f ca="1" t="shared" si="3"/>
        <v/>
      </c>
      <c r="S154" s="20"/>
    </row>
    <row r="155" spans="1:19" ht="21.95" customHeight="1">
      <c r="A155" s="20" t="str">
        <f ca="1">_xlfn.IFERROR(IF(AND(F155=0,I155=0,L155=0,O155=0),"-",VLOOKUP(E155,'Rec.'!H:N,7,FALSE)),"")</f>
        <v/>
      </c>
      <c r="B155" s="21" t="str">
        <f ca="1">_xlfn.IFERROR(VLOOKUP(E155,'Rec.'!B:H,4,FALSE),"")</f>
        <v/>
      </c>
      <c r="C155" s="21" t="str">
        <f ca="1">_xlfn.IFERROR(VLOOKUP(E155,'Rec.'!B:H,5,FALSE),"")</f>
        <v/>
      </c>
      <c r="D155" s="20" t="str">
        <f ca="1">_xlfn.IFERROR(VLOOKUP(E155,'Rec.'!B:H,6,FALSE),"")</f>
        <v/>
      </c>
      <c r="E155" s="20" t="str">
        <f ca="1">_xlfn.IFERROR(VLOOKUP(ROW()-9,'Rec.'!P:Q,2,FALSE),"")</f>
        <v/>
      </c>
      <c r="F155" s="20">
        <f ca="1">VLOOKUP(E155,'Q1.SL'!F:M,3,FALSE)</f>
        <v>0</v>
      </c>
      <c r="G155" s="69" t="str">
        <f>IF(ROW()-9&gt;'Inf.'!$I$10,"",VLOOKUP(E155,'Q1.SL'!F:M,4,FALSE))</f>
        <v/>
      </c>
      <c r="H155" s="20" t="str">
        <f ca="1">VLOOKUP(E155,'Q1.SL'!F:P,8,FALSE)</f>
        <v/>
      </c>
      <c r="I155" s="20" t="str">
        <f ca="1">VLOOKUP(E155,'Q2.SL'!G:O,6,FALSE)</f>
        <v/>
      </c>
      <c r="J155" s="31" t="str">
        <f>IF(ROW()-9&gt;'Inf.'!$I$10,"",VLOOKUP(E155,'Q2.SL'!G:O,4,FALSE))</f>
        <v/>
      </c>
      <c r="K155" s="20" t="str">
        <f ca="1">VLOOKUP(E155,'Q2.SL'!G:R,8,FALSE)</f>
        <v/>
      </c>
      <c r="L155" s="20" t="str">
        <f ca="1">VLOOKUP(E155,'Q3.SL'!G:O,6,FALSE)</f>
        <v/>
      </c>
      <c r="M155" s="69" t="str">
        <f>IF(ROW()-9&gt;'Inf.'!$I$10,"",VLOOKUP(E155,'Q3.SL'!G:O,4,FALSE))</f>
        <v/>
      </c>
      <c r="N155" s="20" t="str">
        <f ca="1">VLOOKUP(E155,'Q3.SL'!G:R,8,FALSE)</f>
        <v/>
      </c>
      <c r="O155" s="20" t="str">
        <f ca="1">VLOOKUP(E155,'Q4.SL'!G:O,6,FALSE)</f>
        <v/>
      </c>
      <c r="P155" s="31" t="str">
        <f>IF(ROW()-9&gt;'Inf.'!$I$10,"",VLOOKUP(E155,'Q4.SL'!G:O,4,FALSE))</f>
        <v/>
      </c>
      <c r="Q155" s="20" t="str">
        <f ca="1">VLOOKUP(E155,'Q4.SL'!G:R,8,FALSE)</f>
        <v/>
      </c>
      <c r="R155" s="20" t="str">
        <f ca="1" t="shared" si="3"/>
        <v/>
      </c>
      <c r="S155" s="20"/>
    </row>
    <row r="156" spans="1:19" ht="21.95" customHeight="1">
      <c r="A156" s="20" t="str">
        <f ca="1">_xlfn.IFERROR(IF(AND(F156=0,I156=0,L156=0,O156=0),"-",VLOOKUP(E156,'Rec.'!H:N,7,FALSE)),"")</f>
        <v/>
      </c>
      <c r="B156" s="21" t="str">
        <f ca="1">_xlfn.IFERROR(VLOOKUP(E156,'Rec.'!B:H,4,FALSE),"")</f>
        <v/>
      </c>
      <c r="C156" s="21" t="str">
        <f ca="1">_xlfn.IFERROR(VLOOKUP(E156,'Rec.'!B:H,5,FALSE),"")</f>
        <v/>
      </c>
      <c r="D156" s="20" t="str">
        <f ca="1">_xlfn.IFERROR(VLOOKUP(E156,'Rec.'!B:H,6,FALSE),"")</f>
        <v/>
      </c>
      <c r="E156" s="20" t="str">
        <f ca="1">_xlfn.IFERROR(VLOOKUP(ROW()-9,'Rec.'!P:Q,2,FALSE),"")</f>
        <v/>
      </c>
      <c r="F156" s="20">
        <f ca="1">VLOOKUP(E156,'Q1.SL'!F:M,3,FALSE)</f>
        <v>0</v>
      </c>
      <c r="G156" s="69" t="str">
        <f>IF(ROW()-9&gt;'Inf.'!$I$10,"",VLOOKUP(E156,'Q1.SL'!F:M,4,FALSE))</f>
        <v/>
      </c>
      <c r="H156" s="20" t="str">
        <f ca="1">VLOOKUP(E156,'Q1.SL'!F:P,8,FALSE)</f>
        <v/>
      </c>
      <c r="I156" s="20" t="str">
        <f ca="1">VLOOKUP(E156,'Q2.SL'!G:O,6,FALSE)</f>
        <v/>
      </c>
      <c r="J156" s="31" t="str">
        <f>IF(ROW()-9&gt;'Inf.'!$I$10,"",VLOOKUP(E156,'Q2.SL'!G:O,4,FALSE))</f>
        <v/>
      </c>
      <c r="K156" s="20" t="str">
        <f ca="1">VLOOKUP(E156,'Q2.SL'!G:R,8,FALSE)</f>
        <v/>
      </c>
      <c r="L156" s="20" t="str">
        <f ca="1">VLOOKUP(E156,'Q3.SL'!G:O,6,FALSE)</f>
        <v/>
      </c>
      <c r="M156" s="69" t="str">
        <f>IF(ROW()-9&gt;'Inf.'!$I$10,"",VLOOKUP(E156,'Q3.SL'!G:O,4,FALSE))</f>
        <v/>
      </c>
      <c r="N156" s="20" t="str">
        <f ca="1">VLOOKUP(E156,'Q3.SL'!G:R,8,FALSE)</f>
        <v/>
      </c>
      <c r="O156" s="20" t="str">
        <f ca="1">VLOOKUP(E156,'Q4.SL'!G:O,6,FALSE)</f>
        <v/>
      </c>
      <c r="P156" s="31" t="str">
        <f>IF(ROW()-9&gt;'Inf.'!$I$10,"",VLOOKUP(E156,'Q4.SL'!G:O,4,FALSE))</f>
        <v/>
      </c>
      <c r="Q156" s="20" t="str">
        <f ca="1">VLOOKUP(E156,'Q4.SL'!G:R,8,FALSE)</f>
        <v/>
      </c>
      <c r="R156" s="20" t="str">
        <f ca="1" t="shared" si="3"/>
        <v/>
      </c>
      <c r="S156" s="20"/>
    </row>
    <row r="157" spans="1:19" ht="21.95" customHeight="1">
      <c r="A157" s="20" t="str">
        <f ca="1">_xlfn.IFERROR(IF(AND(F157=0,I157=0,L157=0,O157=0),"-",VLOOKUP(E157,'Rec.'!H:N,7,FALSE)),"")</f>
        <v/>
      </c>
      <c r="B157" s="21" t="str">
        <f ca="1">_xlfn.IFERROR(VLOOKUP(E157,'Rec.'!B:H,4,FALSE),"")</f>
        <v/>
      </c>
      <c r="C157" s="21" t="str">
        <f ca="1">_xlfn.IFERROR(VLOOKUP(E157,'Rec.'!B:H,5,FALSE),"")</f>
        <v/>
      </c>
      <c r="D157" s="20" t="str">
        <f ca="1">_xlfn.IFERROR(VLOOKUP(E157,'Rec.'!B:H,6,FALSE),"")</f>
        <v/>
      </c>
      <c r="E157" s="20" t="str">
        <f ca="1">_xlfn.IFERROR(VLOOKUP(ROW()-9,'Rec.'!P:Q,2,FALSE),"")</f>
        <v/>
      </c>
      <c r="F157" s="20">
        <f ca="1">VLOOKUP(E157,'Q1.SL'!F:M,3,FALSE)</f>
        <v>0</v>
      </c>
      <c r="G157" s="69" t="str">
        <f>IF(ROW()-9&gt;'Inf.'!$I$10,"",VLOOKUP(E157,'Q1.SL'!F:M,4,FALSE))</f>
        <v/>
      </c>
      <c r="H157" s="20" t="str">
        <f ca="1">VLOOKUP(E157,'Q1.SL'!F:P,8,FALSE)</f>
        <v/>
      </c>
      <c r="I157" s="20" t="str">
        <f ca="1">VLOOKUP(E157,'Q2.SL'!G:O,6,FALSE)</f>
        <v/>
      </c>
      <c r="J157" s="31" t="str">
        <f>IF(ROW()-9&gt;'Inf.'!$I$10,"",VLOOKUP(E157,'Q2.SL'!G:O,4,FALSE))</f>
        <v/>
      </c>
      <c r="K157" s="20" t="str">
        <f ca="1">VLOOKUP(E157,'Q2.SL'!G:R,8,FALSE)</f>
        <v/>
      </c>
      <c r="L157" s="20" t="str">
        <f ca="1">VLOOKUP(E157,'Q3.SL'!G:O,6,FALSE)</f>
        <v/>
      </c>
      <c r="M157" s="69" t="str">
        <f>IF(ROW()-9&gt;'Inf.'!$I$10,"",VLOOKUP(E157,'Q3.SL'!G:O,4,FALSE))</f>
        <v/>
      </c>
      <c r="N157" s="20" t="str">
        <f ca="1">VLOOKUP(E157,'Q3.SL'!G:R,8,FALSE)</f>
        <v/>
      </c>
      <c r="O157" s="20" t="str">
        <f ca="1">VLOOKUP(E157,'Q4.SL'!G:O,6,FALSE)</f>
        <v/>
      </c>
      <c r="P157" s="31" t="str">
        <f>IF(ROW()-9&gt;'Inf.'!$I$10,"",VLOOKUP(E157,'Q4.SL'!G:O,4,FALSE))</f>
        <v/>
      </c>
      <c r="Q157" s="20" t="str">
        <f ca="1">VLOOKUP(E157,'Q4.SL'!G:R,8,FALSE)</f>
        <v/>
      </c>
      <c r="R157" s="20" t="str">
        <f ca="1" t="shared" si="3"/>
        <v/>
      </c>
      <c r="S157" s="20"/>
    </row>
    <row r="158" spans="1:19" ht="21.95" customHeight="1">
      <c r="A158" s="20" t="str">
        <f ca="1">_xlfn.IFERROR(IF(AND(F158=0,I158=0,L158=0,O158=0),"-",VLOOKUP(E158,'Rec.'!H:N,7,FALSE)),"")</f>
        <v/>
      </c>
      <c r="B158" s="21" t="str">
        <f ca="1">_xlfn.IFERROR(VLOOKUP(E158,'Rec.'!B:H,4,FALSE),"")</f>
        <v/>
      </c>
      <c r="C158" s="21" t="str">
        <f ca="1">_xlfn.IFERROR(VLOOKUP(E158,'Rec.'!B:H,5,FALSE),"")</f>
        <v/>
      </c>
      <c r="D158" s="20" t="str">
        <f ca="1">_xlfn.IFERROR(VLOOKUP(E158,'Rec.'!B:H,6,FALSE),"")</f>
        <v/>
      </c>
      <c r="E158" s="20" t="str">
        <f ca="1">_xlfn.IFERROR(VLOOKUP(ROW()-9,'Rec.'!P:Q,2,FALSE),"")</f>
        <v/>
      </c>
      <c r="F158" s="20">
        <f ca="1">VLOOKUP(E158,'Q1.SL'!F:M,3,FALSE)</f>
        <v>0</v>
      </c>
      <c r="G158" s="69" t="str">
        <f>IF(ROW()-9&gt;'Inf.'!$I$10,"",VLOOKUP(E158,'Q1.SL'!F:M,4,FALSE))</f>
        <v/>
      </c>
      <c r="H158" s="20" t="str">
        <f ca="1">VLOOKUP(E158,'Q1.SL'!F:P,8,FALSE)</f>
        <v/>
      </c>
      <c r="I158" s="20" t="str">
        <f ca="1">VLOOKUP(E158,'Q2.SL'!G:O,6,FALSE)</f>
        <v/>
      </c>
      <c r="J158" s="31" t="str">
        <f>IF(ROW()-9&gt;'Inf.'!$I$10,"",VLOOKUP(E158,'Q2.SL'!G:O,4,FALSE))</f>
        <v/>
      </c>
      <c r="K158" s="20" t="str">
        <f ca="1">VLOOKUP(E158,'Q2.SL'!G:R,8,FALSE)</f>
        <v/>
      </c>
      <c r="L158" s="20" t="str">
        <f ca="1">VLOOKUP(E158,'Q3.SL'!G:O,6,FALSE)</f>
        <v/>
      </c>
      <c r="M158" s="69" t="str">
        <f>IF(ROW()-9&gt;'Inf.'!$I$10,"",VLOOKUP(E158,'Q3.SL'!G:O,4,FALSE))</f>
        <v/>
      </c>
      <c r="N158" s="20" t="str">
        <f ca="1">VLOOKUP(E158,'Q3.SL'!G:R,8,FALSE)</f>
        <v/>
      </c>
      <c r="O158" s="20" t="str">
        <f ca="1">VLOOKUP(E158,'Q4.SL'!G:O,6,FALSE)</f>
        <v/>
      </c>
      <c r="P158" s="31" t="str">
        <f>IF(ROW()-9&gt;'Inf.'!$I$10,"",VLOOKUP(E158,'Q4.SL'!G:O,4,FALSE))</f>
        <v/>
      </c>
      <c r="Q158" s="20" t="str">
        <f ca="1">VLOOKUP(E158,'Q4.SL'!G:R,8,FALSE)</f>
        <v/>
      </c>
      <c r="R158" s="20" t="str">
        <f ca="1" t="shared" si="3"/>
        <v/>
      </c>
      <c r="S158" s="20"/>
    </row>
    <row r="159" spans="1:19" ht="21.95" customHeight="1">
      <c r="A159" s="20" t="str">
        <f ca="1">_xlfn.IFERROR(IF(AND(F159=0,I159=0,L159=0,O159=0),"-",VLOOKUP(E159,'Rec.'!H:N,7,FALSE)),"")</f>
        <v/>
      </c>
      <c r="B159" s="21" t="str">
        <f ca="1">_xlfn.IFERROR(VLOOKUP(E159,'Rec.'!B:H,4,FALSE),"")</f>
        <v/>
      </c>
      <c r="C159" s="21" t="str">
        <f ca="1">_xlfn.IFERROR(VLOOKUP(E159,'Rec.'!B:H,5,FALSE),"")</f>
        <v/>
      </c>
      <c r="D159" s="20" t="str">
        <f ca="1">_xlfn.IFERROR(VLOOKUP(E159,'Rec.'!B:H,6,FALSE),"")</f>
        <v/>
      </c>
      <c r="E159" s="20" t="str">
        <f ca="1">_xlfn.IFERROR(VLOOKUP(ROW()-9,'Rec.'!P:Q,2,FALSE),"")</f>
        <v/>
      </c>
      <c r="F159" s="20">
        <f ca="1">VLOOKUP(E159,'Q1.SL'!F:M,3,FALSE)</f>
        <v>0</v>
      </c>
      <c r="G159" s="69" t="str">
        <f>IF(ROW()-9&gt;'Inf.'!$I$10,"",VLOOKUP(E159,'Q1.SL'!F:M,4,FALSE))</f>
        <v/>
      </c>
      <c r="H159" s="20" t="str">
        <f ca="1">VLOOKUP(E159,'Q1.SL'!F:P,8,FALSE)</f>
        <v/>
      </c>
      <c r="I159" s="20" t="str">
        <f ca="1">VLOOKUP(E159,'Q2.SL'!G:O,6,FALSE)</f>
        <v/>
      </c>
      <c r="J159" s="31" t="str">
        <f>IF(ROW()-9&gt;'Inf.'!$I$10,"",VLOOKUP(E159,'Q2.SL'!G:O,4,FALSE))</f>
        <v/>
      </c>
      <c r="K159" s="20" t="str">
        <f ca="1">VLOOKUP(E159,'Q2.SL'!G:R,8,FALSE)</f>
        <v/>
      </c>
      <c r="L159" s="20" t="str">
        <f ca="1">VLOOKUP(E159,'Q3.SL'!G:O,6,FALSE)</f>
        <v/>
      </c>
      <c r="M159" s="69" t="str">
        <f>IF(ROW()-9&gt;'Inf.'!$I$10,"",VLOOKUP(E159,'Q3.SL'!G:O,4,FALSE))</f>
        <v/>
      </c>
      <c r="N159" s="20" t="str">
        <f ca="1">VLOOKUP(E159,'Q3.SL'!G:R,8,FALSE)</f>
        <v/>
      </c>
      <c r="O159" s="20" t="str">
        <f ca="1">VLOOKUP(E159,'Q4.SL'!G:O,6,FALSE)</f>
        <v/>
      </c>
      <c r="P159" s="31" t="str">
        <f>IF(ROW()-9&gt;'Inf.'!$I$10,"",VLOOKUP(E159,'Q4.SL'!G:O,4,FALSE))</f>
        <v/>
      </c>
      <c r="Q159" s="20" t="str">
        <f ca="1">VLOOKUP(E159,'Q4.SL'!G:R,8,FALSE)</f>
        <v/>
      </c>
      <c r="R159" s="20" t="str">
        <f ca="1" t="shared" si="3"/>
        <v/>
      </c>
      <c r="S159" s="20"/>
    </row>
    <row r="160" spans="1:19" ht="21.95" customHeight="1">
      <c r="A160" s="20" t="str">
        <f ca="1">_xlfn.IFERROR(IF(AND(F160=0,I160=0,L160=0,O160=0),"-",VLOOKUP(E160,'Rec.'!H:N,7,FALSE)),"")</f>
        <v/>
      </c>
      <c r="B160" s="21" t="str">
        <f ca="1">_xlfn.IFERROR(VLOOKUP(E160,'Rec.'!B:H,4,FALSE),"")</f>
        <v/>
      </c>
      <c r="C160" s="21" t="str">
        <f ca="1">_xlfn.IFERROR(VLOOKUP(E160,'Rec.'!B:H,5,FALSE),"")</f>
        <v/>
      </c>
      <c r="D160" s="20" t="str">
        <f ca="1">_xlfn.IFERROR(VLOOKUP(E160,'Rec.'!B:H,6,FALSE),"")</f>
        <v/>
      </c>
      <c r="E160" s="20" t="str">
        <f ca="1">_xlfn.IFERROR(VLOOKUP(ROW()-9,'Rec.'!P:Q,2,FALSE),"")</f>
        <v/>
      </c>
      <c r="F160" s="20">
        <f ca="1">VLOOKUP(E160,'Q1.SL'!F:M,3,FALSE)</f>
        <v>0</v>
      </c>
      <c r="G160" s="69" t="str">
        <f>IF(ROW()-9&gt;'Inf.'!$I$10,"",VLOOKUP(E160,'Q1.SL'!F:M,4,FALSE))</f>
        <v/>
      </c>
      <c r="H160" s="20" t="str">
        <f ca="1">VLOOKUP(E160,'Q1.SL'!F:P,8,FALSE)</f>
        <v/>
      </c>
      <c r="I160" s="20" t="str">
        <f ca="1">VLOOKUP(E160,'Q2.SL'!G:O,6,FALSE)</f>
        <v/>
      </c>
      <c r="J160" s="31" t="str">
        <f>IF(ROW()-9&gt;'Inf.'!$I$10,"",VLOOKUP(E160,'Q2.SL'!G:O,4,FALSE))</f>
        <v/>
      </c>
      <c r="K160" s="20" t="str">
        <f ca="1">VLOOKUP(E160,'Q2.SL'!G:R,8,FALSE)</f>
        <v/>
      </c>
      <c r="L160" s="20" t="str">
        <f ca="1">VLOOKUP(E160,'Q3.SL'!G:O,6,FALSE)</f>
        <v/>
      </c>
      <c r="M160" s="69" t="str">
        <f>IF(ROW()-9&gt;'Inf.'!$I$10,"",VLOOKUP(E160,'Q3.SL'!G:O,4,FALSE))</f>
        <v/>
      </c>
      <c r="N160" s="20" t="str">
        <f ca="1">VLOOKUP(E160,'Q3.SL'!G:R,8,FALSE)</f>
        <v/>
      </c>
      <c r="O160" s="20" t="str">
        <f ca="1">VLOOKUP(E160,'Q4.SL'!G:O,6,FALSE)</f>
        <v/>
      </c>
      <c r="P160" s="31" t="str">
        <f>IF(ROW()-9&gt;'Inf.'!$I$10,"",VLOOKUP(E160,'Q4.SL'!G:O,4,FALSE))</f>
        <v/>
      </c>
      <c r="Q160" s="20" t="str">
        <f ca="1">VLOOKUP(E160,'Q4.SL'!G:R,8,FALSE)</f>
        <v/>
      </c>
      <c r="R160" s="20" t="str">
        <f ca="1" t="shared" si="3"/>
        <v/>
      </c>
      <c r="S160" s="20"/>
    </row>
    <row r="161" spans="1:19" ht="21.95" customHeight="1">
      <c r="A161" s="20" t="str">
        <f ca="1">_xlfn.IFERROR(IF(AND(F161=0,I161=0,L161=0,O161=0),"-",VLOOKUP(E161,'Rec.'!H:N,7,FALSE)),"")</f>
        <v/>
      </c>
      <c r="B161" s="21" t="str">
        <f ca="1">_xlfn.IFERROR(VLOOKUP(E161,'Rec.'!B:H,4,FALSE),"")</f>
        <v/>
      </c>
      <c r="C161" s="21" t="str">
        <f ca="1">_xlfn.IFERROR(VLOOKUP(E161,'Rec.'!B:H,5,FALSE),"")</f>
        <v/>
      </c>
      <c r="D161" s="20" t="str">
        <f ca="1">_xlfn.IFERROR(VLOOKUP(E161,'Rec.'!B:H,6,FALSE),"")</f>
        <v/>
      </c>
      <c r="E161" s="20" t="str">
        <f ca="1">_xlfn.IFERROR(VLOOKUP(ROW()-9,'Rec.'!P:Q,2,FALSE),"")</f>
        <v/>
      </c>
      <c r="F161" s="20">
        <f ca="1">VLOOKUP(E161,'Q1.SL'!F:M,3,FALSE)</f>
        <v>0</v>
      </c>
      <c r="G161" s="69" t="str">
        <f>IF(ROW()-9&gt;'Inf.'!$I$10,"",VLOOKUP(E161,'Q1.SL'!F:M,4,FALSE))</f>
        <v/>
      </c>
      <c r="H161" s="20" t="str">
        <f ca="1">VLOOKUP(E161,'Q1.SL'!F:P,8,FALSE)</f>
        <v/>
      </c>
      <c r="I161" s="20" t="str">
        <f ca="1">VLOOKUP(E161,'Q2.SL'!G:O,6,FALSE)</f>
        <v/>
      </c>
      <c r="J161" s="31" t="str">
        <f>IF(ROW()-9&gt;'Inf.'!$I$10,"",VLOOKUP(E161,'Q2.SL'!G:O,4,FALSE))</f>
        <v/>
      </c>
      <c r="K161" s="20" t="str">
        <f ca="1">VLOOKUP(E161,'Q2.SL'!G:R,8,FALSE)</f>
        <v/>
      </c>
      <c r="L161" s="20" t="str">
        <f ca="1">VLOOKUP(E161,'Q3.SL'!G:O,6,FALSE)</f>
        <v/>
      </c>
      <c r="M161" s="69" t="str">
        <f>IF(ROW()-9&gt;'Inf.'!$I$10,"",VLOOKUP(E161,'Q3.SL'!G:O,4,FALSE))</f>
        <v/>
      </c>
      <c r="N161" s="20" t="str">
        <f ca="1">VLOOKUP(E161,'Q3.SL'!G:R,8,FALSE)</f>
        <v/>
      </c>
      <c r="O161" s="20" t="str">
        <f ca="1">VLOOKUP(E161,'Q4.SL'!G:O,6,FALSE)</f>
        <v/>
      </c>
      <c r="P161" s="31" t="str">
        <f>IF(ROW()-9&gt;'Inf.'!$I$10,"",VLOOKUP(E161,'Q4.SL'!G:O,4,FALSE))</f>
        <v/>
      </c>
      <c r="Q161" s="20" t="str">
        <f ca="1">VLOOKUP(E161,'Q4.SL'!G:R,8,FALSE)</f>
        <v/>
      </c>
      <c r="R161" s="20" t="str">
        <f ca="1" t="shared" si="3"/>
        <v/>
      </c>
      <c r="S161" s="20"/>
    </row>
    <row r="162" spans="1:19" ht="21.95" customHeight="1">
      <c r="A162" s="20" t="str">
        <f ca="1">_xlfn.IFERROR(IF(AND(F162=0,I162=0,L162=0,O162=0),"-",VLOOKUP(E162,'Rec.'!H:N,7,FALSE)),"")</f>
        <v/>
      </c>
      <c r="B162" s="21" t="str">
        <f ca="1">_xlfn.IFERROR(VLOOKUP(E162,'Rec.'!B:H,4,FALSE),"")</f>
        <v/>
      </c>
      <c r="C162" s="21" t="str">
        <f ca="1">_xlfn.IFERROR(VLOOKUP(E162,'Rec.'!B:H,5,FALSE),"")</f>
        <v/>
      </c>
      <c r="D162" s="20" t="str">
        <f ca="1">_xlfn.IFERROR(VLOOKUP(E162,'Rec.'!B:H,6,FALSE),"")</f>
        <v/>
      </c>
      <c r="E162" s="20" t="str">
        <f ca="1">_xlfn.IFERROR(VLOOKUP(ROW()-9,'Rec.'!P:Q,2,FALSE),"")</f>
        <v/>
      </c>
      <c r="F162" s="20">
        <f ca="1">VLOOKUP(E162,'Q1.SL'!F:M,3,FALSE)</f>
        <v>0</v>
      </c>
      <c r="G162" s="69" t="str">
        <f>IF(ROW()-9&gt;'Inf.'!$I$10,"",VLOOKUP(E162,'Q1.SL'!F:M,4,FALSE))</f>
        <v/>
      </c>
      <c r="H162" s="20" t="str">
        <f ca="1">VLOOKUP(E162,'Q1.SL'!F:P,8,FALSE)</f>
        <v/>
      </c>
      <c r="I162" s="20" t="str">
        <f ca="1">VLOOKUP(E162,'Q2.SL'!G:O,6,FALSE)</f>
        <v/>
      </c>
      <c r="J162" s="31" t="str">
        <f>IF(ROW()-9&gt;'Inf.'!$I$10,"",VLOOKUP(E162,'Q2.SL'!G:O,4,FALSE))</f>
        <v/>
      </c>
      <c r="K162" s="20" t="str">
        <f ca="1">VLOOKUP(E162,'Q2.SL'!G:R,8,FALSE)</f>
        <v/>
      </c>
      <c r="L162" s="20" t="str">
        <f ca="1">VLOOKUP(E162,'Q3.SL'!G:O,6,FALSE)</f>
        <v/>
      </c>
      <c r="M162" s="69" t="str">
        <f>IF(ROW()-9&gt;'Inf.'!$I$10,"",VLOOKUP(E162,'Q3.SL'!G:O,4,FALSE))</f>
        <v/>
      </c>
      <c r="N162" s="20" t="str">
        <f ca="1">VLOOKUP(E162,'Q3.SL'!G:R,8,FALSE)</f>
        <v/>
      </c>
      <c r="O162" s="20" t="str">
        <f ca="1">VLOOKUP(E162,'Q4.SL'!G:O,6,FALSE)</f>
        <v/>
      </c>
      <c r="P162" s="31" t="str">
        <f>IF(ROW()-9&gt;'Inf.'!$I$10,"",VLOOKUP(E162,'Q4.SL'!G:O,4,FALSE))</f>
        <v/>
      </c>
      <c r="Q162" s="20" t="str">
        <f ca="1">VLOOKUP(E162,'Q4.SL'!G:R,8,FALSE)</f>
        <v/>
      </c>
      <c r="R162" s="20" t="str">
        <f ca="1" t="shared" si="3"/>
        <v/>
      </c>
      <c r="S162" s="20"/>
    </row>
    <row r="163" spans="1:19" ht="21.95" customHeight="1">
      <c r="A163" s="20" t="str">
        <f ca="1">_xlfn.IFERROR(IF(AND(F163=0,I163=0,L163=0,O163=0),"-",VLOOKUP(E163,'Rec.'!H:N,7,FALSE)),"")</f>
        <v/>
      </c>
      <c r="B163" s="21" t="str">
        <f ca="1">_xlfn.IFERROR(VLOOKUP(E163,'Rec.'!B:H,4,FALSE),"")</f>
        <v/>
      </c>
      <c r="C163" s="21" t="str">
        <f ca="1">_xlfn.IFERROR(VLOOKUP(E163,'Rec.'!B:H,5,FALSE),"")</f>
        <v/>
      </c>
      <c r="D163" s="20" t="str">
        <f ca="1">_xlfn.IFERROR(VLOOKUP(E163,'Rec.'!B:H,6,FALSE),"")</f>
        <v/>
      </c>
      <c r="E163" s="20" t="str">
        <f ca="1">_xlfn.IFERROR(VLOOKUP(ROW()-9,'Rec.'!P:Q,2,FALSE),"")</f>
        <v/>
      </c>
      <c r="F163" s="20">
        <f ca="1">VLOOKUP(E163,'Q1.SL'!F:M,3,FALSE)</f>
        <v>0</v>
      </c>
      <c r="G163" s="69" t="str">
        <f>IF(ROW()-9&gt;'Inf.'!$I$10,"",VLOOKUP(E163,'Q1.SL'!F:M,4,FALSE))</f>
        <v/>
      </c>
      <c r="H163" s="20" t="str">
        <f ca="1">VLOOKUP(E163,'Q1.SL'!F:P,8,FALSE)</f>
        <v/>
      </c>
      <c r="I163" s="20" t="str">
        <f ca="1">VLOOKUP(E163,'Q2.SL'!G:O,6,FALSE)</f>
        <v/>
      </c>
      <c r="J163" s="31" t="str">
        <f>IF(ROW()-9&gt;'Inf.'!$I$10,"",VLOOKUP(E163,'Q2.SL'!G:O,4,FALSE))</f>
        <v/>
      </c>
      <c r="K163" s="20" t="str">
        <f ca="1">VLOOKUP(E163,'Q2.SL'!G:R,8,FALSE)</f>
        <v/>
      </c>
      <c r="L163" s="20" t="str">
        <f ca="1">VLOOKUP(E163,'Q3.SL'!G:O,6,FALSE)</f>
        <v/>
      </c>
      <c r="M163" s="69" t="str">
        <f>IF(ROW()-9&gt;'Inf.'!$I$10,"",VLOOKUP(E163,'Q3.SL'!G:O,4,FALSE))</f>
        <v/>
      </c>
      <c r="N163" s="20" t="str">
        <f ca="1">VLOOKUP(E163,'Q3.SL'!G:R,8,FALSE)</f>
        <v/>
      </c>
      <c r="O163" s="20" t="str">
        <f ca="1">VLOOKUP(E163,'Q4.SL'!G:O,6,FALSE)</f>
        <v/>
      </c>
      <c r="P163" s="31" t="str">
        <f>IF(ROW()-9&gt;'Inf.'!$I$10,"",VLOOKUP(E163,'Q4.SL'!G:O,4,FALSE))</f>
        <v/>
      </c>
      <c r="Q163" s="20" t="str">
        <f ca="1">VLOOKUP(E163,'Q4.SL'!G:R,8,FALSE)</f>
        <v/>
      </c>
      <c r="R163" s="20" t="str">
        <f ca="1" t="shared" si="3"/>
        <v/>
      </c>
      <c r="S163" s="20"/>
    </row>
    <row r="164" spans="1:19" ht="21.95" customHeight="1">
      <c r="A164" s="20" t="str">
        <f ca="1">_xlfn.IFERROR(IF(AND(F164=0,I164=0,L164=0,O164=0),"-",VLOOKUP(E164,'Rec.'!H:N,7,FALSE)),"")</f>
        <v/>
      </c>
      <c r="B164" s="21" t="str">
        <f ca="1">_xlfn.IFERROR(VLOOKUP(E164,'Rec.'!B:H,4,FALSE),"")</f>
        <v/>
      </c>
      <c r="C164" s="21" t="str">
        <f ca="1">_xlfn.IFERROR(VLOOKUP(E164,'Rec.'!B:H,5,FALSE),"")</f>
        <v/>
      </c>
      <c r="D164" s="20" t="str">
        <f ca="1">_xlfn.IFERROR(VLOOKUP(E164,'Rec.'!B:H,6,FALSE),"")</f>
        <v/>
      </c>
      <c r="E164" s="20" t="str">
        <f ca="1">_xlfn.IFERROR(VLOOKUP(ROW()-9,'Rec.'!P:Q,2,FALSE),"")</f>
        <v/>
      </c>
      <c r="F164" s="20">
        <f ca="1">VLOOKUP(E164,'Q1.SL'!F:M,3,FALSE)</f>
        <v>0</v>
      </c>
      <c r="G164" s="69" t="str">
        <f>IF(ROW()-9&gt;'Inf.'!$I$10,"",VLOOKUP(E164,'Q1.SL'!F:M,4,FALSE))</f>
        <v/>
      </c>
      <c r="H164" s="20" t="str">
        <f ca="1">VLOOKUP(E164,'Q1.SL'!F:P,8,FALSE)</f>
        <v/>
      </c>
      <c r="I164" s="20" t="str">
        <f ca="1">VLOOKUP(E164,'Q2.SL'!G:O,6,FALSE)</f>
        <v/>
      </c>
      <c r="J164" s="31" t="str">
        <f>IF(ROW()-9&gt;'Inf.'!$I$10,"",VLOOKUP(E164,'Q2.SL'!G:O,4,FALSE))</f>
        <v/>
      </c>
      <c r="K164" s="20" t="str">
        <f ca="1">VLOOKUP(E164,'Q2.SL'!G:R,8,FALSE)</f>
        <v/>
      </c>
      <c r="L164" s="20" t="str">
        <f ca="1">VLOOKUP(E164,'Q3.SL'!G:O,6,FALSE)</f>
        <v/>
      </c>
      <c r="M164" s="69" t="str">
        <f>IF(ROW()-9&gt;'Inf.'!$I$10,"",VLOOKUP(E164,'Q3.SL'!G:O,4,FALSE))</f>
        <v/>
      </c>
      <c r="N164" s="20" t="str">
        <f ca="1">VLOOKUP(E164,'Q3.SL'!G:R,8,FALSE)</f>
        <v/>
      </c>
      <c r="O164" s="20" t="str">
        <f ca="1">VLOOKUP(E164,'Q4.SL'!G:O,6,FALSE)</f>
        <v/>
      </c>
      <c r="P164" s="31" t="str">
        <f>IF(ROW()-9&gt;'Inf.'!$I$10,"",VLOOKUP(E164,'Q4.SL'!G:O,4,FALSE))</f>
        <v/>
      </c>
      <c r="Q164" s="20" t="str">
        <f ca="1">VLOOKUP(E164,'Q4.SL'!G:R,8,FALSE)</f>
        <v/>
      </c>
      <c r="R164" s="20" t="str">
        <f ca="1" t="shared" si="3"/>
        <v/>
      </c>
      <c r="S164" s="20"/>
    </row>
    <row r="165" spans="1:19" ht="21.95" customHeight="1">
      <c r="A165" s="20" t="str">
        <f ca="1">_xlfn.IFERROR(IF(AND(F165=0,I165=0,L165=0,O165=0),"-",VLOOKUP(E165,'Rec.'!H:N,7,FALSE)),"")</f>
        <v/>
      </c>
      <c r="B165" s="21" t="str">
        <f ca="1">_xlfn.IFERROR(VLOOKUP(E165,'Rec.'!B:H,4,FALSE),"")</f>
        <v/>
      </c>
      <c r="C165" s="21" t="str">
        <f ca="1">_xlfn.IFERROR(VLOOKUP(E165,'Rec.'!B:H,5,FALSE),"")</f>
        <v/>
      </c>
      <c r="D165" s="20" t="str">
        <f ca="1">_xlfn.IFERROR(VLOOKUP(E165,'Rec.'!B:H,6,FALSE),"")</f>
        <v/>
      </c>
      <c r="E165" s="20" t="str">
        <f ca="1">_xlfn.IFERROR(VLOOKUP(ROW()-9,'Rec.'!P:Q,2,FALSE),"")</f>
        <v/>
      </c>
      <c r="F165" s="20">
        <f ca="1">VLOOKUP(E165,'Q1.SL'!F:M,3,FALSE)</f>
        <v>0</v>
      </c>
      <c r="G165" s="69" t="str">
        <f>IF(ROW()-9&gt;'Inf.'!$I$10,"",VLOOKUP(E165,'Q1.SL'!F:M,4,FALSE))</f>
        <v/>
      </c>
      <c r="H165" s="20" t="str">
        <f ca="1">VLOOKUP(E165,'Q1.SL'!F:P,8,FALSE)</f>
        <v/>
      </c>
      <c r="I165" s="20" t="str">
        <f ca="1">VLOOKUP(E165,'Q2.SL'!G:O,6,FALSE)</f>
        <v/>
      </c>
      <c r="J165" s="31" t="str">
        <f>IF(ROW()-9&gt;'Inf.'!$I$10,"",VLOOKUP(E165,'Q2.SL'!G:O,4,FALSE))</f>
        <v/>
      </c>
      <c r="K165" s="20" t="str">
        <f ca="1">VLOOKUP(E165,'Q2.SL'!G:R,8,FALSE)</f>
        <v/>
      </c>
      <c r="L165" s="20" t="str">
        <f ca="1">VLOOKUP(E165,'Q3.SL'!G:O,6,FALSE)</f>
        <v/>
      </c>
      <c r="M165" s="69" t="str">
        <f>IF(ROW()-9&gt;'Inf.'!$I$10,"",VLOOKUP(E165,'Q3.SL'!G:O,4,FALSE))</f>
        <v/>
      </c>
      <c r="N165" s="20" t="str">
        <f ca="1">VLOOKUP(E165,'Q3.SL'!G:R,8,FALSE)</f>
        <v/>
      </c>
      <c r="O165" s="20" t="str">
        <f ca="1">VLOOKUP(E165,'Q4.SL'!G:O,6,FALSE)</f>
        <v/>
      </c>
      <c r="P165" s="31" t="str">
        <f>IF(ROW()-9&gt;'Inf.'!$I$10,"",VLOOKUP(E165,'Q4.SL'!G:O,4,FALSE))</f>
        <v/>
      </c>
      <c r="Q165" s="20" t="str">
        <f ca="1">VLOOKUP(E165,'Q4.SL'!G:R,8,FALSE)</f>
        <v/>
      </c>
      <c r="R165" s="20" t="str">
        <f ca="1" t="shared" si="3"/>
        <v/>
      </c>
      <c r="S165" s="20"/>
    </row>
    <row r="166" spans="1:19" ht="21.95" customHeight="1">
      <c r="A166" s="20" t="str">
        <f ca="1">_xlfn.IFERROR(IF(AND(F166=0,I166=0,L166=0,O166=0),"-",VLOOKUP(E166,'Rec.'!H:N,7,FALSE)),"")</f>
        <v/>
      </c>
      <c r="B166" s="21" t="str">
        <f ca="1">_xlfn.IFERROR(VLOOKUP(E166,'Rec.'!B:H,4,FALSE),"")</f>
        <v/>
      </c>
      <c r="C166" s="21" t="str">
        <f ca="1">_xlfn.IFERROR(VLOOKUP(E166,'Rec.'!B:H,5,FALSE),"")</f>
        <v/>
      </c>
      <c r="D166" s="20" t="str">
        <f ca="1">_xlfn.IFERROR(VLOOKUP(E166,'Rec.'!B:H,6,FALSE),"")</f>
        <v/>
      </c>
      <c r="E166" s="20" t="str">
        <f ca="1">_xlfn.IFERROR(VLOOKUP(ROW()-9,'Rec.'!P:Q,2,FALSE),"")</f>
        <v/>
      </c>
      <c r="F166" s="20">
        <f ca="1">VLOOKUP(E166,'Q1.SL'!F:M,3,FALSE)</f>
        <v>0</v>
      </c>
      <c r="G166" s="69" t="str">
        <f>IF(ROW()-9&gt;'Inf.'!$I$10,"",VLOOKUP(E166,'Q1.SL'!F:M,4,FALSE))</f>
        <v/>
      </c>
      <c r="H166" s="20" t="str">
        <f ca="1">VLOOKUP(E166,'Q1.SL'!F:P,8,FALSE)</f>
        <v/>
      </c>
      <c r="I166" s="20" t="str">
        <f ca="1">VLOOKUP(E166,'Q2.SL'!G:O,6,FALSE)</f>
        <v/>
      </c>
      <c r="J166" s="31" t="str">
        <f>IF(ROW()-9&gt;'Inf.'!$I$10,"",VLOOKUP(E166,'Q2.SL'!G:O,4,FALSE))</f>
        <v/>
      </c>
      <c r="K166" s="20" t="str">
        <f ca="1">VLOOKUP(E166,'Q2.SL'!G:R,8,FALSE)</f>
        <v/>
      </c>
      <c r="L166" s="20" t="str">
        <f ca="1">VLOOKUP(E166,'Q3.SL'!G:O,6,FALSE)</f>
        <v/>
      </c>
      <c r="M166" s="69" t="str">
        <f>IF(ROW()-9&gt;'Inf.'!$I$10,"",VLOOKUP(E166,'Q3.SL'!G:O,4,FALSE))</f>
        <v/>
      </c>
      <c r="N166" s="20" t="str">
        <f ca="1">VLOOKUP(E166,'Q3.SL'!G:R,8,FALSE)</f>
        <v/>
      </c>
      <c r="O166" s="20" t="str">
        <f ca="1">VLOOKUP(E166,'Q4.SL'!G:O,6,FALSE)</f>
        <v/>
      </c>
      <c r="P166" s="31" t="str">
        <f>IF(ROW()-9&gt;'Inf.'!$I$10,"",VLOOKUP(E166,'Q4.SL'!G:O,4,FALSE))</f>
        <v/>
      </c>
      <c r="Q166" s="20" t="str">
        <f ca="1">VLOOKUP(E166,'Q4.SL'!G:R,8,FALSE)</f>
        <v/>
      </c>
      <c r="R166" s="20" t="str">
        <f ca="1" t="shared" si="3"/>
        <v/>
      </c>
      <c r="S166" s="20"/>
    </row>
    <row r="167" spans="1:19" ht="21.95" customHeight="1">
      <c r="A167" s="20" t="str">
        <f ca="1">_xlfn.IFERROR(IF(AND(F167=0,I167=0,L167=0,O167=0),"-",VLOOKUP(E167,'Rec.'!H:N,7,FALSE)),"")</f>
        <v/>
      </c>
      <c r="B167" s="21" t="str">
        <f ca="1">_xlfn.IFERROR(VLOOKUP(E167,'Rec.'!B:H,4,FALSE),"")</f>
        <v/>
      </c>
      <c r="C167" s="21" t="str">
        <f ca="1">_xlfn.IFERROR(VLOOKUP(E167,'Rec.'!B:H,5,FALSE),"")</f>
        <v/>
      </c>
      <c r="D167" s="20" t="str">
        <f ca="1">_xlfn.IFERROR(VLOOKUP(E167,'Rec.'!B:H,6,FALSE),"")</f>
        <v/>
      </c>
      <c r="E167" s="20" t="str">
        <f ca="1">_xlfn.IFERROR(VLOOKUP(ROW()-9,'Rec.'!P:Q,2,FALSE),"")</f>
        <v/>
      </c>
      <c r="F167" s="20">
        <f ca="1">VLOOKUP(E167,'Q1.SL'!F:M,3,FALSE)</f>
        <v>0</v>
      </c>
      <c r="G167" s="69" t="str">
        <f>IF(ROW()-9&gt;'Inf.'!$I$10,"",VLOOKUP(E167,'Q1.SL'!F:M,4,FALSE))</f>
        <v/>
      </c>
      <c r="H167" s="20" t="str">
        <f ca="1">VLOOKUP(E167,'Q1.SL'!F:P,8,FALSE)</f>
        <v/>
      </c>
      <c r="I167" s="20" t="str">
        <f ca="1">VLOOKUP(E167,'Q2.SL'!G:O,6,FALSE)</f>
        <v/>
      </c>
      <c r="J167" s="31" t="str">
        <f>IF(ROW()-9&gt;'Inf.'!$I$10,"",VLOOKUP(E167,'Q2.SL'!G:O,4,FALSE))</f>
        <v/>
      </c>
      <c r="K167" s="20" t="str">
        <f ca="1">VLOOKUP(E167,'Q2.SL'!G:R,8,FALSE)</f>
        <v/>
      </c>
      <c r="L167" s="20" t="str">
        <f ca="1">VLOOKUP(E167,'Q3.SL'!G:O,6,FALSE)</f>
        <v/>
      </c>
      <c r="M167" s="69" t="str">
        <f>IF(ROW()-9&gt;'Inf.'!$I$10,"",VLOOKUP(E167,'Q3.SL'!G:O,4,FALSE))</f>
        <v/>
      </c>
      <c r="N167" s="20" t="str">
        <f ca="1">VLOOKUP(E167,'Q3.SL'!G:R,8,FALSE)</f>
        <v/>
      </c>
      <c r="O167" s="20" t="str">
        <f ca="1">VLOOKUP(E167,'Q4.SL'!G:O,6,FALSE)</f>
        <v/>
      </c>
      <c r="P167" s="31" t="str">
        <f>IF(ROW()-9&gt;'Inf.'!$I$10,"",VLOOKUP(E167,'Q4.SL'!G:O,4,FALSE))</f>
        <v/>
      </c>
      <c r="Q167" s="20" t="str">
        <f ca="1">VLOOKUP(E167,'Q4.SL'!G:R,8,FALSE)</f>
        <v/>
      </c>
      <c r="R167" s="20" t="str">
        <f ca="1" t="shared" si="3"/>
        <v/>
      </c>
      <c r="S167" s="20"/>
    </row>
    <row r="168" spans="1:19" ht="21.95" customHeight="1">
      <c r="A168" s="20" t="str">
        <f ca="1">_xlfn.IFERROR(IF(AND(F168=0,I168=0,L168=0,O168=0),"-",VLOOKUP(E168,'Rec.'!H:N,7,FALSE)),"")</f>
        <v/>
      </c>
      <c r="B168" s="21" t="str">
        <f ca="1">_xlfn.IFERROR(VLOOKUP(E168,'Rec.'!B:H,4,FALSE),"")</f>
        <v/>
      </c>
      <c r="C168" s="21" t="str">
        <f ca="1">_xlfn.IFERROR(VLOOKUP(E168,'Rec.'!B:H,5,FALSE),"")</f>
        <v/>
      </c>
      <c r="D168" s="20" t="str">
        <f ca="1">_xlfn.IFERROR(VLOOKUP(E168,'Rec.'!B:H,6,FALSE),"")</f>
        <v/>
      </c>
      <c r="E168" s="20" t="str">
        <f ca="1">_xlfn.IFERROR(VLOOKUP(ROW()-9,'Rec.'!P:Q,2,FALSE),"")</f>
        <v/>
      </c>
      <c r="F168" s="20">
        <f ca="1">VLOOKUP(E168,'Q1.SL'!F:M,3,FALSE)</f>
        <v>0</v>
      </c>
      <c r="G168" s="69" t="str">
        <f>IF(ROW()-9&gt;'Inf.'!$I$10,"",VLOOKUP(E168,'Q1.SL'!F:M,4,FALSE))</f>
        <v/>
      </c>
      <c r="H168" s="20" t="str">
        <f ca="1">VLOOKUP(E168,'Q1.SL'!F:P,8,FALSE)</f>
        <v/>
      </c>
      <c r="I168" s="20" t="str">
        <f ca="1">VLOOKUP(E168,'Q2.SL'!G:O,6,FALSE)</f>
        <v/>
      </c>
      <c r="J168" s="31" t="str">
        <f>IF(ROW()-9&gt;'Inf.'!$I$10,"",VLOOKUP(E168,'Q2.SL'!G:O,4,FALSE))</f>
        <v/>
      </c>
      <c r="K168" s="20" t="str">
        <f ca="1">VLOOKUP(E168,'Q2.SL'!G:R,8,FALSE)</f>
        <v/>
      </c>
      <c r="L168" s="20" t="str">
        <f ca="1">VLOOKUP(E168,'Q3.SL'!G:O,6,FALSE)</f>
        <v/>
      </c>
      <c r="M168" s="69" t="str">
        <f>IF(ROW()-9&gt;'Inf.'!$I$10,"",VLOOKUP(E168,'Q3.SL'!G:O,4,FALSE))</f>
        <v/>
      </c>
      <c r="N168" s="20" t="str">
        <f ca="1">VLOOKUP(E168,'Q3.SL'!G:R,8,FALSE)</f>
        <v/>
      </c>
      <c r="O168" s="20" t="str">
        <f ca="1">VLOOKUP(E168,'Q4.SL'!G:O,6,FALSE)</f>
        <v/>
      </c>
      <c r="P168" s="31" t="str">
        <f>IF(ROW()-9&gt;'Inf.'!$I$10,"",VLOOKUP(E168,'Q4.SL'!G:O,4,FALSE))</f>
        <v/>
      </c>
      <c r="Q168" s="20" t="str">
        <f ca="1">VLOOKUP(E168,'Q4.SL'!G:R,8,FALSE)</f>
        <v/>
      </c>
      <c r="R168" s="20" t="str">
        <f ca="1" t="shared" si="3"/>
        <v/>
      </c>
      <c r="S168" s="20"/>
    </row>
    <row r="169" spans="1:19" ht="21.95" customHeight="1">
      <c r="A169" s="20" t="str">
        <f ca="1">_xlfn.IFERROR(IF(AND(F169=0,I169=0,L169=0,O169=0),"-",VLOOKUP(E169,'Rec.'!H:N,7,FALSE)),"")</f>
        <v/>
      </c>
      <c r="B169" s="21" t="str">
        <f ca="1">_xlfn.IFERROR(VLOOKUP(E169,'Rec.'!B:H,4,FALSE),"")</f>
        <v/>
      </c>
      <c r="C169" s="21" t="str">
        <f ca="1">_xlfn.IFERROR(VLOOKUP(E169,'Rec.'!B:H,5,FALSE),"")</f>
        <v/>
      </c>
      <c r="D169" s="20" t="str">
        <f ca="1">_xlfn.IFERROR(VLOOKUP(E169,'Rec.'!B:H,6,FALSE),"")</f>
        <v/>
      </c>
      <c r="E169" s="20" t="str">
        <f ca="1">_xlfn.IFERROR(VLOOKUP(ROW()-9,'Rec.'!P:Q,2,FALSE),"")</f>
        <v/>
      </c>
      <c r="F169" s="20">
        <f ca="1">VLOOKUP(E169,'Q1.SL'!F:M,3,FALSE)</f>
        <v>0</v>
      </c>
      <c r="G169" s="69" t="str">
        <f>IF(ROW()-9&gt;'Inf.'!$I$10,"",VLOOKUP(E169,'Q1.SL'!F:M,4,FALSE))</f>
        <v/>
      </c>
      <c r="H169" s="20" t="str">
        <f ca="1">VLOOKUP(E169,'Q1.SL'!F:P,8,FALSE)</f>
        <v/>
      </c>
      <c r="I169" s="20" t="str">
        <f ca="1">VLOOKUP(E169,'Q2.SL'!G:O,6,FALSE)</f>
        <v/>
      </c>
      <c r="J169" s="31" t="str">
        <f>IF(ROW()-9&gt;'Inf.'!$I$10,"",VLOOKUP(E169,'Q2.SL'!G:O,4,FALSE))</f>
        <v/>
      </c>
      <c r="K169" s="20" t="str">
        <f ca="1">VLOOKUP(E169,'Q2.SL'!G:R,8,FALSE)</f>
        <v/>
      </c>
      <c r="L169" s="20" t="str">
        <f ca="1">VLOOKUP(E169,'Q3.SL'!G:O,6,FALSE)</f>
        <v/>
      </c>
      <c r="M169" s="69" t="str">
        <f>IF(ROW()-9&gt;'Inf.'!$I$10,"",VLOOKUP(E169,'Q3.SL'!G:O,4,FALSE))</f>
        <v/>
      </c>
      <c r="N169" s="20" t="str">
        <f ca="1">VLOOKUP(E169,'Q3.SL'!G:R,8,FALSE)</f>
        <v/>
      </c>
      <c r="O169" s="20" t="str">
        <f ca="1">VLOOKUP(E169,'Q4.SL'!G:O,6,FALSE)</f>
        <v/>
      </c>
      <c r="P169" s="31" t="str">
        <f>IF(ROW()-9&gt;'Inf.'!$I$10,"",VLOOKUP(E169,'Q4.SL'!G:O,4,FALSE))</f>
        <v/>
      </c>
      <c r="Q169" s="20" t="str">
        <f ca="1">VLOOKUP(E169,'Q4.SL'!G:R,8,FALSE)</f>
        <v/>
      </c>
      <c r="R169" s="20" t="str">
        <f ca="1" t="shared" si="3"/>
        <v/>
      </c>
      <c r="S169" s="20"/>
    </row>
    <row r="170" spans="1:19" ht="21.95" customHeight="1">
      <c r="A170" s="20" t="str">
        <f ca="1">_xlfn.IFERROR(IF(AND(F170=0,I170=0,L170=0,O170=0),"-",VLOOKUP(E170,'Rec.'!H:N,7,FALSE)),"")</f>
        <v/>
      </c>
      <c r="B170" s="21" t="str">
        <f ca="1">_xlfn.IFERROR(VLOOKUP(E170,'Rec.'!B:H,4,FALSE),"")</f>
        <v/>
      </c>
      <c r="C170" s="21" t="str">
        <f ca="1">_xlfn.IFERROR(VLOOKUP(E170,'Rec.'!B:H,5,FALSE),"")</f>
        <v/>
      </c>
      <c r="D170" s="20" t="str">
        <f ca="1">_xlfn.IFERROR(VLOOKUP(E170,'Rec.'!B:H,6,FALSE),"")</f>
        <v/>
      </c>
      <c r="E170" s="20" t="str">
        <f ca="1">_xlfn.IFERROR(VLOOKUP(ROW()-9,'Rec.'!P:Q,2,FALSE),"")</f>
        <v/>
      </c>
      <c r="F170" s="20">
        <f ca="1">VLOOKUP(E170,'Q1.SL'!F:M,3,FALSE)</f>
        <v>0</v>
      </c>
      <c r="G170" s="69" t="str">
        <f>IF(ROW()-9&gt;'Inf.'!$I$10,"",VLOOKUP(E170,'Q1.SL'!F:M,4,FALSE))</f>
        <v/>
      </c>
      <c r="H170" s="20" t="str">
        <f ca="1">VLOOKUP(E170,'Q1.SL'!F:P,8,FALSE)</f>
        <v/>
      </c>
      <c r="I170" s="20" t="str">
        <f ca="1">VLOOKUP(E170,'Q2.SL'!G:O,6,FALSE)</f>
        <v/>
      </c>
      <c r="J170" s="31" t="str">
        <f>IF(ROW()-9&gt;'Inf.'!$I$10,"",VLOOKUP(E170,'Q2.SL'!G:O,4,FALSE))</f>
        <v/>
      </c>
      <c r="K170" s="20" t="str">
        <f ca="1">VLOOKUP(E170,'Q2.SL'!G:R,8,FALSE)</f>
        <v/>
      </c>
      <c r="L170" s="20" t="str">
        <f ca="1">VLOOKUP(E170,'Q3.SL'!G:O,6,FALSE)</f>
        <v/>
      </c>
      <c r="M170" s="69" t="str">
        <f>IF(ROW()-9&gt;'Inf.'!$I$10,"",VLOOKUP(E170,'Q3.SL'!G:O,4,FALSE))</f>
        <v/>
      </c>
      <c r="N170" s="20" t="str">
        <f ca="1">VLOOKUP(E170,'Q3.SL'!G:R,8,FALSE)</f>
        <v/>
      </c>
      <c r="O170" s="20" t="str">
        <f ca="1">VLOOKUP(E170,'Q4.SL'!G:O,6,FALSE)</f>
        <v/>
      </c>
      <c r="P170" s="31" t="str">
        <f>IF(ROW()-9&gt;'Inf.'!$I$10,"",VLOOKUP(E170,'Q4.SL'!G:O,4,FALSE))</f>
        <v/>
      </c>
      <c r="Q170" s="20" t="str">
        <f ca="1">VLOOKUP(E170,'Q4.SL'!G:R,8,FALSE)</f>
        <v/>
      </c>
      <c r="R170" s="20" t="str">
        <f ca="1" t="shared" si="3"/>
        <v/>
      </c>
      <c r="S170" s="20"/>
    </row>
    <row r="171" spans="1:19" ht="21.95" customHeight="1">
      <c r="A171" s="20" t="str">
        <f ca="1">_xlfn.IFERROR(IF(AND(F171=0,I171=0,L171=0,O171=0),"-",VLOOKUP(E171,'Rec.'!H:N,7,FALSE)),"")</f>
        <v/>
      </c>
      <c r="B171" s="21" t="str">
        <f ca="1">_xlfn.IFERROR(VLOOKUP(E171,'Rec.'!B:H,4,FALSE),"")</f>
        <v/>
      </c>
      <c r="C171" s="21" t="str">
        <f ca="1">_xlfn.IFERROR(VLOOKUP(E171,'Rec.'!B:H,5,FALSE),"")</f>
        <v/>
      </c>
      <c r="D171" s="20" t="str">
        <f ca="1">_xlfn.IFERROR(VLOOKUP(E171,'Rec.'!B:H,6,FALSE),"")</f>
        <v/>
      </c>
      <c r="E171" s="20" t="str">
        <f ca="1">_xlfn.IFERROR(VLOOKUP(ROW()-9,'Rec.'!P:Q,2,FALSE),"")</f>
        <v/>
      </c>
      <c r="F171" s="20">
        <f ca="1">VLOOKUP(E171,'Q1.SL'!F:M,3,FALSE)</f>
        <v>0</v>
      </c>
      <c r="G171" s="69" t="str">
        <f>IF(ROW()-9&gt;'Inf.'!$I$10,"",VLOOKUP(E171,'Q1.SL'!F:M,4,FALSE))</f>
        <v/>
      </c>
      <c r="H171" s="20" t="str">
        <f ca="1">VLOOKUP(E171,'Q1.SL'!F:P,8,FALSE)</f>
        <v/>
      </c>
      <c r="I171" s="20" t="str">
        <f ca="1">VLOOKUP(E171,'Q2.SL'!G:O,6,FALSE)</f>
        <v/>
      </c>
      <c r="J171" s="31" t="str">
        <f>IF(ROW()-9&gt;'Inf.'!$I$10,"",VLOOKUP(E171,'Q2.SL'!G:O,4,FALSE))</f>
        <v/>
      </c>
      <c r="K171" s="20" t="str">
        <f ca="1">VLOOKUP(E171,'Q2.SL'!G:R,8,FALSE)</f>
        <v/>
      </c>
      <c r="L171" s="20" t="str">
        <f ca="1">VLOOKUP(E171,'Q3.SL'!G:O,6,FALSE)</f>
        <v/>
      </c>
      <c r="M171" s="69" t="str">
        <f>IF(ROW()-9&gt;'Inf.'!$I$10,"",VLOOKUP(E171,'Q3.SL'!G:O,4,FALSE))</f>
        <v/>
      </c>
      <c r="N171" s="20" t="str">
        <f ca="1">VLOOKUP(E171,'Q3.SL'!G:R,8,FALSE)</f>
        <v/>
      </c>
      <c r="O171" s="20" t="str">
        <f ca="1">VLOOKUP(E171,'Q4.SL'!G:O,6,FALSE)</f>
        <v/>
      </c>
      <c r="P171" s="31" t="str">
        <f>IF(ROW()-9&gt;'Inf.'!$I$10,"",VLOOKUP(E171,'Q4.SL'!G:O,4,FALSE))</f>
        <v/>
      </c>
      <c r="Q171" s="20" t="str">
        <f ca="1">VLOOKUP(E171,'Q4.SL'!G:R,8,FALSE)</f>
        <v/>
      </c>
      <c r="R171" s="20" t="str">
        <f ca="1" t="shared" si="3"/>
        <v/>
      </c>
      <c r="S171" s="20"/>
    </row>
    <row r="172" spans="1:19" ht="21.95" customHeight="1">
      <c r="A172" s="20" t="str">
        <f ca="1">_xlfn.IFERROR(IF(AND(F172=0,I172=0,L172=0,O172=0),"-",VLOOKUP(E172,'Rec.'!H:N,7,FALSE)),"")</f>
        <v/>
      </c>
      <c r="B172" s="21" t="str">
        <f ca="1">_xlfn.IFERROR(VLOOKUP(E172,'Rec.'!B:H,4,FALSE),"")</f>
        <v/>
      </c>
      <c r="C172" s="21" t="str">
        <f ca="1">_xlfn.IFERROR(VLOOKUP(E172,'Rec.'!B:H,5,FALSE),"")</f>
        <v/>
      </c>
      <c r="D172" s="20" t="str">
        <f ca="1">_xlfn.IFERROR(VLOOKUP(E172,'Rec.'!B:H,6,FALSE),"")</f>
        <v/>
      </c>
      <c r="E172" s="20" t="str">
        <f ca="1">_xlfn.IFERROR(VLOOKUP(ROW()-9,'Rec.'!P:Q,2,FALSE),"")</f>
        <v/>
      </c>
      <c r="F172" s="20">
        <f ca="1">VLOOKUP(E172,'Q1.SL'!F:M,3,FALSE)</f>
        <v>0</v>
      </c>
      <c r="G172" s="69" t="str">
        <f>IF(ROW()-9&gt;'Inf.'!$I$10,"",VLOOKUP(E172,'Q1.SL'!F:M,4,FALSE))</f>
        <v/>
      </c>
      <c r="H172" s="20" t="str">
        <f ca="1">VLOOKUP(E172,'Q1.SL'!F:P,8,FALSE)</f>
        <v/>
      </c>
      <c r="I172" s="20" t="str">
        <f ca="1">VLOOKUP(E172,'Q2.SL'!G:O,6,FALSE)</f>
        <v/>
      </c>
      <c r="J172" s="31" t="str">
        <f>IF(ROW()-9&gt;'Inf.'!$I$10,"",VLOOKUP(E172,'Q2.SL'!G:O,4,FALSE))</f>
        <v/>
      </c>
      <c r="K172" s="20" t="str">
        <f ca="1">VLOOKUP(E172,'Q2.SL'!G:R,8,FALSE)</f>
        <v/>
      </c>
      <c r="L172" s="20" t="str">
        <f ca="1">VLOOKUP(E172,'Q3.SL'!G:O,6,FALSE)</f>
        <v/>
      </c>
      <c r="M172" s="69" t="str">
        <f>IF(ROW()-9&gt;'Inf.'!$I$10,"",VLOOKUP(E172,'Q3.SL'!G:O,4,FALSE))</f>
        <v/>
      </c>
      <c r="N172" s="20" t="str">
        <f ca="1">VLOOKUP(E172,'Q3.SL'!G:R,8,FALSE)</f>
        <v/>
      </c>
      <c r="O172" s="20" t="str">
        <f ca="1">VLOOKUP(E172,'Q4.SL'!G:O,6,FALSE)</f>
        <v/>
      </c>
      <c r="P172" s="31" t="str">
        <f>IF(ROW()-9&gt;'Inf.'!$I$10,"",VLOOKUP(E172,'Q4.SL'!G:O,4,FALSE))</f>
        <v/>
      </c>
      <c r="Q172" s="20" t="str">
        <f ca="1">VLOOKUP(E172,'Q4.SL'!G:R,8,FALSE)</f>
        <v/>
      </c>
      <c r="R172" s="20" t="str">
        <f ca="1" t="shared" si="3"/>
        <v/>
      </c>
      <c r="S172" s="20"/>
    </row>
    <row r="173" spans="1:19" ht="21.95" customHeight="1">
      <c r="A173" s="20" t="str">
        <f ca="1">_xlfn.IFERROR(IF(AND(F173=0,I173=0,L173=0,O173=0),"-",VLOOKUP(E173,'Rec.'!H:N,7,FALSE)),"")</f>
        <v/>
      </c>
      <c r="B173" s="21" t="str">
        <f ca="1">_xlfn.IFERROR(VLOOKUP(E173,'Rec.'!B:H,4,FALSE),"")</f>
        <v/>
      </c>
      <c r="C173" s="21" t="str">
        <f ca="1">_xlfn.IFERROR(VLOOKUP(E173,'Rec.'!B:H,5,FALSE),"")</f>
        <v/>
      </c>
      <c r="D173" s="20" t="str">
        <f ca="1">_xlfn.IFERROR(VLOOKUP(E173,'Rec.'!B:H,6,FALSE),"")</f>
        <v/>
      </c>
      <c r="E173" s="20" t="str">
        <f ca="1">_xlfn.IFERROR(VLOOKUP(ROW()-9,'Rec.'!P:Q,2,FALSE),"")</f>
        <v/>
      </c>
      <c r="F173" s="20">
        <f ca="1">VLOOKUP(E173,'Q1.SL'!F:M,3,FALSE)</f>
        <v>0</v>
      </c>
      <c r="G173" s="69" t="str">
        <f>IF(ROW()-9&gt;'Inf.'!$I$10,"",VLOOKUP(E173,'Q1.SL'!F:M,4,FALSE))</f>
        <v/>
      </c>
      <c r="H173" s="20" t="str">
        <f ca="1">VLOOKUP(E173,'Q1.SL'!F:P,8,FALSE)</f>
        <v/>
      </c>
      <c r="I173" s="20" t="str">
        <f ca="1">VLOOKUP(E173,'Q2.SL'!G:O,6,FALSE)</f>
        <v/>
      </c>
      <c r="J173" s="31" t="str">
        <f>IF(ROW()-9&gt;'Inf.'!$I$10,"",VLOOKUP(E173,'Q2.SL'!G:O,4,FALSE))</f>
        <v/>
      </c>
      <c r="K173" s="20" t="str">
        <f ca="1">VLOOKUP(E173,'Q2.SL'!G:R,8,FALSE)</f>
        <v/>
      </c>
      <c r="L173" s="20" t="str">
        <f ca="1">VLOOKUP(E173,'Q3.SL'!G:O,6,FALSE)</f>
        <v/>
      </c>
      <c r="M173" s="69" t="str">
        <f>IF(ROW()-9&gt;'Inf.'!$I$10,"",VLOOKUP(E173,'Q3.SL'!G:O,4,FALSE))</f>
        <v/>
      </c>
      <c r="N173" s="20" t="str">
        <f ca="1">VLOOKUP(E173,'Q3.SL'!G:R,8,FALSE)</f>
        <v/>
      </c>
      <c r="O173" s="20" t="str">
        <f ca="1">VLOOKUP(E173,'Q4.SL'!G:O,6,FALSE)</f>
        <v/>
      </c>
      <c r="P173" s="31" t="str">
        <f>IF(ROW()-9&gt;'Inf.'!$I$10,"",VLOOKUP(E173,'Q4.SL'!G:O,4,FALSE))</f>
        <v/>
      </c>
      <c r="Q173" s="20" t="str">
        <f ca="1">VLOOKUP(E173,'Q4.SL'!G:R,8,FALSE)</f>
        <v/>
      </c>
      <c r="R173" s="20" t="str">
        <f ca="1" t="shared" si="3"/>
        <v/>
      </c>
      <c r="S173" s="20"/>
    </row>
    <row r="174" spans="1:19" ht="21.95" customHeight="1">
      <c r="A174" s="20" t="str">
        <f ca="1">_xlfn.IFERROR(IF(AND(F174=0,I174=0,L174=0,O174=0),"-",VLOOKUP(E174,'Rec.'!H:N,7,FALSE)),"")</f>
        <v/>
      </c>
      <c r="B174" s="21" t="str">
        <f ca="1">_xlfn.IFERROR(VLOOKUP(E174,'Rec.'!B:H,4,FALSE),"")</f>
        <v/>
      </c>
      <c r="C174" s="21" t="str">
        <f ca="1">_xlfn.IFERROR(VLOOKUP(E174,'Rec.'!B:H,5,FALSE),"")</f>
        <v/>
      </c>
      <c r="D174" s="20" t="str">
        <f ca="1">_xlfn.IFERROR(VLOOKUP(E174,'Rec.'!B:H,6,FALSE),"")</f>
        <v/>
      </c>
      <c r="E174" s="20" t="str">
        <f ca="1">_xlfn.IFERROR(VLOOKUP(ROW()-9,'Rec.'!P:Q,2,FALSE),"")</f>
        <v/>
      </c>
      <c r="F174" s="20">
        <f ca="1">VLOOKUP(E174,'Q1.SL'!F:M,3,FALSE)</f>
        <v>0</v>
      </c>
      <c r="G174" s="69" t="str">
        <f>IF(ROW()-9&gt;'Inf.'!$I$10,"",VLOOKUP(E174,'Q1.SL'!F:M,4,FALSE))</f>
        <v/>
      </c>
      <c r="H174" s="20" t="str">
        <f ca="1">VLOOKUP(E174,'Q1.SL'!F:P,8,FALSE)</f>
        <v/>
      </c>
      <c r="I174" s="20" t="str">
        <f ca="1">VLOOKUP(E174,'Q2.SL'!G:O,6,FALSE)</f>
        <v/>
      </c>
      <c r="J174" s="31" t="str">
        <f>IF(ROW()-9&gt;'Inf.'!$I$10,"",VLOOKUP(E174,'Q2.SL'!G:O,4,FALSE))</f>
        <v/>
      </c>
      <c r="K174" s="20" t="str">
        <f ca="1">VLOOKUP(E174,'Q2.SL'!G:R,8,FALSE)</f>
        <v/>
      </c>
      <c r="L174" s="20" t="str">
        <f ca="1">VLOOKUP(E174,'Q3.SL'!G:O,6,FALSE)</f>
        <v/>
      </c>
      <c r="M174" s="69" t="str">
        <f>IF(ROW()-9&gt;'Inf.'!$I$10,"",VLOOKUP(E174,'Q3.SL'!G:O,4,FALSE))</f>
        <v/>
      </c>
      <c r="N174" s="20" t="str">
        <f ca="1">VLOOKUP(E174,'Q3.SL'!G:R,8,FALSE)</f>
        <v/>
      </c>
      <c r="O174" s="20" t="str">
        <f ca="1">VLOOKUP(E174,'Q4.SL'!G:O,6,FALSE)</f>
        <v/>
      </c>
      <c r="P174" s="31" t="str">
        <f>IF(ROW()-9&gt;'Inf.'!$I$10,"",VLOOKUP(E174,'Q4.SL'!G:O,4,FALSE))</f>
        <v/>
      </c>
      <c r="Q174" s="20" t="str">
        <f ca="1">VLOOKUP(E174,'Q4.SL'!G:R,8,FALSE)</f>
        <v/>
      </c>
      <c r="R174" s="20" t="str">
        <f ca="1" t="shared" si="3"/>
        <v/>
      </c>
      <c r="S174" s="20"/>
    </row>
    <row r="175" spans="1:19" ht="21.95" customHeight="1">
      <c r="A175" s="20" t="str">
        <f ca="1">_xlfn.IFERROR(IF(AND(F175=0,I175=0,L175=0,O175=0),"-",VLOOKUP(E175,'Rec.'!H:N,7,FALSE)),"")</f>
        <v/>
      </c>
      <c r="B175" s="21" t="str">
        <f ca="1">_xlfn.IFERROR(VLOOKUP(E175,'Rec.'!B:H,4,FALSE),"")</f>
        <v/>
      </c>
      <c r="C175" s="21" t="str">
        <f ca="1">_xlfn.IFERROR(VLOOKUP(E175,'Rec.'!B:H,5,FALSE),"")</f>
        <v/>
      </c>
      <c r="D175" s="20" t="str">
        <f ca="1">_xlfn.IFERROR(VLOOKUP(E175,'Rec.'!B:H,6,FALSE),"")</f>
        <v/>
      </c>
      <c r="E175" s="20" t="str">
        <f ca="1">_xlfn.IFERROR(VLOOKUP(ROW()-9,'Rec.'!P:Q,2,FALSE),"")</f>
        <v/>
      </c>
      <c r="F175" s="20">
        <f ca="1">VLOOKUP(E175,'Q1.SL'!F:M,3,FALSE)</f>
        <v>0</v>
      </c>
      <c r="G175" s="69" t="str">
        <f>IF(ROW()-9&gt;'Inf.'!$I$10,"",VLOOKUP(E175,'Q1.SL'!F:M,4,FALSE))</f>
        <v/>
      </c>
      <c r="H175" s="20" t="str">
        <f ca="1">VLOOKUP(E175,'Q1.SL'!F:P,8,FALSE)</f>
        <v/>
      </c>
      <c r="I175" s="20" t="str">
        <f ca="1">VLOOKUP(E175,'Q2.SL'!G:O,6,FALSE)</f>
        <v/>
      </c>
      <c r="J175" s="31" t="str">
        <f>IF(ROW()-9&gt;'Inf.'!$I$10,"",VLOOKUP(E175,'Q2.SL'!G:O,4,FALSE))</f>
        <v/>
      </c>
      <c r="K175" s="20" t="str">
        <f ca="1">VLOOKUP(E175,'Q2.SL'!G:R,8,FALSE)</f>
        <v/>
      </c>
      <c r="L175" s="20" t="str">
        <f ca="1">VLOOKUP(E175,'Q3.SL'!G:O,6,FALSE)</f>
        <v/>
      </c>
      <c r="M175" s="69" t="str">
        <f>IF(ROW()-9&gt;'Inf.'!$I$10,"",VLOOKUP(E175,'Q3.SL'!G:O,4,FALSE))</f>
        <v/>
      </c>
      <c r="N175" s="20" t="str">
        <f ca="1">VLOOKUP(E175,'Q3.SL'!G:R,8,FALSE)</f>
        <v/>
      </c>
      <c r="O175" s="20" t="str">
        <f ca="1">VLOOKUP(E175,'Q4.SL'!G:O,6,FALSE)</f>
        <v/>
      </c>
      <c r="P175" s="31" t="str">
        <f>IF(ROW()-9&gt;'Inf.'!$I$10,"",VLOOKUP(E175,'Q4.SL'!G:O,4,FALSE))</f>
        <v/>
      </c>
      <c r="Q175" s="20" t="str">
        <f ca="1">VLOOKUP(E175,'Q4.SL'!G:R,8,FALSE)</f>
        <v/>
      </c>
      <c r="R175" s="20" t="str">
        <f ca="1" t="shared" si="3"/>
        <v/>
      </c>
      <c r="S175" s="20"/>
    </row>
    <row r="176" spans="1:19" ht="21.95" customHeight="1">
      <c r="A176" s="20" t="str">
        <f ca="1">_xlfn.IFERROR(IF(AND(F176=0,I176=0,L176=0,O176=0),"-",VLOOKUP(E176,'Rec.'!H:N,7,FALSE)),"")</f>
        <v/>
      </c>
      <c r="B176" s="21" t="str">
        <f ca="1">_xlfn.IFERROR(VLOOKUP(E176,'Rec.'!B:H,4,FALSE),"")</f>
        <v/>
      </c>
      <c r="C176" s="21" t="str">
        <f ca="1">_xlfn.IFERROR(VLOOKUP(E176,'Rec.'!B:H,5,FALSE),"")</f>
        <v/>
      </c>
      <c r="D176" s="20" t="str">
        <f ca="1">_xlfn.IFERROR(VLOOKUP(E176,'Rec.'!B:H,6,FALSE),"")</f>
        <v/>
      </c>
      <c r="E176" s="20" t="str">
        <f ca="1">_xlfn.IFERROR(VLOOKUP(ROW()-9,'Rec.'!P:Q,2,FALSE),"")</f>
        <v/>
      </c>
      <c r="F176" s="20">
        <f ca="1">VLOOKUP(E176,'Q1.SL'!F:M,3,FALSE)</f>
        <v>0</v>
      </c>
      <c r="G176" s="69" t="str">
        <f>IF(ROW()-9&gt;'Inf.'!$I$10,"",VLOOKUP(E176,'Q1.SL'!F:M,4,FALSE))</f>
        <v/>
      </c>
      <c r="H176" s="20" t="str">
        <f ca="1">VLOOKUP(E176,'Q1.SL'!F:P,8,FALSE)</f>
        <v/>
      </c>
      <c r="I176" s="20" t="str">
        <f ca="1">VLOOKUP(E176,'Q2.SL'!G:O,6,FALSE)</f>
        <v/>
      </c>
      <c r="J176" s="31" t="str">
        <f>IF(ROW()-9&gt;'Inf.'!$I$10,"",VLOOKUP(E176,'Q2.SL'!G:O,4,FALSE))</f>
        <v/>
      </c>
      <c r="K176" s="20" t="str">
        <f ca="1">VLOOKUP(E176,'Q2.SL'!G:R,8,FALSE)</f>
        <v/>
      </c>
      <c r="L176" s="20" t="str">
        <f ca="1">VLOOKUP(E176,'Q3.SL'!G:O,6,FALSE)</f>
        <v/>
      </c>
      <c r="M176" s="69" t="str">
        <f>IF(ROW()-9&gt;'Inf.'!$I$10,"",VLOOKUP(E176,'Q3.SL'!G:O,4,FALSE))</f>
        <v/>
      </c>
      <c r="N176" s="20" t="str">
        <f ca="1">VLOOKUP(E176,'Q3.SL'!G:R,8,FALSE)</f>
        <v/>
      </c>
      <c r="O176" s="20" t="str">
        <f ca="1">VLOOKUP(E176,'Q4.SL'!G:O,6,FALSE)</f>
        <v/>
      </c>
      <c r="P176" s="31" t="str">
        <f>IF(ROW()-9&gt;'Inf.'!$I$10,"",VLOOKUP(E176,'Q4.SL'!G:O,4,FALSE))</f>
        <v/>
      </c>
      <c r="Q176" s="20" t="str">
        <f ca="1">VLOOKUP(E176,'Q4.SL'!G:R,8,FALSE)</f>
        <v/>
      </c>
      <c r="R176" s="20" t="str">
        <f ca="1" t="shared" si="3"/>
        <v/>
      </c>
      <c r="S176" s="20"/>
    </row>
    <row r="177" spans="1:19" ht="21.95" customHeight="1">
      <c r="A177" s="20" t="str">
        <f ca="1">_xlfn.IFERROR(IF(AND(F177=0,I177=0,L177=0,O177=0),"-",VLOOKUP(E177,'Rec.'!H:N,7,FALSE)),"")</f>
        <v/>
      </c>
      <c r="B177" s="21" t="str">
        <f ca="1">_xlfn.IFERROR(VLOOKUP(E177,'Rec.'!B:H,4,FALSE),"")</f>
        <v/>
      </c>
      <c r="C177" s="21" t="str">
        <f ca="1">_xlfn.IFERROR(VLOOKUP(E177,'Rec.'!B:H,5,FALSE),"")</f>
        <v/>
      </c>
      <c r="D177" s="20" t="str">
        <f ca="1">_xlfn.IFERROR(VLOOKUP(E177,'Rec.'!B:H,6,FALSE),"")</f>
        <v/>
      </c>
      <c r="E177" s="20" t="str">
        <f ca="1">_xlfn.IFERROR(VLOOKUP(ROW()-9,'Rec.'!P:Q,2,FALSE),"")</f>
        <v/>
      </c>
      <c r="F177" s="20">
        <f ca="1">VLOOKUP(E177,'Q1.SL'!F:M,3,FALSE)</f>
        <v>0</v>
      </c>
      <c r="G177" s="69" t="str">
        <f>IF(ROW()-9&gt;'Inf.'!$I$10,"",VLOOKUP(E177,'Q1.SL'!F:M,4,FALSE))</f>
        <v/>
      </c>
      <c r="H177" s="20" t="str">
        <f ca="1">VLOOKUP(E177,'Q1.SL'!F:P,8,FALSE)</f>
        <v/>
      </c>
      <c r="I177" s="20" t="str">
        <f ca="1">VLOOKUP(E177,'Q2.SL'!G:O,6,FALSE)</f>
        <v/>
      </c>
      <c r="J177" s="31" t="str">
        <f>IF(ROW()-9&gt;'Inf.'!$I$10,"",VLOOKUP(E177,'Q2.SL'!G:O,4,FALSE))</f>
        <v/>
      </c>
      <c r="K177" s="20" t="str">
        <f ca="1">VLOOKUP(E177,'Q2.SL'!G:R,8,FALSE)</f>
        <v/>
      </c>
      <c r="L177" s="20" t="str">
        <f ca="1">VLOOKUP(E177,'Q3.SL'!G:O,6,FALSE)</f>
        <v/>
      </c>
      <c r="M177" s="69" t="str">
        <f>IF(ROW()-9&gt;'Inf.'!$I$10,"",VLOOKUP(E177,'Q3.SL'!G:O,4,FALSE))</f>
        <v/>
      </c>
      <c r="N177" s="20" t="str">
        <f ca="1">VLOOKUP(E177,'Q3.SL'!G:R,8,FALSE)</f>
        <v/>
      </c>
      <c r="O177" s="20" t="str">
        <f ca="1">VLOOKUP(E177,'Q4.SL'!G:O,6,FALSE)</f>
        <v/>
      </c>
      <c r="P177" s="31" t="str">
        <f>IF(ROW()-9&gt;'Inf.'!$I$10,"",VLOOKUP(E177,'Q4.SL'!G:O,4,FALSE))</f>
        <v/>
      </c>
      <c r="Q177" s="20" t="str">
        <f ca="1">VLOOKUP(E177,'Q4.SL'!G:R,8,FALSE)</f>
        <v/>
      </c>
      <c r="R177" s="20" t="str">
        <f ca="1" t="shared" si="3"/>
        <v/>
      </c>
      <c r="S177" s="20"/>
    </row>
    <row r="178" spans="1:19" ht="21.95" customHeight="1">
      <c r="A178" s="20" t="str">
        <f ca="1">_xlfn.IFERROR(IF(AND(F178=0,I178=0,L178=0,O178=0),"-",VLOOKUP(E178,'Rec.'!H:N,7,FALSE)),"")</f>
        <v/>
      </c>
      <c r="B178" s="21" t="str">
        <f ca="1">_xlfn.IFERROR(VLOOKUP(E178,'Rec.'!B:H,4,FALSE),"")</f>
        <v/>
      </c>
      <c r="C178" s="21" t="str">
        <f ca="1">_xlfn.IFERROR(VLOOKUP(E178,'Rec.'!B:H,5,FALSE),"")</f>
        <v/>
      </c>
      <c r="D178" s="20" t="str">
        <f ca="1">_xlfn.IFERROR(VLOOKUP(E178,'Rec.'!B:H,6,FALSE),"")</f>
        <v/>
      </c>
      <c r="E178" s="20" t="str">
        <f ca="1">_xlfn.IFERROR(VLOOKUP(ROW()-9,'Rec.'!P:Q,2,FALSE),"")</f>
        <v/>
      </c>
      <c r="F178" s="20">
        <f ca="1">VLOOKUP(E178,'Q1.SL'!F:M,3,FALSE)</f>
        <v>0</v>
      </c>
      <c r="G178" s="69" t="str">
        <f>IF(ROW()-9&gt;'Inf.'!$I$10,"",VLOOKUP(E178,'Q1.SL'!F:M,4,FALSE))</f>
        <v/>
      </c>
      <c r="H178" s="20" t="str">
        <f ca="1">VLOOKUP(E178,'Q1.SL'!F:P,8,FALSE)</f>
        <v/>
      </c>
      <c r="I178" s="20" t="str">
        <f ca="1">VLOOKUP(E178,'Q2.SL'!G:O,6,FALSE)</f>
        <v/>
      </c>
      <c r="J178" s="31" t="str">
        <f>IF(ROW()-9&gt;'Inf.'!$I$10,"",VLOOKUP(E178,'Q2.SL'!G:O,4,FALSE))</f>
        <v/>
      </c>
      <c r="K178" s="20" t="str">
        <f ca="1">VLOOKUP(E178,'Q2.SL'!G:R,8,FALSE)</f>
        <v/>
      </c>
      <c r="L178" s="20" t="str">
        <f ca="1">VLOOKUP(E178,'Q3.SL'!G:O,6,FALSE)</f>
        <v/>
      </c>
      <c r="M178" s="69" t="str">
        <f>IF(ROW()-9&gt;'Inf.'!$I$10,"",VLOOKUP(E178,'Q3.SL'!G:O,4,FALSE))</f>
        <v/>
      </c>
      <c r="N178" s="20" t="str">
        <f ca="1">VLOOKUP(E178,'Q3.SL'!G:R,8,FALSE)</f>
        <v/>
      </c>
      <c r="O178" s="20" t="str">
        <f ca="1">VLOOKUP(E178,'Q4.SL'!G:O,6,FALSE)</f>
        <v/>
      </c>
      <c r="P178" s="31" t="str">
        <f>IF(ROW()-9&gt;'Inf.'!$I$10,"",VLOOKUP(E178,'Q4.SL'!G:O,4,FALSE))</f>
        <v/>
      </c>
      <c r="Q178" s="20" t="str">
        <f ca="1">VLOOKUP(E178,'Q4.SL'!G:R,8,FALSE)</f>
        <v/>
      </c>
      <c r="R178" s="20" t="str">
        <f ca="1" t="shared" si="3"/>
        <v/>
      </c>
      <c r="S178" s="20"/>
    </row>
    <row r="179" spans="1:19" ht="21.95" customHeight="1">
      <c r="A179" s="20" t="str">
        <f ca="1">_xlfn.IFERROR(IF(AND(F179=0,I179=0,L179=0,O179=0),"-",VLOOKUP(E179,'Rec.'!H:N,7,FALSE)),"")</f>
        <v/>
      </c>
      <c r="B179" s="21" t="str">
        <f ca="1">_xlfn.IFERROR(VLOOKUP(E179,'Rec.'!B:H,4,FALSE),"")</f>
        <v/>
      </c>
      <c r="C179" s="21" t="str">
        <f ca="1">_xlfn.IFERROR(VLOOKUP(E179,'Rec.'!B:H,5,FALSE),"")</f>
        <v/>
      </c>
      <c r="D179" s="20" t="str">
        <f ca="1">_xlfn.IFERROR(VLOOKUP(E179,'Rec.'!B:H,6,FALSE),"")</f>
        <v/>
      </c>
      <c r="E179" s="20" t="str">
        <f ca="1">_xlfn.IFERROR(VLOOKUP(ROW()-9,'Rec.'!P:Q,2,FALSE),"")</f>
        <v/>
      </c>
      <c r="F179" s="20">
        <f ca="1">VLOOKUP(E179,'Q1.SL'!F:M,3,FALSE)</f>
        <v>0</v>
      </c>
      <c r="G179" s="69" t="str">
        <f>IF(ROW()-9&gt;'Inf.'!$I$10,"",VLOOKUP(E179,'Q1.SL'!F:M,4,FALSE))</f>
        <v/>
      </c>
      <c r="H179" s="20" t="str">
        <f ca="1">VLOOKUP(E179,'Q1.SL'!F:P,8,FALSE)</f>
        <v/>
      </c>
      <c r="I179" s="20" t="str">
        <f ca="1">VLOOKUP(E179,'Q2.SL'!G:O,6,FALSE)</f>
        <v/>
      </c>
      <c r="J179" s="31" t="str">
        <f>IF(ROW()-9&gt;'Inf.'!$I$10,"",VLOOKUP(E179,'Q2.SL'!G:O,4,FALSE))</f>
        <v/>
      </c>
      <c r="K179" s="20" t="str">
        <f ca="1">VLOOKUP(E179,'Q2.SL'!G:R,8,FALSE)</f>
        <v/>
      </c>
      <c r="L179" s="20" t="str">
        <f ca="1">VLOOKUP(E179,'Q3.SL'!G:O,6,FALSE)</f>
        <v/>
      </c>
      <c r="M179" s="69" t="str">
        <f>IF(ROW()-9&gt;'Inf.'!$I$10,"",VLOOKUP(E179,'Q3.SL'!G:O,4,FALSE))</f>
        <v/>
      </c>
      <c r="N179" s="20" t="str">
        <f ca="1">VLOOKUP(E179,'Q3.SL'!G:R,8,FALSE)</f>
        <v/>
      </c>
      <c r="O179" s="20" t="str">
        <f ca="1">VLOOKUP(E179,'Q4.SL'!G:O,6,FALSE)</f>
        <v/>
      </c>
      <c r="P179" s="31" t="str">
        <f>IF(ROW()-9&gt;'Inf.'!$I$10,"",VLOOKUP(E179,'Q4.SL'!G:O,4,FALSE))</f>
        <v/>
      </c>
      <c r="Q179" s="20" t="str">
        <f ca="1">VLOOKUP(E179,'Q4.SL'!G:R,8,FALSE)</f>
        <v/>
      </c>
      <c r="R179" s="20" t="str">
        <f ca="1" t="shared" si="3"/>
        <v/>
      </c>
      <c r="S179" s="20"/>
    </row>
    <row r="180" spans="1:19" ht="21.95" customHeight="1">
      <c r="A180" s="20" t="str">
        <f ca="1">_xlfn.IFERROR(IF(AND(F180=0,I180=0,L180=0,O180=0),"-",VLOOKUP(E180,'Rec.'!H:N,7,FALSE)),"")</f>
        <v/>
      </c>
      <c r="B180" s="21" t="str">
        <f ca="1">_xlfn.IFERROR(VLOOKUP(E180,'Rec.'!B:H,4,FALSE),"")</f>
        <v/>
      </c>
      <c r="C180" s="21" t="str">
        <f ca="1">_xlfn.IFERROR(VLOOKUP(E180,'Rec.'!B:H,5,FALSE),"")</f>
        <v/>
      </c>
      <c r="D180" s="20" t="str">
        <f ca="1">_xlfn.IFERROR(VLOOKUP(E180,'Rec.'!B:H,6,FALSE),"")</f>
        <v/>
      </c>
      <c r="E180" s="20" t="str">
        <f ca="1">_xlfn.IFERROR(VLOOKUP(ROW()-9,'Rec.'!P:Q,2,FALSE),"")</f>
        <v/>
      </c>
      <c r="F180" s="20">
        <f ca="1">VLOOKUP(E180,'Q1.SL'!F:M,3,FALSE)</f>
        <v>0</v>
      </c>
      <c r="G180" s="69" t="str">
        <f>IF(ROW()-9&gt;'Inf.'!$I$10,"",VLOOKUP(E180,'Q1.SL'!F:M,4,FALSE))</f>
        <v/>
      </c>
      <c r="H180" s="20" t="str">
        <f ca="1">VLOOKUP(E180,'Q1.SL'!F:P,8,FALSE)</f>
        <v/>
      </c>
      <c r="I180" s="20" t="str">
        <f ca="1">VLOOKUP(E180,'Q2.SL'!G:O,6,FALSE)</f>
        <v/>
      </c>
      <c r="J180" s="31" t="str">
        <f>IF(ROW()-9&gt;'Inf.'!$I$10,"",VLOOKUP(E180,'Q2.SL'!G:O,4,FALSE))</f>
        <v/>
      </c>
      <c r="K180" s="20" t="str">
        <f ca="1">VLOOKUP(E180,'Q2.SL'!G:R,8,FALSE)</f>
        <v/>
      </c>
      <c r="L180" s="20" t="str">
        <f ca="1">VLOOKUP(E180,'Q3.SL'!G:O,6,FALSE)</f>
        <v/>
      </c>
      <c r="M180" s="69" t="str">
        <f>IF(ROW()-9&gt;'Inf.'!$I$10,"",VLOOKUP(E180,'Q3.SL'!G:O,4,FALSE))</f>
        <v/>
      </c>
      <c r="N180" s="20" t="str">
        <f ca="1">VLOOKUP(E180,'Q3.SL'!G:R,8,FALSE)</f>
        <v/>
      </c>
      <c r="O180" s="20" t="str">
        <f ca="1">VLOOKUP(E180,'Q4.SL'!G:O,6,FALSE)</f>
        <v/>
      </c>
      <c r="P180" s="31" t="str">
        <f>IF(ROW()-9&gt;'Inf.'!$I$10,"",VLOOKUP(E180,'Q4.SL'!G:O,4,FALSE))</f>
        <v/>
      </c>
      <c r="Q180" s="20" t="str">
        <f ca="1">VLOOKUP(E180,'Q4.SL'!G:R,8,FALSE)</f>
        <v/>
      </c>
      <c r="R180" s="20" t="str">
        <f ca="1" t="shared" si="3"/>
        <v/>
      </c>
      <c r="S180" s="20"/>
    </row>
    <row r="181" spans="1:19" ht="21.95" customHeight="1">
      <c r="A181" s="20" t="str">
        <f ca="1">_xlfn.IFERROR(IF(AND(F181=0,I181=0,L181=0,O181=0),"-",VLOOKUP(E181,'Rec.'!H:N,7,FALSE)),"")</f>
        <v/>
      </c>
      <c r="B181" s="21" t="str">
        <f ca="1">_xlfn.IFERROR(VLOOKUP(E181,'Rec.'!B:H,4,FALSE),"")</f>
        <v/>
      </c>
      <c r="C181" s="21" t="str">
        <f ca="1">_xlfn.IFERROR(VLOOKUP(E181,'Rec.'!B:H,5,FALSE),"")</f>
        <v/>
      </c>
      <c r="D181" s="20" t="str">
        <f ca="1">_xlfn.IFERROR(VLOOKUP(E181,'Rec.'!B:H,6,FALSE),"")</f>
        <v/>
      </c>
      <c r="E181" s="20" t="str">
        <f ca="1">_xlfn.IFERROR(VLOOKUP(ROW()-9,'Rec.'!P:Q,2,FALSE),"")</f>
        <v/>
      </c>
      <c r="F181" s="20">
        <f ca="1">VLOOKUP(E181,'Q1.SL'!F:M,3,FALSE)</f>
        <v>0</v>
      </c>
      <c r="G181" s="69" t="str">
        <f>IF(ROW()-9&gt;'Inf.'!$I$10,"",VLOOKUP(E181,'Q1.SL'!F:M,4,FALSE))</f>
        <v/>
      </c>
      <c r="H181" s="20" t="str">
        <f ca="1">VLOOKUP(E181,'Q1.SL'!F:P,8,FALSE)</f>
        <v/>
      </c>
      <c r="I181" s="20" t="str">
        <f ca="1">VLOOKUP(E181,'Q2.SL'!G:O,6,FALSE)</f>
        <v/>
      </c>
      <c r="J181" s="31" t="str">
        <f>IF(ROW()-9&gt;'Inf.'!$I$10,"",VLOOKUP(E181,'Q2.SL'!G:O,4,FALSE))</f>
        <v/>
      </c>
      <c r="K181" s="20" t="str">
        <f ca="1">VLOOKUP(E181,'Q2.SL'!G:R,8,FALSE)</f>
        <v/>
      </c>
      <c r="L181" s="20" t="str">
        <f ca="1">VLOOKUP(E181,'Q3.SL'!G:O,6,FALSE)</f>
        <v/>
      </c>
      <c r="M181" s="69" t="str">
        <f>IF(ROW()-9&gt;'Inf.'!$I$10,"",VLOOKUP(E181,'Q3.SL'!G:O,4,FALSE))</f>
        <v/>
      </c>
      <c r="N181" s="20" t="str">
        <f ca="1">VLOOKUP(E181,'Q3.SL'!G:R,8,FALSE)</f>
        <v/>
      </c>
      <c r="O181" s="20" t="str">
        <f ca="1">VLOOKUP(E181,'Q4.SL'!G:O,6,FALSE)</f>
        <v/>
      </c>
      <c r="P181" s="31" t="str">
        <f>IF(ROW()-9&gt;'Inf.'!$I$10,"",VLOOKUP(E181,'Q4.SL'!G:O,4,FALSE))</f>
        <v/>
      </c>
      <c r="Q181" s="20" t="str">
        <f ca="1">VLOOKUP(E181,'Q4.SL'!G:R,8,FALSE)</f>
        <v/>
      </c>
      <c r="R181" s="20" t="str">
        <f ca="1" t="shared" si="3"/>
        <v/>
      </c>
      <c r="S181" s="20"/>
    </row>
    <row r="182" spans="1:19" ht="21.95" customHeight="1">
      <c r="A182" s="20" t="str">
        <f ca="1">_xlfn.IFERROR(IF(AND(F182=0,I182=0,L182=0,O182=0),"-",VLOOKUP(E182,'Rec.'!H:N,7,FALSE)),"")</f>
        <v/>
      </c>
      <c r="B182" s="21" t="str">
        <f ca="1">_xlfn.IFERROR(VLOOKUP(E182,'Rec.'!B:H,4,FALSE),"")</f>
        <v/>
      </c>
      <c r="C182" s="21" t="str">
        <f ca="1">_xlfn.IFERROR(VLOOKUP(E182,'Rec.'!B:H,5,FALSE),"")</f>
        <v/>
      </c>
      <c r="D182" s="20" t="str">
        <f ca="1">_xlfn.IFERROR(VLOOKUP(E182,'Rec.'!B:H,6,FALSE),"")</f>
        <v/>
      </c>
      <c r="E182" s="20" t="str">
        <f ca="1">_xlfn.IFERROR(VLOOKUP(ROW()-9,'Rec.'!P:Q,2,FALSE),"")</f>
        <v/>
      </c>
      <c r="F182" s="20">
        <f ca="1">VLOOKUP(E182,'Q1.SL'!F:M,3,FALSE)</f>
        <v>0</v>
      </c>
      <c r="G182" s="69" t="str">
        <f>IF(ROW()-9&gt;'Inf.'!$I$10,"",VLOOKUP(E182,'Q1.SL'!F:M,4,FALSE))</f>
        <v/>
      </c>
      <c r="H182" s="20" t="str">
        <f ca="1">VLOOKUP(E182,'Q1.SL'!F:P,8,FALSE)</f>
        <v/>
      </c>
      <c r="I182" s="20" t="str">
        <f ca="1">VLOOKUP(E182,'Q2.SL'!G:O,6,FALSE)</f>
        <v/>
      </c>
      <c r="J182" s="31" t="str">
        <f>IF(ROW()-9&gt;'Inf.'!$I$10,"",VLOOKUP(E182,'Q2.SL'!G:O,4,FALSE))</f>
        <v/>
      </c>
      <c r="K182" s="20" t="str">
        <f ca="1">VLOOKUP(E182,'Q2.SL'!G:R,8,FALSE)</f>
        <v/>
      </c>
      <c r="L182" s="20" t="str">
        <f ca="1">VLOOKUP(E182,'Q3.SL'!G:O,6,FALSE)</f>
        <v/>
      </c>
      <c r="M182" s="69" t="str">
        <f>IF(ROW()-9&gt;'Inf.'!$I$10,"",VLOOKUP(E182,'Q3.SL'!G:O,4,FALSE))</f>
        <v/>
      </c>
      <c r="N182" s="20" t="str">
        <f ca="1">VLOOKUP(E182,'Q3.SL'!G:R,8,FALSE)</f>
        <v/>
      </c>
      <c r="O182" s="20" t="str">
        <f ca="1">VLOOKUP(E182,'Q4.SL'!G:O,6,FALSE)</f>
        <v/>
      </c>
      <c r="P182" s="31" t="str">
        <f>IF(ROW()-9&gt;'Inf.'!$I$10,"",VLOOKUP(E182,'Q4.SL'!G:O,4,FALSE))</f>
        <v/>
      </c>
      <c r="Q182" s="20" t="str">
        <f ca="1">VLOOKUP(E182,'Q4.SL'!G:R,8,FALSE)</f>
        <v/>
      </c>
      <c r="R182" s="20" t="str">
        <f ca="1" t="shared" si="3"/>
        <v/>
      </c>
      <c r="S182" s="20"/>
    </row>
    <row r="183" spans="1:19" ht="21.95" customHeight="1">
      <c r="A183" s="20" t="str">
        <f ca="1">_xlfn.IFERROR(IF(AND(F183=0,I183=0,L183=0,O183=0),"-",VLOOKUP(E183,'Rec.'!H:N,7,FALSE)),"")</f>
        <v/>
      </c>
      <c r="B183" s="21" t="str">
        <f ca="1">_xlfn.IFERROR(VLOOKUP(E183,'Rec.'!B:H,4,FALSE),"")</f>
        <v/>
      </c>
      <c r="C183" s="21" t="str">
        <f ca="1">_xlfn.IFERROR(VLOOKUP(E183,'Rec.'!B:H,5,FALSE),"")</f>
        <v/>
      </c>
      <c r="D183" s="20" t="str">
        <f ca="1">_xlfn.IFERROR(VLOOKUP(E183,'Rec.'!B:H,6,FALSE),"")</f>
        <v/>
      </c>
      <c r="E183" s="20" t="str">
        <f ca="1">_xlfn.IFERROR(VLOOKUP(ROW()-9,'Rec.'!P:Q,2,FALSE),"")</f>
        <v/>
      </c>
      <c r="F183" s="20">
        <f ca="1">VLOOKUP(E183,'Q1.SL'!F:M,3,FALSE)</f>
        <v>0</v>
      </c>
      <c r="G183" s="69" t="str">
        <f>IF(ROW()-9&gt;'Inf.'!$I$10,"",VLOOKUP(E183,'Q1.SL'!F:M,4,FALSE))</f>
        <v/>
      </c>
      <c r="H183" s="20" t="str">
        <f ca="1">VLOOKUP(E183,'Q1.SL'!F:P,8,FALSE)</f>
        <v/>
      </c>
      <c r="I183" s="20" t="str">
        <f ca="1">VLOOKUP(E183,'Q2.SL'!G:O,6,FALSE)</f>
        <v/>
      </c>
      <c r="J183" s="31" t="str">
        <f>IF(ROW()-9&gt;'Inf.'!$I$10,"",VLOOKUP(E183,'Q2.SL'!G:O,4,FALSE))</f>
        <v/>
      </c>
      <c r="K183" s="20" t="str">
        <f ca="1">VLOOKUP(E183,'Q2.SL'!G:R,8,FALSE)</f>
        <v/>
      </c>
      <c r="L183" s="20" t="str">
        <f ca="1">VLOOKUP(E183,'Q3.SL'!G:O,6,FALSE)</f>
        <v/>
      </c>
      <c r="M183" s="69" t="str">
        <f>IF(ROW()-9&gt;'Inf.'!$I$10,"",VLOOKUP(E183,'Q3.SL'!G:O,4,FALSE))</f>
        <v/>
      </c>
      <c r="N183" s="20" t="str">
        <f ca="1">VLOOKUP(E183,'Q3.SL'!G:R,8,FALSE)</f>
        <v/>
      </c>
      <c r="O183" s="20" t="str">
        <f ca="1">VLOOKUP(E183,'Q4.SL'!G:O,6,FALSE)</f>
        <v/>
      </c>
      <c r="P183" s="31" t="str">
        <f>IF(ROW()-9&gt;'Inf.'!$I$10,"",VLOOKUP(E183,'Q4.SL'!G:O,4,FALSE))</f>
        <v/>
      </c>
      <c r="Q183" s="20" t="str">
        <f ca="1">VLOOKUP(E183,'Q4.SL'!G:R,8,FALSE)</f>
        <v/>
      </c>
      <c r="R183" s="20" t="str">
        <f ca="1" t="shared" si="3"/>
        <v/>
      </c>
      <c r="S183" s="20"/>
    </row>
    <row r="184" spans="1:19" ht="21.95" customHeight="1">
      <c r="A184" s="20" t="str">
        <f ca="1">_xlfn.IFERROR(IF(AND(F184=0,I184=0,L184=0,O184=0),"-",VLOOKUP(E184,'Rec.'!H:N,7,FALSE)),"")</f>
        <v/>
      </c>
      <c r="B184" s="21" t="str">
        <f ca="1">_xlfn.IFERROR(VLOOKUP(E184,'Rec.'!B:H,4,FALSE),"")</f>
        <v/>
      </c>
      <c r="C184" s="21" t="str">
        <f ca="1">_xlfn.IFERROR(VLOOKUP(E184,'Rec.'!B:H,5,FALSE),"")</f>
        <v/>
      </c>
      <c r="D184" s="20" t="str">
        <f ca="1">_xlfn.IFERROR(VLOOKUP(E184,'Rec.'!B:H,6,FALSE),"")</f>
        <v/>
      </c>
      <c r="E184" s="20" t="str">
        <f ca="1">_xlfn.IFERROR(VLOOKUP(ROW()-9,'Rec.'!P:Q,2,FALSE),"")</f>
        <v/>
      </c>
      <c r="F184" s="20">
        <f ca="1">VLOOKUP(E184,'Q1.SL'!F:M,3,FALSE)</f>
        <v>0</v>
      </c>
      <c r="G184" s="69" t="str">
        <f>IF(ROW()-9&gt;'Inf.'!$I$10,"",VLOOKUP(E184,'Q1.SL'!F:M,4,FALSE))</f>
        <v/>
      </c>
      <c r="H184" s="20" t="str">
        <f ca="1">VLOOKUP(E184,'Q1.SL'!F:P,8,FALSE)</f>
        <v/>
      </c>
      <c r="I184" s="20" t="str">
        <f ca="1">VLOOKUP(E184,'Q2.SL'!G:O,6,FALSE)</f>
        <v/>
      </c>
      <c r="J184" s="31" t="str">
        <f>IF(ROW()-9&gt;'Inf.'!$I$10,"",VLOOKUP(E184,'Q2.SL'!G:O,4,FALSE))</f>
        <v/>
      </c>
      <c r="K184" s="20" t="str">
        <f ca="1">VLOOKUP(E184,'Q2.SL'!G:R,8,FALSE)</f>
        <v/>
      </c>
      <c r="L184" s="20" t="str">
        <f ca="1">VLOOKUP(E184,'Q3.SL'!G:O,6,FALSE)</f>
        <v/>
      </c>
      <c r="M184" s="69" t="str">
        <f>IF(ROW()-9&gt;'Inf.'!$I$10,"",VLOOKUP(E184,'Q3.SL'!G:O,4,FALSE))</f>
        <v/>
      </c>
      <c r="N184" s="20" t="str">
        <f ca="1">VLOOKUP(E184,'Q3.SL'!G:R,8,FALSE)</f>
        <v/>
      </c>
      <c r="O184" s="20" t="str">
        <f ca="1">VLOOKUP(E184,'Q4.SL'!G:O,6,FALSE)</f>
        <v/>
      </c>
      <c r="P184" s="31" t="str">
        <f>IF(ROW()-9&gt;'Inf.'!$I$10,"",VLOOKUP(E184,'Q4.SL'!G:O,4,FALSE))</f>
        <v/>
      </c>
      <c r="Q184" s="20" t="str">
        <f ca="1">VLOOKUP(E184,'Q4.SL'!G:R,8,FALSE)</f>
        <v/>
      </c>
      <c r="R184" s="20" t="str">
        <f ca="1" t="shared" si="3"/>
        <v/>
      </c>
      <c r="S184" s="20"/>
    </row>
    <row r="185" spans="1:19" ht="21.95" customHeight="1">
      <c r="A185" s="20" t="str">
        <f ca="1">_xlfn.IFERROR(IF(AND(F185=0,I185=0,L185=0,O185=0),"-",VLOOKUP(E185,'Rec.'!H:N,7,FALSE)),"")</f>
        <v/>
      </c>
      <c r="B185" s="21" t="str">
        <f ca="1">_xlfn.IFERROR(VLOOKUP(E185,'Rec.'!B:H,4,FALSE),"")</f>
        <v/>
      </c>
      <c r="C185" s="21" t="str">
        <f ca="1">_xlfn.IFERROR(VLOOKUP(E185,'Rec.'!B:H,5,FALSE),"")</f>
        <v/>
      </c>
      <c r="D185" s="20" t="str">
        <f ca="1">_xlfn.IFERROR(VLOOKUP(E185,'Rec.'!B:H,6,FALSE),"")</f>
        <v/>
      </c>
      <c r="E185" s="20" t="str">
        <f ca="1">_xlfn.IFERROR(VLOOKUP(ROW()-9,'Rec.'!P:Q,2,FALSE),"")</f>
        <v/>
      </c>
      <c r="F185" s="20">
        <f ca="1">VLOOKUP(E185,'Q1.SL'!F:M,3,FALSE)</f>
        <v>0</v>
      </c>
      <c r="G185" s="69" t="str">
        <f>IF(ROW()-9&gt;'Inf.'!$I$10,"",VLOOKUP(E185,'Q1.SL'!F:M,4,FALSE))</f>
        <v/>
      </c>
      <c r="H185" s="20" t="str">
        <f ca="1">VLOOKUP(E185,'Q1.SL'!F:P,8,FALSE)</f>
        <v/>
      </c>
      <c r="I185" s="20" t="str">
        <f ca="1">VLOOKUP(E185,'Q2.SL'!G:O,6,FALSE)</f>
        <v/>
      </c>
      <c r="J185" s="31" t="str">
        <f>IF(ROW()-9&gt;'Inf.'!$I$10,"",VLOOKUP(E185,'Q2.SL'!G:O,4,FALSE))</f>
        <v/>
      </c>
      <c r="K185" s="20" t="str">
        <f ca="1">VLOOKUP(E185,'Q2.SL'!G:R,8,FALSE)</f>
        <v/>
      </c>
      <c r="L185" s="20" t="str">
        <f ca="1">VLOOKUP(E185,'Q3.SL'!G:O,6,FALSE)</f>
        <v/>
      </c>
      <c r="M185" s="69" t="str">
        <f>IF(ROW()-9&gt;'Inf.'!$I$10,"",VLOOKUP(E185,'Q3.SL'!G:O,4,FALSE))</f>
        <v/>
      </c>
      <c r="N185" s="20" t="str">
        <f ca="1">VLOOKUP(E185,'Q3.SL'!G:R,8,FALSE)</f>
        <v/>
      </c>
      <c r="O185" s="20" t="str">
        <f ca="1">VLOOKUP(E185,'Q4.SL'!G:O,6,FALSE)</f>
        <v/>
      </c>
      <c r="P185" s="31" t="str">
        <f>IF(ROW()-9&gt;'Inf.'!$I$10,"",VLOOKUP(E185,'Q4.SL'!G:O,4,FALSE))</f>
        <v/>
      </c>
      <c r="Q185" s="20" t="str">
        <f ca="1">VLOOKUP(E185,'Q4.SL'!G:R,8,FALSE)</f>
        <v/>
      </c>
      <c r="R185" s="20" t="str">
        <f ca="1" t="shared" si="3"/>
        <v/>
      </c>
      <c r="S185" s="20"/>
    </row>
    <row r="186" spans="1:19" ht="21.95" customHeight="1">
      <c r="A186" s="20" t="str">
        <f ca="1">_xlfn.IFERROR(IF(AND(F186=0,I186=0,L186=0,O186=0),"-",VLOOKUP(E186,'Rec.'!H:N,7,FALSE)),"")</f>
        <v/>
      </c>
      <c r="B186" s="21" t="str">
        <f ca="1">_xlfn.IFERROR(VLOOKUP(E186,'Rec.'!B:H,4,FALSE),"")</f>
        <v/>
      </c>
      <c r="C186" s="21" t="str">
        <f ca="1">_xlfn.IFERROR(VLOOKUP(E186,'Rec.'!B:H,5,FALSE),"")</f>
        <v/>
      </c>
      <c r="D186" s="20" t="str">
        <f ca="1">_xlfn.IFERROR(VLOOKUP(E186,'Rec.'!B:H,6,FALSE),"")</f>
        <v/>
      </c>
      <c r="E186" s="20" t="str">
        <f ca="1">_xlfn.IFERROR(VLOOKUP(ROW()-9,'Rec.'!P:Q,2,FALSE),"")</f>
        <v/>
      </c>
      <c r="F186" s="20">
        <f ca="1">VLOOKUP(E186,'Q1.SL'!F:M,3,FALSE)</f>
        <v>0</v>
      </c>
      <c r="G186" s="69" t="str">
        <f>IF(ROW()-9&gt;'Inf.'!$I$10,"",VLOOKUP(E186,'Q1.SL'!F:M,4,FALSE))</f>
        <v/>
      </c>
      <c r="H186" s="20" t="str">
        <f ca="1">VLOOKUP(E186,'Q1.SL'!F:P,8,FALSE)</f>
        <v/>
      </c>
      <c r="I186" s="20" t="str">
        <f ca="1">VLOOKUP(E186,'Q2.SL'!G:O,6,FALSE)</f>
        <v/>
      </c>
      <c r="J186" s="31" t="str">
        <f>IF(ROW()-9&gt;'Inf.'!$I$10,"",VLOOKUP(E186,'Q2.SL'!G:O,4,FALSE))</f>
        <v/>
      </c>
      <c r="K186" s="20" t="str">
        <f ca="1">VLOOKUP(E186,'Q2.SL'!G:R,8,FALSE)</f>
        <v/>
      </c>
      <c r="L186" s="20" t="str">
        <f ca="1">VLOOKUP(E186,'Q3.SL'!G:O,6,FALSE)</f>
        <v/>
      </c>
      <c r="M186" s="69" t="str">
        <f>IF(ROW()-9&gt;'Inf.'!$I$10,"",VLOOKUP(E186,'Q3.SL'!G:O,4,FALSE))</f>
        <v/>
      </c>
      <c r="N186" s="20" t="str">
        <f ca="1">VLOOKUP(E186,'Q3.SL'!G:R,8,FALSE)</f>
        <v/>
      </c>
      <c r="O186" s="20" t="str">
        <f ca="1">VLOOKUP(E186,'Q4.SL'!G:O,6,FALSE)</f>
        <v/>
      </c>
      <c r="P186" s="31" t="str">
        <f>IF(ROW()-9&gt;'Inf.'!$I$10,"",VLOOKUP(E186,'Q4.SL'!G:O,4,FALSE))</f>
        <v/>
      </c>
      <c r="Q186" s="20" t="str">
        <f ca="1">VLOOKUP(E186,'Q4.SL'!G:R,8,FALSE)</f>
        <v/>
      </c>
      <c r="R186" s="20" t="str">
        <f ca="1" t="shared" si="3"/>
        <v/>
      </c>
      <c r="S186" s="20"/>
    </row>
    <row r="187" spans="1:19" ht="21.95" customHeight="1">
      <c r="A187" s="20" t="str">
        <f ca="1">_xlfn.IFERROR(IF(AND(F187=0,I187=0,L187=0,O187=0),"-",VLOOKUP(E187,'Rec.'!H:N,7,FALSE)),"")</f>
        <v/>
      </c>
      <c r="B187" s="21" t="str">
        <f ca="1">_xlfn.IFERROR(VLOOKUP(E187,'Rec.'!B:H,4,FALSE),"")</f>
        <v/>
      </c>
      <c r="C187" s="21" t="str">
        <f ca="1">_xlfn.IFERROR(VLOOKUP(E187,'Rec.'!B:H,5,FALSE),"")</f>
        <v/>
      </c>
      <c r="D187" s="20" t="str">
        <f ca="1">_xlfn.IFERROR(VLOOKUP(E187,'Rec.'!B:H,6,FALSE),"")</f>
        <v/>
      </c>
      <c r="E187" s="20" t="str">
        <f ca="1">_xlfn.IFERROR(VLOOKUP(ROW()-9,'Rec.'!P:Q,2,FALSE),"")</f>
        <v/>
      </c>
      <c r="F187" s="20">
        <f ca="1">VLOOKUP(E187,'Q1.SL'!F:M,3,FALSE)</f>
        <v>0</v>
      </c>
      <c r="G187" s="69" t="str">
        <f>IF(ROW()-9&gt;'Inf.'!$I$10,"",VLOOKUP(E187,'Q1.SL'!F:M,4,FALSE))</f>
        <v/>
      </c>
      <c r="H187" s="20" t="str">
        <f ca="1">VLOOKUP(E187,'Q1.SL'!F:P,8,FALSE)</f>
        <v/>
      </c>
      <c r="I187" s="20" t="str">
        <f ca="1">VLOOKUP(E187,'Q2.SL'!G:O,6,FALSE)</f>
        <v/>
      </c>
      <c r="J187" s="31" t="str">
        <f>IF(ROW()-9&gt;'Inf.'!$I$10,"",VLOOKUP(E187,'Q2.SL'!G:O,4,FALSE))</f>
        <v/>
      </c>
      <c r="K187" s="20" t="str">
        <f ca="1">VLOOKUP(E187,'Q2.SL'!G:R,8,FALSE)</f>
        <v/>
      </c>
      <c r="L187" s="20" t="str">
        <f ca="1">VLOOKUP(E187,'Q3.SL'!G:O,6,FALSE)</f>
        <v/>
      </c>
      <c r="M187" s="69" t="str">
        <f>IF(ROW()-9&gt;'Inf.'!$I$10,"",VLOOKUP(E187,'Q3.SL'!G:O,4,FALSE))</f>
        <v/>
      </c>
      <c r="N187" s="20" t="str">
        <f ca="1">VLOOKUP(E187,'Q3.SL'!G:R,8,FALSE)</f>
        <v/>
      </c>
      <c r="O187" s="20" t="str">
        <f ca="1">VLOOKUP(E187,'Q4.SL'!G:O,6,FALSE)</f>
        <v/>
      </c>
      <c r="P187" s="31" t="str">
        <f>IF(ROW()-9&gt;'Inf.'!$I$10,"",VLOOKUP(E187,'Q4.SL'!G:O,4,FALSE))</f>
        <v/>
      </c>
      <c r="Q187" s="20" t="str">
        <f ca="1">VLOOKUP(E187,'Q4.SL'!G:R,8,FALSE)</f>
        <v/>
      </c>
      <c r="R187" s="20" t="str">
        <f ca="1" t="shared" si="3"/>
        <v/>
      </c>
      <c r="S187" s="20"/>
    </row>
    <row r="188" spans="1:19" ht="21.95" customHeight="1">
      <c r="A188" s="20" t="str">
        <f ca="1">_xlfn.IFERROR(IF(AND(F188=0,I188=0,L188=0,O188=0),"-",VLOOKUP(E188,'Rec.'!H:N,7,FALSE)),"")</f>
        <v/>
      </c>
      <c r="B188" s="21" t="str">
        <f ca="1">_xlfn.IFERROR(VLOOKUP(E188,'Rec.'!B:H,4,FALSE),"")</f>
        <v/>
      </c>
      <c r="C188" s="21" t="str">
        <f ca="1">_xlfn.IFERROR(VLOOKUP(E188,'Rec.'!B:H,5,FALSE),"")</f>
        <v/>
      </c>
      <c r="D188" s="20" t="str">
        <f ca="1">_xlfn.IFERROR(VLOOKUP(E188,'Rec.'!B:H,6,FALSE),"")</f>
        <v/>
      </c>
      <c r="E188" s="20" t="str">
        <f ca="1">_xlfn.IFERROR(VLOOKUP(ROW()-9,'Rec.'!P:Q,2,FALSE),"")</f>
        <v/>
      </c>
      <c r="F188" s="20">
        <f ca="1">VLOOKUP(E188,'Q1.SL'!F:M,3,FALSE)</f>
        <v>0</v>
      </c>
      <c r="G188" s="69" t="str">
        <f>IF(ROW()-9&gt;'Inf.'!$I$10,"",VLOOKUP(E188,'Q1.SL'!F:M,4,FALSE))</f>
        <v/>
      </c>
      <c r="H188" s="20" t="str">
        <f ca="1">VLOOKUP(E188,'Q1.SL'!F:P,8,FALSE)</f>
        <v/>
      </c>
      <c r="I188" s="20" t="str">
        <f ca="1">VLOOKUP(E188,'Q2.SL'!G:O,6,FALSE)</f>
        <v/>
      </c>
      <c r="J188" s="31" t="str">
        <f>IF(ROW()-9&gt;'Inf.'!$I$10,"",VLOOKUP(E188,'Q2.SL'!G:O,4,FALSE))</f>
        <v/>
      </c>
      <c r="K188" s="20" t="str">
        <f ca="1">VLOOKUP(E188,'Q2.SL'!G:R,8,FALSE)</f>
        <v/>
      </c>
      <c r="L188" s="20" t="str">
        <f ca="1">VLOOKUP(E188,'Q3.SL'!G:O,6,FALSE)</f>
        <v/>
      </c>
      <c r="M188" s="69" t="str">
        <f>IF(ROW()-9&gt;'Inf.'!$I$10,"",VLOOKUP(E188,'Q3.SL'!G:O,4,FALSE))</f>
        <v/>
      </c>
      <c r="N188" s="20" t="str">
        <f ca="1">VLOOKUP(E188,'Q3.SL'!G:R,8,FALSE)</f>
        <v/>
      </c>
      <c r="O188" s="20" t="str">
        <f ca="1">VLOOKUP(E188,'Q4.SL'!G:O,6,FALSE)</f>
        <v/>
      </c>
      <c r="P188" s="31" t="str">
        <f>IF(ROW()-9&gt;'Inf.'!$I$10,"",VLOOKUP(E188,'Q4.SL'!G:O,4,FALSE))</f>
        <v/>
      </c>
      <c r="Q188" s="20" t="str">
        <f ca="1">VLOOKUP(E188,'Q4.SL'!G:R,8,FALSE)</f>
        <v/>
      </c>
      <c r="R188" s="20" t="str">
        <f ca="1" t="shared" si="3"/>
        <v/>
      </c>
      <c r="S188" s="20"/>
    </row>
    <row r="189" spans="1:19" ht="21.95" customHeight="1">
      <c r="A189" s="20" t="str">
        <f ca="1">_xlfn.IFERROR(IF(AND(F189=0,I189=0,L189=0,O189=0),"-",VLOOKUP(E189,'Rec.'!H:N,7,FALSE)),"")</f>
        <v/>
      </c>
      <c r="B189" s="21" t="str">
        <f ca="1">_xlfn.IFERROR(VLOOKUP(E189,'Rec.'!B:H,4,FALSE),"")</f>
        <v/>
      </c>
      <c r="C189" s="21" t="str">
        <f ca="1">_xlfn.IFERROR(VLOOKUP(E189,'Rec.'!B:H,5,FALSE),"")</f>
        <v/>
      </c>
      <c r="D189" s="20" t="str">
        <f ca="1">_xlfn.IFERROR(VLOOKUP(E189,'Rec.'!B:H,6,FALSE),"")</f>
        <v/>
      </c>
      <c r="E189" s="20" t="str">
        <f ca="1">_xlfn.IFERROR(VLOOKUP(ROW()-9,'Rec.'!P:Q,2,FALSE),"")</f>
        <v/>
      </c>
      <c r="F189" s="20">
        <f ca="1">VLOOKUP(E189,'Q1.SL'!F:M,3,FALSE)</f>
        <v>0</v>
      </c>
      <c r="G189" s="69" t="str">
        <f>IF(ROW()-9&gt;'Inf.'!$I$10,"",VLOOKUP(E189,'Q1.SL'!F:M,4,FALSE))</f>
        <v/>
      </c>
      <c r="H189" s="20" t="str">
        <f ca="1">VLOOKUP(E189,'Q1.SL'!F:P,8,FALSE)</f>
        <v/>
      </c>
      <c r="I189" s="20" t="str">
        <f ca="1">VLOOKUP(E189,'Q2.SL'!G:O,6,FALSE)</f>
        <v/>
      </c>
      <c r="J189" s="31" t="str">
        <f>IF(ROW()-9&gt;'Inf.'!$I$10,"",VLOOKUP(E189,'Q2.SL'!G:O,4,FALSE))</f>
        <v/>
      </c>
      <c r="K189" s="20" t="str">
        <f ca="1">VLOOKUP(E189,'Q2.SL'!G:R,8,FALSE)</f>
        <v/>
      </c>
      <c r="L189" s="20" t="str">
        <f ca="1">VLOOKUP(E189,'Q3.SL'!G:O,6,FALSE)</f>
        <v/>
      </c>
      <c r="M189" s="69" t="str">
        <f>IF(ROW()-9&gt;'Inf.'!$I$10,"",VLOOKUP(E189,'Q3.SL'!G:O,4,FALSE))</f>
        <v/>
      </c>
      <c r="N189" s="20" t="str">
        <f ca="1">VLOOKUP(E189,'Q3.SL'!G:R,8,FALSE)</f>
        <v/>
      </c>
      <c r="O189" s="20" t="str">
        <f ca="1">VLOOKUP(E189,'Q4.SL'!G:O,6,FALSE)</f>
        <v/>
      </c>
      <c r="P189" s="31" t="str">
        <f>IF(ROW()-9&gt;'Inf.'!$I$10,"",VLOOKUP(E189,'Q4.SL'!G:O,4,FALSE))</f>
        <v/>
      </c>
      <c r="Q189" s="20" t="str">
        <f ca="1">VLOOKUP(E189,'Q4.SL'!G:R,8,FALSE)</f>
        <v/>
      </c>
      <c r="R189" s="20" t="str">
        <f ca="1" t="shared" si="3"/>
        <v/>
      </c>
      <c r="S189" s="20"/>
    </row>
    <row r="190" spans="1:19" ht="21.95" customHeight="1">
      <c r="A190" s="20" t="str">
        <f ca="1">_xlfn.IFERROR(IF(AND(F190=0,I190=0,L190=0,O190=0),"-",VLOOKUP(E190,'Rec.'!H:N,7,FALSE)),"")</f>
        <v/>
      </c>
      <c r="B190" s="21" t="str">
        <f ca="1">_xlfn.IFERROR(VLOOKUP(E190,'Rec.'!B:H,4,FALSE),"")</f>
        <v/>
      </c>
      <c r="C190" s="21" t="str">
        <f ca="1">_xlfn.IFERROR(VLOOKUP(E190,'Rec.'!B:H,5,FALSE),"")</f>
        <v/>
      </c>
      <c r="D190" s="20" t="str">
        <f ca="1">_xlfn.IFERROR(VLOOKUP(E190,'Rec.'!B:H,6,FALSE),"")</f>
        <v/>
      </c>
      <c r="E190" s="20" t="str">
        <f ca="1">_xlfn.IFERROR(VLOOKUP(ROW()-9,'Rec.'!P:Q,2,FALSE),"")</f>
        <v/>
      </c>
      <c r="F190" s="20">
        <f ca="1">VLOOKUP(E190,'Q1.SL'!F:M,3,FALSE)</f>
        <v>0</v>
      </c>
      <c r="G190" s="69" t="str">
        <f>IF(ROW()-9&gt;'Inf.'!$I$10,"",VLOOKUP(E190,'Q1.SL'!F:M,4,FALSE))</f>
        <v/>
      </c>
      <c r="H190" s="20" t="str">
        <f ca="1">VLOOKUP(E190,'Q1.SL'!F:P,8,FALSE)</f>
        <v/>
      </c>
      <c r="I190" s="20" t="str">
        <f ca="1">VLOOKUP(E190,'Q2.SL'!G:O,6,FALSE)</f>
        <v/>
      </c>
      <c r="J190" s="31" t="str">
        <f>IF(ROW()-9&gt;'Inf.'!$I$10,"",VLOOKUP(E190,'Q2.SL'!G:O,4,FALSE))</f>
        <v/>
      </c>
      <c r="K190" s="20" t="str">
        <f ca="1">VLOOKUP(E190,'Q2.SL'!G:R,8,FALSE)</f>
        <v/>
      </c>
      <c r="L190" s="20" t="str">
        <f ca="1">VLOOKUP(E190,'Q3.SL'!G:O,6,FALSE)</f>
        <v/>
      </c>
      <c r="M190" s="69" t="str">
        <f>IF(ROW()-9&gt;'Inf.'!$I$10,"",VLOOKUP(E190,'Q3.SL'!G:O,4,FALSE))</f>
        <v/>
      </c>
      <c r="N190" s="20" t="str">
        <f ca="1">VLOOKUP(E190,'Q3.SL'!G:R,8,FALSE)</f>
        <v/>
      </c>
      <c r="O190" s="20" t="str">
        <f ca="1">VLOOKUP(E190,'Q4.SL'!G:O,6,FALSE)</f>
        <v/>
      </c>
      <c r="P190" s="31" t="str">
        <f>IF(ROW()-9&gt;'Inf.'!$I$10,"",VLOOKUP(E190,'Q4.SL'!G:O,4,FALSE))</f>
        <v/>
      </c>
      <c r="Q190" s="20" t="str">
        <f ca="1">VLOOKUP(E190,'Q4.SL'!G:R,8,FALSE)</f>
        <v/>
      </c>
      <c r="R190" s="20" t="str">
        <f ca="1" t="shared" si="3"/>
        <v/>
      </c>
      <c r="S190" s="20"/>
    </row>
    <row r="191" spans="1:19" ht="21.95" customHeight="1">
      <c r="A191" s="20" t="str">
        <f ca="1">_xlfn.IFERROR(IF(AND(F191=0,I191=0,L191=0,O191=0),"-",VLOOKUP(E191,'Rec.'!H:N,7,FALSE)),"")</f>
        <v/>
      </c>
      <c r="B191" s="21" t="str">
        <f ca="1">_xlfn.IFERROR(VLOOKUP(E191,'Rec.'!B:H,4,FALSE),"")</f>
        <v/>
      </c>
      <c r="C191" s="21" t="str">
        <f ca="1">_xlfn.IFERROR(VLOOKUP(E191,'Rec.'!B:H,5,FALSE),"")</f>
        <v/>
      </c>
      <c r="D191" s="20" t="str">
        <f ca="1">_xlfn.IFERROR(VLOOKUP(E191,'Rec.'!B:H,6,FALSE),"")</f>
        <v/>
      </c>
      <c r="E191" s="20" t="str">
        <f ca="1">_xlfn.IFERROR(VLOOKUP(ROW()-9,'Rec.'!P:Q,2,FALSE),"")</f>
        <v/>
      </c>
      <c r="F191" s="20">
        <f ca="1">VLOOKUP(E191,'Q1.SL'!F:M,3,FALSE)</f>
        <v>0</v>
      </c>
      <c r="G191" s="69" t="str">
        <f>IF(ROW()-9&gt;'Inf.'!$I$10,"",VLOOKUP(E191,'Q1.SL'!F:M,4,FALSE))</f>
        <v/>
      </c>
      <c r="H191" s="20" t="str">
        <f ca="1">VLOOKUP(E191,'Q1.SL'!F:P,8,FALSE)</f>
        <v/>
      </c>
      <c r="I191" s="20" t="str">
        <f ca="1">VLOOKUP(E191,'Q2.SL'!G:O,6,FALSE)</f>
        <v/>
      </c>
      <c r="J191" s="31" t="str">
        <f>IF(ROW()-9&gt;'Inf.'!$I$10,"",VLOOKUP(E191,'Q2.SL'!G:O,4,FALSE))</f>
        <v/>
      </c>
      <c r="K191" s="20" t="str">
        <f ca="1">VLOOKUP(E191,'Q2.SL'!G:R,8,FALSE)</f>
        <v/>
      </c>
      <c r="L191" s="20" t="str">
        <f ca="1">VLOOKUP(E191,'Q3.SL'!G:O,6,FALSE)</f>
        <v/>
      </c>
      <c r="M191" s="69" t="str">
        <f>IF(ROW()-9&gt;'Inf.'!$I$10,"",VLOOKUP(E191,'Q3.SL'!G:O,4,FALSE))</f>
        <v/>
      </c>
      <c r="N191" s="20" t="str">
        <f ca="1">VLOOKUP(E191,'Q3.SL'!G:R,8,FALSE)</f>
        <v/>
      </c>
      <c r="O191" s="20" t="str">
        <f ca="1">VLOOKUP(E191,'Q4.SL'!G:O,6,FALSE)</f>
        <v/>
      </c>
      <c r="P191" s="31" t="str">
        <f>IF(ROW()-9&gt;'Inf.'!$I$10,"",VLOOKUP(E191,'Q4.SL'!G:O,4,FALSE))</f>
        <v/>
      </c>
      <c r="Q191" s="20" t="str">
        <f ca="1">VLOOKUP(E191,'Q4.SL'!G:R,8,FALSE)</f>
        <v/>
      </c>
      <c r="R191" s="20" t="str">
        <f ca="1" t="shared" si="3"/>
        <v/>
      </c>
      <c r="S191" s="20"/>
    </row>
    <row r="192" spans="1:19" ht="21.95" customHeight="1">
      <c r="A192" s="20" t="str">
        <f ca="1">_xlfn.IFERROR(IF(AND(F192=0,I192=0,L192=0,O192=0),"-",VLOOKUP(E192,'Rec.'!H:N,7,FALSE)),"")</f>
        <v/>
      </c>
      <c r="B192" s="21" t="str">
        <f ca="1">_xlfn.IFERROR(VLOOKUP(E192,'Rec.'!B:H,4,FALSE),"")</f>
        <v/>
      </c>
      <c r="C192" s="21" t="str">
        <f ca="1">_xlfn.IFERROR(VLOOKUP(E192,'Rec.'!B:H,5,FALSE),"")</f>
        <v/>
      </c>
      <c r="D192" s="20" t="str">
        <f ca="1">_xlfn.IFERROR(VLOOKUP(E192,'Rec.'!B:H,6,FALSE),"")</f>
        <v/>
      </c>
      <c r="E192" s="20" t="str">
        <f ca="1">_xlfn.IFERROR(VLOOKUP(ROW()-9,'Rec.'!P:Q,2,FALSE),"")</f>
        <v/>
      </c>
      <c r="F192" s="20">
        <f ca="1">VLOOKUP(E192,'Q1.SL'!F:M,3,FALSE)</f>
        <v>0</v>
      </c>
      <c r="G192" s="69" t="str">
        <f>IF(ROW()-9&gt;'Inf.'!$I$10,"",VLOOKUP(E192,'Q1.SL'!F:M,4,FALSE))</f>
        <v/>
      </c>
      <c r="H192" s="20" t="str">
        <f ca="1">VLOOKUP(E192,'Q1.SL'!F:P,8,FALSE)</f>
        <v/>
      </c>
      <c r="I192" s="20" t="str">
        <f ca="1">VLOOKUP(E192,'Q2.SL'!G:O,6,FALSE)</f>
        <v/>
      </c>
      <c r="J192" s="31" t="str">
        <f>IF(ROW()-9&gt;'Inf.'!$I$10,"",VLOOKUP(E192,'Q2.SL'!G:O,4,FALSE))</f>
        <v/>
      </c>
      <c r="K192" s="20" t="str">
        <f ca="1">VLOOKUP(E192,'Q2.SL'!G:R,8,FALSE)</f>
        <v/>
      </c>
      <c r="L192" s="20" t="str">
        <f ca="1">VLOOKUP(E192,'Q3.SL'!G:O,6,FALSE)</f>
        <v/>
      </c>
      <c r="M192" s="69" t="str">
        <f>IF(ROW()-9&gt;'Inf.'!$I$10,"",VLOOKUP(E192,'Q3.SL'!G:O,4,FALSE))</f>
        <v/>
      </c>
      <c r="N192" s="20" t="str">
        <f ca="1">VLOOKUP(E192,'Q3.SL'!G:R,8,FALSE)</f>
        <v/>
      </c>
      <c r="O192" s="20" t="str">
        <f ca="1">VLOOKUP(E192,'Q4.SL'!G:O,6,FALSE)</f>
        <v/>
      </c>
      <c r="P192" s="31" t="str">
        <f>IF(ROW()-9&gt;'Inf.'!$I$10,"",VLOOKUP(E192,'Q4.SL'!G:O,4,FALSE))</f>
        <v/>
      </c>
      <c r="Q192" s="20" t="str">
        <f ca="1">VLOOKUP(E192,'Q4.SL'!G:R,8,FALSE)</f>
        <v/>
      </c>
      <c r="R192" s="20" t="str">
        <f ca="1" t="shared" si="3"/>
        <v/>
      </c>
      <c r="S192" s="20"/>
    </row>
    <row r="193" spans="1:19" ht="21.95" customHeight="1">
      <c r="A193" s="20" t="str">
        <f ca="1">_xlfn.IFERROR(IF(AND(F193=0,I193=0,L193=0,O193=0),"-",VLOOKUP(E193,'Rec.'!H:N,7,FALSE)),"")</f>
        <v/>
      </c>
      <c r="B193" s="21" t="str">
        <f ca="1">_xlfn.IFERROR(VLOOKUP(E193,'Rec.'!B:H,4,FALSE),"")</f>
        <v/>
      </c>
      <c r="C193" s="21" t="str">
        <f ca="1">_xlfn.IFERROR(VLOOKUP(E193,'Rec.'!B:H,5,FALSE),"")</f>
        <v/>
      </c>
      <c r="D193" s="20" t="str">
        <f ca="1">_xlfn.IFERROR(VLOOKUP(E193,'Rec.'!B:H,6,FALSE),"")</f>
        <v/>
      </c>
      <c r="E193" s="20" t="str">
        <f ca="1">_xlfn.IFERROR(VLOOKUP(ROW()-9,'Rec.'!P:Q,2,FALSE),"")</f>
        <v/>
      </c>
      <c r="F193" s="20">
        <f ca="1">VLOOKUP(E193,'Q1.SL'!F:M,3,FALSE)</f>
        <v>0</v>
      </c>
      <c r="G193" s="69" t="str">
        <f>IF(ROW()-9&gt;'Inf.'!$I$10,"",VLOOKUP(E193,'Q1.SL'!F:M,4,FALSE))</f>
        <v/>
      </c>
      <c r="H193" s="20" t="str">
        <f ca="1">VLOOKUP(E193,'Q1.SL'!F:P,8,FALSE)</f>
        <v/>
      </c>
      <c r="I193" s="20" t="str">
        <f ca="1">VLOOKUP(E193,'Q2.SL'!G:O,6,FALSE)</f>
        <v/>
      </c>
      <c r="J193" s="31" t="str">
        <f>IF(ROW()-9&gt;'Inf.'!$I$10,"",VLOOKUP(E193,'Q2.SL'!G:O,4,FALSE))</f>
        <v/>
      </c>
      <c r="K193" s="20" t="str">
        <f ca="1">VLOOKUP(E193,'Q2.SL'!G:R,8,FALSE)</f>
        <v/>
      </c>
      <c r="L193" s="20" t="str">
        <f ca="1">VLOOKUP(E193,'Q3.SL'!G:O,6,FALSE)</f>
        <v/>
      </c>
      <c r="M193" s="69" t="str">
        <f>IF(ROW()-9&gt;'Inf.'!$I$10,"",VLOOKUP(E193,'Q3.SL'!G:O,4,FALSE))</f>
        <v/>
      </c>
      <c r="N193" s="20" t="str">
        <f ca="1">VLOOKUP(E193,'Q3.SL'!G:R,8,FALSE)</f>
        <v/>
      </c>
      <c r="O193" s="20" t="str">
        <f ca="1">VLOOKUP(E193,'Q4.SL'!G:O,6,FALSE)</f>
        <v/>
      </c>
      <c r="P193" s="31" t="str">
        <f>IF(ROW()-9&gt;'Inf.'!$I$10,"",VLOOKUP(E193,'Q4.SL'!G:O,4,FALSE))</f>
        <v/>
      </c>
      <c r="Q193" s="20" t="str">
        <f ca="1">VLOOKUP(E193,'Q4.SL'!G:R,8,FALSE)</f>
        <v/>
      </c>
      <c r="R193" s="20" t="str">
        <f ca="1" t="shared" si="3"/>
        <v/>
      </c>
      <c r="S193" s="20"/>
    </row>
    <row r="194" spans="1:19" ht="21.95" customHeight="1">
      <c r="A194" s="20" t="str">
        <f ca="1">_xlfn.IFERROR(IF(AND(F194=0,I194=0,L194=0,O194=0),"-",VLOOKUP(E194,'Rec.'!H:N,7,FALSE)),"")</f>
        <v/>
      </c>
      <c r="B194" s="21" t="str">
        <f ca="1">_xlfn.IFERROR(VLOOKUP(E194,'Rec.'!B:H,4,FALSE),"")</f>
        <v/>
      </c>
      <c r="C194" s="21" t="str">
        <f ca="1">_xlfn.IFERROR(VLOOKUP(E194,'Rec.'!B:H,5,FALSE),"")</f>
        <v/>
      </c>
      <c r="D194" s="20" t="str">
        <f ca="1">_xlfn.IFERROR(VLOOKUP(E194,'Rec.'!B:H,6,FALSE),"")</f>
        <v/>
      </c>
      <c r="E194" s="20" t="str">
        <f ca="1">_xlfn.IFERROR(VLOOKUP(ROW()-9,'Rec.'!P:Q,2,FALSE),"")</f>
        <v/>
      </c>
      <c r="F194" s="20">
        <f ca="1">VLOOKUP(E194,'Q1.SL'!F:M,3,FALSE)</f>
        <v>0</v>
      </c>
      <c r="G194" s="69" t="str">
        <f>IF(ROW()-9&gt;'Inf.'!$I$10,"",VLOOKUP(E194,'Q1.SL'!F:M,4,FALSE))</f>
        <v/>
      </c>
      <c r="H194" s="20" t="str">
        <f ca="1">VLOOKUP(E194,'Q1.SL'!F:P,8,FALSE)</f>
        <v/>
      </c>
      <c r="I194" s="20" t="str">
        <f ca="1">VLOOKUP(E194,'Q2.SL'!G:O,6,FALSE)</f>
        <v/>
      </c>
      <c r="J194" s="31" t="str">
        <f>IF(ROW()-9&gt;'Inf.'!$I$10,"",VLOOKUP(E194,'Q2.SL'!G:O,4,FALSE))</f>
        <v/>
      </c>
      <c r="K194" s="20" t="str">
        <f ca="1">VLOOKUP(E194,'Q2.SL'!G:R,8,FALSE)</f>
        <v/>
      </c>
      <c r="L194" s="20" t="str">
        <f ca="1">VLOOKUP(E194,'Q3.SL'!G:O,6,FALSE)</f>
        <v/>
      </c>
      <c r="M194" s="69" t="str">
        <f>IF(ROW()-9&gt;'Inf.'!$I$10,"",VLOOKUP(E194,'Q3.SL'!G:O,4,FALSE))</f>
        <v/>
      </c>
      <c r="N194" s="20" t="str">
        <f ca="1">VLOOKUP(E194,'Q3.SL'!G:R,8,FALSE)</f>
        <v/>
      </c>
      <c r="O194" s="20" t="str">
        <f ca="1">VLOOKUP(E194,'Q4.SL'!G:O,6,FALSE)</f>
        <v/>
      </c>
      <c r="P194" s="31" t="str">
        <f>IF(ROW()-9&gt;'Inf.'!$I$10,"",VLOOKUP(E194,'Q4.SL'!G:O,4,FALSE))</f>
        <v/>
      </c>
      <c r="Q194" s="20" t="str">
        <f ca="1">VLOOKUP(E194,'Q4.SL'!G:R,8,FALSE)</f>
        <v/>
      </c>
      <c r="R194" s="20" t="str">
        <f ca="1" t="shared" si="3"/>
        <v/>
      </c>
      <c r="S194" s="20"/>
    </row>
    <row r="195" spans="1:19" ht="21.95" customHeight="1">
      <c r="A195" s="20" t="str">
        <f ca="1">_xlfn.IFERROR(IF(AND(F195=0,I195=0,L195=0,O195=0),"-",VLOOKUP(E195,'Rec.'!H:N,7,FALSE)),"")</f>
        <v/>
      </c>
      <c r="B195" s="21" t="str">
        <f ca="1">_xlfn.IFERROR(VLOOKUP(E195,'Rec.'!B:H,4,FALSE),"")</f>
        <v/>
      </c>
      <c r="C195" s="21" t="str">
        <f ca="1">_xlfn.IFERROR(VLOOKUP(E195,'Rec.'!B:H,5,FALSE),"")</f>
        <v/>
      </c>
      <c r="D195" s="20" t="str">
        <f ca="1">_xlfn.IFERROR(VLOOKUP(E195,'Rec.'!B:H,6,FALSE),"")</f>
        <v/>
      </c>
      <c r="E195" s="20" t="str">
        <f ca="1">_xlfn.IFERROR(VLOOKUP(ROW()-9,'Rec.'!P:Q,2,FALSE),"")</f>
        <v/>
      </c>
      <c r="F195" s="20">
        <f ca="1">VLOOKUP(E195,'Q1.SL'!F:M,3,FALSE)</f>
        <v>0</v>
      </c>
      <c r="G195" s="69" t="str">
        <f>IF(ROW()-9&gt;'Inf.'!$I$10,"",VLOOKUP(E195,'Q1.SL'!F:M,4,FALSE))</f>
        <v/>
      </c>
      <c r="H195" s="20" t="str">
        <f ca="1">VLOOKUP(E195,'Q1.SL'!F:P,8,FALSE)</f>
        <v/>
      </c>
      <c r="I195" s="20" t="str">
        <f ca="1">VLOOKUP(E195,'Q2.SL'!G:O,6,FALSE)</f>
        <v/>
      </c>
      <c r="J195" s="31" t="str">
        <f>IF(ROW()-9&gt;'Inf.'!$I$10,"",VLOOKUP(E195,'Q2.SL'!G:O,4,FALSE))</f>
        <v/>
      </c>
      <c r="K195" s="20" t="str">
        <f ca="1">VLOOKUP(E195,'Q2.SL'!G:R,8,FALSE)</f>
        <v/>
      </c>
      <c r="L195" s="20" t="str">
        <f ca="1">VLOOKUP(E195,'Q3.SL'!G:O,6,FALSE)</f>
        <v/>
      </c>
      <c r="M195" s="69" t="str">
        <f>IF(ROW()-9&gt;'Inf.'!$I$10,"",VLOOKUP(E195,'Q3.SL'!G:O,4,FALSE))</f>
        <v/>
      </c>
      <c r="N195" s="20" t="str">
        <f ca="1">VLOOKUP(E195,'Q3.SL'!G:R,8,FALSE)</f>
        <v/>
      </c>
      <c r="O195" s="20" t="str">
        <f ca="1">VLOOKUP(E195,'Q4.SL'!G:O,6,FALSE)</f>
        <v/>
      </c>
      <c r="P195" s="31" t="str">
        <f>IF(ROW()-9&gt;'Inf.'!$I$10,"",VLOOKUP(E195,'Q4.SL'!G:O,4,FALSE))</f>
        <v/>
      </c>
      <c r="Q195" s="20" t="str">
        <f ca="1">VLOOKUP(E195,'Q4.SL'!G:R,8,FALSE)</f>
        <v/>
      </c>
      <c r="R195" s="20" t="str">
        <f ca="1" t="shared" si="3"/>
        <v/>
      </c>
      <c r="S195" s="20"/>
    </row>
    <row r="196" spans="1:19" ht="21.95" customHeight="1">
      <c r="A196" s="20" t="str">
        <f ca="1">_xlfn.IFERROR(IF(AND(F196=0,I196=0,L196=0,O196=0),"-",VLOOKUP(E196,'Rec.'!H:N,7,FALSE)),"")</f>
        <v/>
      </c>
      <c r="B196" s="21" t="str">
        <f ca="1">_xlfn.IFERROR(VLOOKUP(E196,'Rec.'!B:H,4,FALSE),"")</f>
        <v/>
      </c>
      <c r="C196" s="21" t="str">
        <f ca="1">_xlfn.IFERROR(VLOOKUP(E196,'Rec.'!B:H,5,FALSE),"")</f>
        <v/>
      </c>
      <c r="D196" s="20" t="str">
        <f ca="1">_xlfn.IFERROR(VLOOKUP(E196,'Rec.'!B:H,6,FALSE),"")</f>
        <v/>
      </c>
      <c r="E196" s="20" t="str">
        <f ca="1">_xlfn.IFERROR(VLOOKUP(ROW()-9,'Rec.'!P:Q,2,FALSE),"")</f>
        <v/>
      </c>
      <c r="F196" s="20">
        <f ca="1">VLOOKUP(E196,'Q1.SL'!F:M,3,FALSE)</f>
        <v>0</v>
      </c>
      <c r="G196" s="69" t="str">
        <f>IF(ROW()-9&gt;'Inf.'!$I$10,"",VLOOKUP(E196,'Q1.SL'!F:M,4,FALSE))</f>
        <v/>
      </c>
      <c r="H196" s="20" t="str">
        <f ca="1">VLOOKUP(E196,'Q1.SL'!F:P,8,FALSE)</f>
        <v/>
      </c>
      <c r="I196" s="20" t="str">
        <f ca="1">VLOOKUP(E196,'Q2.SL'!G:O,6,FALSE)</f>
        <v/>
      </c>
      <c r="J196" s="31" t="str">
        <f>IF(ROW()-9&gt;'Inf.'!$I$10,"",VLOOKUP(E196,'Q2.SL'!G:O,4,FALSE))</f>
        <v/>
      </c>
      <c r="K196" s="20" t="str">
        <f ca="1">VLOOKUP(E196,'Q2.SL'!G:R,8,FALSE)</f>
        <v/>
      </c>
      <c r="L196" s="20" t="str">
        <f ca="1">VLOOKUP(E196,'Q3.SL'!G:O,6,FALSE)</f>
        <v/>
      </c>
      <c r="M196" s="69" t="str">
        <f>IF(ROW()-9&gt;'Inf.'!$I$10,"",VLOOKUP(E196,'Q3.SL'!G:O,4,FALSE))</f>
        <v/>
      </c>
      <c r="N196" s="20" t="str">
        <f ca="1">VLOOKUP(E196,'Q3.SL'!G:R,8,FALSE)</f>
        <v/>
      </c>
      <c r="O196" s="20" t="str">
        <f ca="1">VLOOKUP(E196,'Q4.SL'!G:O,6,FALSE)</f>
        <v/>
      </c>
      <c r="P196" s="31" t="str">
        <f>IF(ROW()-9&gt;'Inf.'!$I$10,"",VLOOKUP(E196,'Q4.SL'!G:O,4,FALSE))</f>
        <v/>
      </c>
      <c r="Q196" s="20" t="str">
        <f ca="1">VLOOKUP(E196,'Q4.SL'!G:R,8,FALSE)</f>
        <v/>
      </c>
      <c r="R196" s="20" t="str">
        <f ca="1" t="shared" si="3"/>
        <v/>
      </c>
      <c r="S196" s="20"/>
    </row>
    <row r="197" spans="1:19" ht="21.95" customHeight="1">
      <c r="A197" s="20" t="str">
        <f ca="1">_xlfn.IFERROR(IF(AND(F197=0,I197=0,L197=0,O197=0),"-",VLOOKUP(E197,'Rec.'!H:N,7,FALSE)),"")</f>
        <v/>
      </c>
      <c r="B197" s="21" t="str">
        <f ca="1">_xlfn.IFERROR(VLOOKUP(E197,'Rec.'!B:H,4,FALSE),"")</f>
        <v/>
      </c>
      <c r="C197" s="21" t="str">
        <f ca="1">_xlfn.IFERROR(VLOOKUP(E197,'Rec.'!B:H,5,FALSE),"")</f>
        <v/>
      </c>
      <c r="D197" s="20" t="str">
        <f ca="1">_xlfn.IFERROR(VLOOKUP(E197,'Rec.'!B:H,6,FALSE),"")</f>
        <v/>
      </c>
      <c r="E197" s="20" t="str">
        <f ca="1">_xlfn.IFERROR(VLOOKUP(ROW()-9,'Rec.'!P:Q,2,FALSE),"")</f>
        <v/>
      </c>
      <c r="F197" s="20">
        <f ca="1">VLOOKUP(E197,'Q1.SL'!F:M,3,FALSE)</f>
        <v>0</v>
      </c>
      <c r="G197" s="69" t="str">
        <f>IF(ROW()-9&gt;'Inf.'!$I$10,"",VLOOKUP(E197,'Q1.SL'!F:M,4,FALSE))</f>
        <v/>
      </c>
      <c r="H197" s="20" t="str">
        <f ca="1">VLOOKUP(E197,'Q1.SL'!F:P,8,FALSE)</f>
        <v/>
      </c>
      <c r="I197" s="20" t="str">
        <f ca="1">VLOOKUP(E197,'Q2.SL'!G:O,6,FALSE)</f>
        <v/>
      </c>
      <c r="J197" s="31" t="str">
        <f>IF(ROW()-9&gt;'Inf.'!$I$10,"",VLOOKUP(E197,'Q2.SL'!G:O,4,FALSE))</f>
        <v/>
      </c>
      <c r="K197" s="20" t="str">
        <f ca="1">VLOOKUP(E197,'Q2.SL'!G:R,8,FALSE)</f>
        <v/>
      </c>
      <c r="L197" s="20" t="str">
        <f ca="1">VLOOKUP(E197,'Q3.SL'!G:O,6,FALSE)</f>
        <v/>
      </c>
      <c r="M197" s="69" t="str">
        <f>IF(ROW()-9&gt;'Inf.'!$I$10,"",VLOOKUP(E197,'Q3.SL'!G:O,4,FALSE))</f>
        <v/>
      </c>
      <c r="N197" s="20" t="str">
        <f ca="1">VLOOKUP(E197,'Q3.SL'!G:R,8,FALSE)</f>
        <v/>
      </c>
      <c r="O197" s="20" t="str">
        <f ca="1">VLOOKUP(E197,'Q4.SL'!G:O,6,FALSE)</f>
        <v/>
      </c>
      <c r="P197" s="31" t="str">
        <f>IF(ROW()-9&gt;'Inf.'!$I$10,"",VLOOKUP(E197,'Q4.SL'!G:O,4,FALSE))</f>
        <v/>
      </c>
      <c r="Q197" s="20" t="str">
        <f ca="1">VLOOKUP(E197,'Q4.SL'!G:R,8,FALSE)</f>
        <v/>
      </c>
      <c r="R197" s="20" t="str">
        <f ca="1" t="shared" si="3"/>
        <v/>
      </c>
      <c r="S197" s="20"/>
    </row>
    <row r="198" spans="1:19" ht="21.95" customHeight="1">
      <c r="A198" s="20" t="str">
        <f ca="1">_xlfn.IFERROR(IF(AND(F198=0,I198=0,L198=0,O198=0),"-",VLOOKUP(E198,'Rec.'!H:N,7,FALSE)),"")</f>
        <v/>
      </c>
      <c r="B198" s="21" t="str">
        <f ca="1">_xlfn.IFERROR(VLOOKUP(E198,'Rec.'!B:H,4,FALSE),"")</f>
        <v/>
      </c>
      <c r="C198" s="21" t="str">
        <f ca="1">_xlfn.IFERROR(VLOOKUP(E198,'Rec.'!B:H,5,FALSE),"")</f>
        <v/>
      </c>
      <c r="D198" s="20" t="str">
        <f ca="1">_xlfn.IFERROR(VLOOKUP(E198,'Rec.'!B:H,6,FALSE),"")</f>
        <v/>
      </c>
      <c r="E198" s="20" t="str">
        <f ca="1">_xlfn.IFERROR(VLOOKUP(ROW()-9,'Rec.'!P:Q,2,FALSE),"")</f>
        <v/>
      </c>
      <c r="F198" s="20">
        <f ca="1">VLOOKUP(E198,'Q1.SL'!F:M,3,FALSE)</f>
        <v>0</v>
      </c>
      <c r="G198" s="69" t="str">
        <f>IF(ROW()-9&gt;'Inf.'!$I$10,"",VLOOKUP(E198,'Q1.SL'!F:M,4,FALSE))</f>
        <v/>
      </c>
      <c r="H198" s="20" t="str">
        <f ca="1">VLOOKUP(E198,'Q1.SL'!F:P,8,FALSE)</f>
        <v/>
      </c>
      <c r="I198" s="20" t="str">
        <f ca="1">VLOOKUP(E198,'Q2.SL'!G:O,6,FALSE)</f>
        <v/>
      </c>
      <c r="J198" s="31" t="str">
        <f>IF(ROW()-9&gt;'Inf.'!$I$10,"",VLOOKUP(E198,'Q2.SL'!G:O,4,FALSE))</f>
        <v/>
      </c>
      <c r="K198" s="20" t="str">
        <f ca="1">VLOOKUP(E198,'Q2.SL'!G:R,8,FALSE)</f>
        <v/>
      </c>
      <c r="L198" s="20" t="str">
        <f ca="1">VLOOKUP(E198,'Q3.SL'!G:O,6,FALSE)</f>
        <v/>
      </c>
      <c r="M198" s="69" t="str">
        <f>IF(ROW()-9&gt;'Inf.'!$I$10,"",VLOOKUP(E198,'Q3.SL'!G:O,4,FALSE))</f>
        <v/>
      </c>
      <c r="N198" s="20" t="str">
        <f ca="1">VLOOKUP(E198,'Q3.SL'!G:R,8,FALSE)</f>
        <v/>
      </c>
      <c r="O198" s="20" t="str">
        <f ca="1">VLOOKUP(E198,'Q4.SL'!G:O,6,FALSE)</f>
        <v/>
      </c>
      <c r="P198" s="31" t="str">
        <f>IF(ROW()-9&gt;'Inf.'!$I$10,"",VLOOKUP(E198,'Q4.SL'!G:O,4,FALSE))</f>
        <v/>
      </c>
      <c r="Q198" s="20" t="str">
        <f ca="1">VLOOKUP(E198,'Q4.SL'!G:R,8,FALSE)</f>
        <v/>
      </c>
      <c r="R198" s="20" t="str">
        <f ca="1" t="shared" si="3"/>
        <v/>
      </c>
      <c r="S198" s="20"/>
    </row>
    <row r="199" spans="1:19" ht="21.95" customHeight="1">
      <c r="A199" s="20" t="str">
        <f ca="1">_xlfn.IFERROR(IF(AND(F199=0,I199=0,L199=0,O199=0),"-",VLOOKUP(E199,'Rec.'!H:N,7,FALSE)),"")</f>
        <v/>
      </c>
      <c r="B199" s="21" t="str">
        <f ca="1">_xlfn.IFERROR(VLOOKUP(E199,'Rec.'!B:H,4,FALSE),"")</f>
        <v/>
      </c>
      <c r="C199" s="21" t="str">
        <f ca="1">_xlfn.IFERROR(VLOOKUP(E199,'Rec.'!B:H,5,FALSE),"")</f>
        <v/>
      </c>
      <c r="D199" s="20" t="str">
        <f ca="1">_xlfn.IFERROR(VLOOKUP(E199,'Rec.'!B:H,6,FALSE),"")</f>
        <v/>
      </c>
      <c r="E199" s="20" t="str">
        <f ca="1">_xlfn.IFERROR(VLOOKUP(ROW()-9,'Rec.'!P:Q,2,FALSE),"")</f>
        <v/>
      </c>
      <c r="F199" s="20">
        <f ca="1">VLOOKUP(E199,'Q1.SL'!F:M,3,FALSE)</f>
        <v>0</v>
      </c>
      <c r="G199" s="69" t="str">
        <f>IF(ROW()-9&gt;'Inf.'!$I$10,"",VLOOKUP(E199,'Q1.SL'!F:M,4,FALSE))</f>
        <v/>
      </c>
      <c r="H199" s="20" t="str">
        <f ca="1">VLOOKUP(E199,'Q1.SL'!F:P,8,FALSE)</f>
        <v/>
      </c>
      <c r="I199" s="20" t="str">
        <f ca="1">VLOOKUP(E199,'Q2.SL'!G:O,6,FALSE)</f>
        <v/>
      </c>
      <c r="J199" s="31" t="str">
        <f>IF(ROW()-9&gt;'Inf.'!$I$10,"",VLOOKUP(E199,'Q2.SL'!G:O,4,FALSE))</f>
        <v/>
      </c>
      <c r="K199" s="20" t="str">
        <f ca="1">VLOOKUP(E199,'Q2.SL'!G:R,8,FALSE)</f>
        <v/>
      </c>
      <c r="L199" s="20" t="str">
        <f ca="1">VLOOKUP(E199,'Q3.SL'!G:O,6,FALSE)</f>
        <v/>
      </c>
      <c r="M199" s="69" t="str">
        <f>IF(ROW()-9&gt;'Inf.'!$I$10,"",VLOOKUP(E199,'Q3.SL'!G:O,4,FALSE))</f>
        <v/>
      </c>
      <c r="N199" s="20" t="str">
        <f ca="1">VLOOKUP(E199,'Q3.SL'!G:R,8,FALSE)</f>
        <v/>
      </c>
      <c r="O199" s="20" t="str">
        <f ca="1">VLOOKUP(E199,'Q4.SL'!G:O,6,FALSE)</f>
        <v/>
      </c>
      <c r="P199" s="31" t="str">
        <f>IF(ROW()-9&gt;'Inf.'!$I$10,"",VLOOKUP(E199,'Q4.SL'!G:O,4,FALSE))</f>
        <v/>
      </c>
      <c r="Q199" s="20" t="str">
        <f ca="1">VLOOKUP(E199,'Q4.SL'!G:R,8,FALSE)</f>
        <v/>
      </c>
      <c r="R199" s="20" t="str">
        <f ca="1" t="shared" si="3"/>
        <v/>
      </c>
      <c r="S199" s="20"/>
    </row>
    <row r="200" spans="1:19" ht="21.95" customHeight="1">
      <c r="A200" s="20" t="str">
        <f ca="1">_xlfn.IFERROR(IF(AND(F200=0,I200=0,L200=0,O200=0),"-",VLOOKUP(E200,'Rec.'!H:N,7,FALSE)),"")</f>
        <v/>
      </c>
      <c r="B200" s="21" t="str">
        <f ca="1">_xlfn.IFERROR(VLOOKUP(E200,'Rec.'!B:H,4,FALSE),"")</f>
        <v/>
      </c>
      <c r="C200" s="21" t="str">
        <f ca="1">_xlfn.IFERROR(VLOOKUP(E200,'Rec.'!B:H,5,FALSE),"")</f>
        <v/>
      </c>
      <c r="D200" s="20" t="str">
        <f ca="1">_xlfn.IFERROR(VLOOKUP(E200,'Rec.'!B:H,6,FALSE),"")</f>
        <v/>
      </c>
      <c r="E200" s="20" t="str">
        <f ca="1">_xlfn.IFERROR(VLOOKUP(ROW()-9,'Rec.'!P:Q,2,FALSE),"")</f>
        <v/>
      </c>
      <c r="F200" s="20">
        <f ca="1">VLOOKUP(E200,'Q1.SL'!F:M,3,FALSE)</f>
        <v>0</v>
      </c>
      <c r="G200" s="69" t="str">
        <f>IF(ROW()-9&gt;'Inf.'!$I$10,"",VLOOKUP(E200,'Q1.SL'!F:M,4,FALSE))</f>
        <v/>
      </c>
      <c r="H200" s="20" t="str">
        <f ca="1">VLOOKUP(E200,'Q1.SL'!F:P,8,FALSE)</f>
        <v/>
      </c>
      <c r="I200" s="20" t="str">
        <f ca="1">VLOOKUP(E200,'Q2.SL'!G:O,6,FALSE)</f>
        <v/>
      </c>
      <c r="J200" s="31" t="str">
        <f>IF(ROW()-9&gt;'Inf.'!$I$10,"",VLOOKUP(E200,'Q2.SL'!G:O,4,FALSE))</f>
        <v/>
      </c>
      <c r="K200" s="20" t="str">
        <f ca="1">VLOOKUP(E200,'Q2.SL'!G:R,8,FALSE)</f>
        <v/>
      </c>
      <c r="L200" s="20" t="str">
        <f ca="1">VLOOKUP(E200,'Q3.SL'!G:O,6,FALSE)</f>
        <v/>
      </c>
      <c r="M200" s="69" t="str">
        <f>IF(ROW()-9&gt;'Inf.'!$I$10,"",VLOOKUP(E200,'Q3.SL'!G:O,4,FALSE))</f>
        <v/>
      </c>
      <c r="N200" s="20" t="str">
        <f ca="1">VLOOKUP(E200,'Q3.SL'!G:R,8,FALSE)</f>
        <v/>
      </c>
      <c r="O200" s="20" t="str">
        <f ca="1">VLOOKUP(E200,'Q4.SL'!G:O,6,FALSE)</f>
        <v/>
      </c>
      <c r="P200" s="31" t="str">
        <f>IF(ROW()-9&gt;'Inf.'!$I$10,"",VLOOKUP(E200,'Q4.SL'!G:O,4,FALSE))</f>
        <v/>
      </c>
      <c r="Q200" s="20" t="str">
        <f ca="1">VLOOKUP(E200,'Q4.SL'!G:R,8,FALSE)</f>
        <v/>
      </c>
      <c r="R200" s="20" t="str">
        <f ca="1" t="shared" si="3"/>
        <v/>
      </c>
      <c r="S200" s="20"/>
    </row>
    <row r="201" spans="1:19" ht="21.95" customHeight="1">
      <c r="A201" s="20" t="str">
        <f ca="1">_xlfn.IFERROR(IF(AND(F201=0,I201=0,L201=0,O201=0),"-",VLOOKUP(E201,'Rec.'!H:N,7,FALSE)),"")</f>
        <v/>
      </c>
      <c r="B201" s="21" t="str">
        <f ca="1">_xlfn.IFERROR(VLOOKUP(E201,'Rec.'!B:H,4,FALSE),"")</f>
        <v/>
      </c>
      <c r="C201" s="21" t="str">
        <f ca="1">_xlfn.IFERROR(VLOOKUP(E201,'Rec.'!B:H,5,FALSE),"")</f>
        <v/>
      </c>
      <c r="D201" s="20" t="str">
        <f ca="1">_xlfn.IFERROR(VLOOKUP(E201,'Rec.'!B:H,6,FALSE),"")</f>
        <v/>
      </c>
      <c r="E201" s="20" t="str">
        <f ca="1">_xlfn.IFERROR(VLOOKUP(ROW()-9,'Rec.'!P:Q,2,FALSE),"")</f>
        <v/>
      </c>
      <c r="F201" s="20">
        <f ca="1">VLOOKUP(E201,'Q1.SL'!F:M,3,FALSE)</f>
        <v>0</v>
      </c>
      <c r="G201" s="69" t="str">
        <f>IF(ROW()-9&gt;'Inf.'!$I$10,"",VLOOKUP(E201,'Q1.SL'!F:M,4,FALSE))</f>
        <v/>
      </c>
      <c r="H201" s="20" t="str">
        <f ca="1">VLOOKUP(E201,'Q1.SL'!F:P,8,FALSE)</f>
        <v/>
      </c>
      <c r="I201" s="20" t="str">
        <f ca="1">VLOOKUP(E201,'Q2.SL'!G:O,6,FALSE)</f>
        <v/>
      </c>
      <c r="J201" s="31" t="str">
        <f>IF(ROW()-9&gt;'Inf.'!$I$10,"",VLOOKUP(E201,'Q2.SL'!G:O,4,FALSE))</f>
        <v/>
      </c>
      <c r="K201" s="20" t="str">
        <f ca="1">VLOOKUP(E201,'Q2.SL'!G:R,8,FALSE)</f>
        <v/>
      </c>
      <c r="L201" s="20" t="str">
        <f ca="1">VLOOKUP(E201,'Q3.SL'!G:O,6,FALSE)</f>
        <v/>
      </c>
      <c r="M201" s="69" t="str">
        <f>IF(ROW()-9&gt;'Inf.'!$I$10,"",VLOOKUP(E201,'Q3.SL'!G:O,4,FALSE))</f>
        <v/>
      </c>
      <c r="N201" s="20" t="str">
        <f ca="1">VLOOKUP(E201,'Q3.SL'!G:R,8,FALSE)</f>
        <v/>
      </c>
      <c r="O201" s="20" t="str">
        <f ca="1">VLOOKUP(E201,'Q4.SL'!G:O,6,FALSE)</f>
        <v/>
      </c>
      <c r="P201" s="31" t="str">
        <f>IF(ROW()-9&gt;'Inf.'!$I$10,"",VLOOKUP(E201,'Q4.SL'!G:O,4,FALSE))</f>
        <v/>
      </c>
      <c r="Q201" s="20" t="str">
        <f ca="1">VLOOKUP(E201,'Q4.SL'!G:R,8,FALSE)</f>
        <v/>
      </c>
      <c r="R201" s="20" t="str">
        <f ca="1" t="shared" si="3"/>
        <v/>
      </c>
      <c r="S201" s="20"/>
    </row>
    <row r="202" spans="1:19" ht="21.95" customHeight="1">
      <c r="A202" s="20" t="str">
        <f ca="1">_xlfn.IFERROR(IF(AND(F202=0,I202=0,L202=0,O202=0),"-",VLOOKUP(E202,'Rec.'!H:N,7,FALSE)),"")</f>
        <v/>
      </c>
      <c r="B202" s="21" t="str">
        <f ca="1">_xlfn.IFERROR(VLOOKUP(E202,'Rec.'!B:H,4,FALSE),"")</f>
        <v/>
      </c>
      <c r="C202" s="21" t="str">
        <f ca="1">_xlfn.IFERROR(VLOOKUP(E202,'Rec.'!B:H,5,FALSE),"")</f>
        <v/>
      </c>
      <c r="D202" s="20" t="str">
        <f ca="1">_xlfn.IFERROR(VLOOKUP(E202,'Rec.'!B:H,6,FALSE),"")</f>
        <v/>
      </c>
      <c r="E202" s="20" t="str">
        <f ca="1">_xlfn.IFERROR(VLOOKUP(ROW()-9,'Rec.'!P:Q,2,FALSE),"")</f>
        <v/>
      </c>
      <c r="F202" s="20">
        <f ca="1">VLOOKUP(E202,'Q1.SL'!F:M,3,FALSE)</f>
        <v>0</v>
      </c>
      <c r="G202" s="69" t="str">
        <f>IF(ROW()-9&gt;'Inf.'!$I$10,"",VLOOKUP(E202,'Q1.SL'!F:M,4,FALSE))</f>
        <v/>
      </c>
      <c r="H202" s="20" t="str">
        <f ca="1">VLOOKUP(E202,'Q1.SL'!F:P,8,FALSE)</f>
        <v/>
      </c>
      <c r="I202" s="20" t="str">
        <f ca="1">VLOOKUP(E202,'Q2.SL'!G:O,6,FALSE)</f>
        <v/>
      </c>
      <c r="J202" s="31" t="str">
        <f>IF(ROW()-9&gt;'Inf.'!$I$10,"",VLOOKUP(E202,'Q2.SL'!G:O,4,FALSE))</f>
        <v/>
      </c>
      <c r="K202" s="20" t="str">
        <f ca="1">VLOOKUP(E202,'Q2.SL'!G:R,8,FALSE)</f>
        <v/>
      </c>
      <c r="L202" s="20" t="str">
        <f ca="1">VLOOKUP(E202,'Q3.SL'!G:O,6,FALSE)</f>
        <v/>
      </c>
      <c r="M202" s="69" t="str">
        <f>IF(ROW()-9&gt;'Inf.'!$I$10,"",VLOOKUP(E202,'Q3.SL'!G:O,4,FALSE))</f>
        <v/>
      </c>
      <c r="N202" s="20" t="str">
        <f ca="1">VLOOKUP(E202,'Q3.SL'!G:R,8,FALSE)</f>
        <v/>
      </c>
      <c r="O202" s="20" t="str">
        <f ca="1">VLOOKUP(E202,'Q4.SL'!G:O,6,FALSE)</f>
        <v/>
      </c>
      <c r="P202" s="31" t="str">
        <f>IF(ROW()-9&gt;'Inf.'!$I$10,"",VLOOKUP(E202,'Q4.SL'!G:O,4,FALSE))</f>
        <v/>
      </c>
      <c r="Q202" s="20" t="str">
        <f ca="1">VLOOKUP(E202,'Q4.SL'!G:R,8,FALSE)</f>
        <v/>
      </c>
      <c r="R202" s="20" t="str">
        <f ca="1" t="shared" si="3"/>
        <v/>
      </c>
      <c r="S202" s="20"/>
    </row>
    <row r="203" spans="1:19" ht="21.95" customHeight="1">
      <c r="A203" s="20" t="str">
        <f ca="1">_xlfn.IFERROR(IF(AND(F203=0,I203=0,L203=0,O203=0),"-",VLOOKUP(E203,'Rec.'!H:N,7,FALSE)),"")</f>
        <v/>
      </c>
      <c r="B203" s="21" t="str">
        <f ca="1">_xlfn.IFERROR(VLOOKUP(E203,'Rec.'!B:H,4,FALSE),"")</f>
        <v/>
      </c>
      <c r="C203" s="21" t="str">
        <f ca="1">_xlfn.IFERROR(VLOOKUP(E203,'Rec.'!B:H,5,FALSE),"")</f>
        <v/>
      </c>
      <c r="D203" s="20" t="str">
        <f ca="1">_xlfn.IFERROR(VLOOKUP(E203,'Rec.'!B:H,6,FALSE),"")</f>
        <v/>
      </c>
      <c r="E203" s="20" t="str">
        <f ca="1">_xlfn.IFERROR(VLOOKUP(ROW()-9,'Rec.'!P:Q,2,FALSE),"")</f>
        <v/>
      </c>
      <c r="F203" s="20">
        <f ca="1">VLOOKUP(E203,'Q1.SL'!F:M,3,FALSE)</f>
        <v>0</v>
      </c>
      <c r="G203" s="69" t="str">
        <f>IF(ROW()-9&gt;'Inf.'!$I$10,"",VLOOKUP(E203,'Q1.SL'!F:M,4,FALSE))</f>
        <v/>
      </c>
      <c r="H203" s="20" t="str">
        <f ca="1">VLOOKUP(E203,'Q1.SL'!F:P,8,FALSE)</f>
        <v/>
      </c>
      <c r="I203" s="20" t="str">
        <f ca="1">VLOOKUP(E203,'Q2.SL'!G:O,6,FALSE)</f>
        <v/>
      </c>
      <c r="J203" s="31" t="str">
        <f>IF(ROW()-9&gt;'Inf.'!$I$10,"",VLOOKUP(E203,'Q2.SL'!G:O,4,FALSE))</f>
        <v/>
      </c>
      <c r="K203" s="20" t="str">
        <f ca="1">VLOOKUP(E203,'Q2.SL'!G:R,8,FALSE)</f>
        <v/>
      </c>
      <c r="L203" s="20" t="str">
        <f ca="1">VLOOKUP(E203,'Q3.SL'!G:O,6,FALSE)</f>
        <v/>
      </c>
      <c r="M203" s="69" t="str">
        <f>IF(ROW()-9&gt;'Inf.'!$I$10,"",VLOOKUP(E203,'Q3.SL'!G:O,4,FALSE))</f>
        <v/>
      </c>
      <c r="N203" s="20" t="str">
        <f ca="1">VLOOKUP(E203,'Q3.SL'!G:R,8,FALSE)</f>
        <v/>
      </c>
      <c r="O203" s="20" t="str">
        <f ca="1">VLOOKUP(E203,'Q4.SL'!G:O,6,FALSE)</f>
        <v/>
      </c>
      <c r="P203" s="31" t="str">
        <f>IF(ROW()-9&gt;'Inf.'!$I$10,"",VLOOKUP(E203,'Q4.SL'!G:O,4,FALSE))</f>
        <v/>
      </c>
      <c r="Q203" s="20" t="str">
        <f ca="1">VLOOKUP(E203,'Q4.SL'!G:R,8,FALSE)</f>
        <v/>
      </c>
      <c r="R203" s="20" t="str">
        <f aca="true" t="shared" si="4" ref="R203:R266">_xlfn.IFERROR(_xlfn.RANK.AVG(H203,H:H,1)*_xlfn.RANK.AVG(K203,K:K,1)*_xlfn.RANK.AVG(N203,N:N,1)*_xlfn.RANK.AVG(Q203,Q:Q,1),"")</f>
        <v/>
      </c>
      <c r="S203" s="20"/>
    </row>
    <row r="204" spans="1:19" ht="21.95" customHeight="1">
      <c r="A204" s="20" t="str">
        <f ca="1">_xlfn.IFERROR(IF(AND(F204=0,I204=0,L204=0,O204=0),"-",VLOOKUP(E204,'Rec.'!H:N,7,FALSE)),"")</f>
        <v/>
      </c>
      <c r="B204" s="21" t="str">
        <f ca="1">_xlfn.IFERROR(VLOOKUP(E204,'Rec.'!B:H,4,FALSE),"")</f>
        <v/>
      </c>
      <c r="C204" s="21" t="str">
        <f ca="1">_xlfn.IFERROR(VLOOKUP(E204,'Rec.'!B:H,5,FALSE),"")</f>
        <v/>
      </c>
      <c r="D204" s="20" t="str">
        <f ca="1">_xlfn.IFERROR(VLOOKUP(E204,'Rec.'!B:H,6,FALSE),"")</f>
        <v/>
      </c>
      <c r="E204" s="20" t="str">
        <f ca="1">_xlfn.IFERROR(VLOOKUP(ROW()-9,'Rec.'!P:Q,2,FALSE),"")</f>
        <v/>
      </c>
      <c r="F204" s="20">
        <f ca="1">VLOOKUP(E204,'Q1.SL'!F:M,3,FALSE)</f>
        <v>0</v>
      </c>
      <c r="G204" s="69" t="str">
        <f>IF(ROW()-9&gt;'Inf.'!$I$10,"",VLOOKUP(E204,'Q1.SL'!F:M,4,FALSE))</f>
        <v/>
      </c>
      <c r="H204" s="20" t="str">
        <f ca="1">VLOOKUP(E204,'Q1.SL'!F:P,8,FALSE)</f>
        <v/>
      </c>
      <c r="I204" s="20" t="str">
        <f ca="1">VLOOKUP(E204,'Q2.SL'!G:O,6,FALSE)</f>
        <v/>
      </c>
      <c r="J204" s="31" t="str">
        <f>IF(ROW()-9&gt;'Inf.'!$I$10,"",VLOOKUP(E204,'Q2.SL'!G:O,4,FALSE))</f>
        <v/>
      </c>
      <c r="K204" s="20" t="str">
        <f ca="1">VLOOKUP(E204,'Q2.SL'!G:R,8,FALSE)</f>
        <v/>
      </c>
      <c r="L204" s="20" t="str">
        <f ca="1">VLOOKUP(E204,'Q3.SL'!G:O,6,FALSE)</f>
        <v/>
      </c>
      <c r="M204" s="69" t="str">
        <f>IF(ROW()-9&gt;'Inf.'!$I$10,"",VLOOKUP(E204,'Q3.SL'!G:O,4,FALSE))</f>
        <v/>
      </c>
      <c r="N204" s="20" t="str">
        <f ca="1">VLOOKUP(E204,'Q3.SL'!G:R,8,FALSE)</f>
        <v/>
      </c>
      <c r="O204" s="20" t="str">
        <f ca="1">VLOOKUP(E204,'Q4.SL'!G:O,6,FALSE)</f>
        <v/>
      </c>
      <c r="P204" s="31" t="str">
        <f>IF(ROW()-9&gt;'Inf.'!$I$10,"",VLOOKUP(E204,'Q4.SL'!G:O,4,FALSE))</f>
        <v/>
      </c>
      <c r="Q204" s="20" t="str">
        <f ca="1">VLOOKUP(E204,'Q4.SL'!G:R,8,FALSE)</f>
        <v/>
      </c>
      <c r="R204" s="20" t="str">
        <f ca="1" t="shared" si="4"/>
        <v/>
      </c>
      <c r="S204" s="20"/>
    </row>
    <row r="205" spans="1:19" ht="21.95" customHeight="1">
      <c r="A205" s="20" t="str">
        <f ca="1">_xlfn.IFERROR(IF(AND(F205=0,I205=0,L205=0,O205=0),"-",VLOOKUP(E205,'Rec.'!H:N,7,FALSE)),"")</f>
        <v/>
      </c>
      <c r="B205" s="21" t="str">
        <f ca="1">_xlfn.IFERROR(VLOOKUP(E205,'Rec.'!B:H,4,FALSE),"")</f>
        <v/>
      </c>
      <c r="C205" s="21" t="str">
        <f ca="1">_xlfn.IFERROR(VLOOKUP(E205,'Rec.'!B:H,5,FALSE),"")</f>
        <v/>
      </c>
      <c r="D205" s="20" t="str">
        <f ca="1">_xlfn.IFERROR(VLOOKUP(E205,'Rec.'!B:H,6,FALSE),"")</f>
        <v/>
      </c>
      <c r="E205" s="20" t="str">
        <f ca="1">_xlfn.IFERROR(VLOOKUP(ROW()-9,'Rec.'!P:Q,2,FALSE),"")</f>
        <v/>
      </c>
      <c r="F205" s="20">
        <f ca="1">VLOOKUP(E205,'Q1.SL'!F:M,3,FALSE)</f>
        <v>0</v>
      </c>
      <c r="G205" s="69" t="str">
        <f>IF(ROW()-9&gt;'Inf.'!$I$10,"",VLOOKUP(E205,'Q1.SL'!F:M,4,FALSE))</f>
        <v/>
      </c>
      <c r="H205" s="20" t="str">
        <f ca="1">VLOOKUP(E205,'Q1.SL'!F:P,8,FALSE)</f>
        <v/>
      </c>
      <c r="I205" s="20" t="str">
        <f ca="1">VLOOKUP(E205,'Q2.SL'!G:O,6,FALSE)</f>
        <v/>
      </c>
      <c r="J205" s="31" t="str">
        <f>IF(ROW()-9&gt;'Inf.'!$I$10,"",VLOOKUP(E205,'Q2.SL'!G:O,4,FALSE))</f>
        <v/>
      </c>
      <c r="K205" s="20" t="str">
        <f ca="1">VLOOKUP(E205,'Q2.SL'!G:R,8,FALSE)</f>
        <v/>
      </c>
      <c r="L205" s="20" t="str">
        <f ca="1">VLOOKUP(E205,'Q3.SL'!G:O,6,FALSE)</f>
        <v/>
      </c>
      <c r="M205" s="69" t="str">
        <f>IF(ROW()-9&gt;'Inf.'!$I$10,"",VLOOKUP(E205,'Q3.SL'!G:O,4,FALSE))</f>
        <v/>
      </c>
      <c r="N205" s="20" t="str">
        <f ca="1">VLOOKUP(E205,'Q3.SL'!G:R,8,FALSE)</f>
        <v/>
      </c>
      <c r="O205" s="20" t="str">
        <f ca="1">VLOOKUP(E205,'Q4.SL'!G:O,6,FALSE)</f>
        <v/>
      </c>
      <c r="P205" s="31" t="str">
        <f>IF(ROW()-9&gt;'Inf.'!$I$10,"",VLOOKUP(E205,'Q4.SL'!G:O,4,FALSE))</f>
        <v/>
      </c>
      <c r="Q205" s="20" t="str">
        <f ca="1">VLOOKUP(E205,'Q4.SL'!G:R,8,FALSE)</f>
        <v/>
      </c>
      <c r="R205" s="20" t="str">
        <f ca="1" t="shared" si="4"/>
        <v/>
      </c>
      <c r="S205" s="20"/>
    </row>
    <row r="206" spans="1:19" ht="21.95" customHeight="1">
      <c r="A206" s="20" t="str">
        <f ca="1">_xlfn.IFERROR(IF(AND(F206=0,I206=0,L206=0,O206=0),"-",VLOOKUP(E206,'Rec.'!H:N,7,FALSE)),"")</f>
        <v/>
      </c>
      <c r="B206" s="21" t="str">
        <f ca="1">_xlfn.IFERROR(VLOOKUP(E206,'Rec.'!B:H,4,FALSE),"")</f>
        <v/>
      </c>
      <c r="C206" s="21" t="str">
        <f ca="1">_xlfn.IFERROR(VLOOKUP(E206,'Rec.'!B:H,5,FALSE),"")</f>
        <v/>
      </c>
      <c r="D206" s="20" t="str">
        <f ca="1">_xlfn.IFERROR(VLOOKUP(E206,'Rec.'!B:H,6,FALSE),"")</f>
        <v/>
      </c>
      <c r="E206" s="20" t="str">
        <f ca="1">_xlfn.IFERROR(VLOOKUP(ROW()-9,'Rec.'!P:Q,2,FALSE),"")</f>
        <v/>
      </c>
      <c r="F206" s="20">
        <f ca="1">VLOOKUP(E206,'Q1.SL'!F:M,3,FALSE)</f>
        <v>0</v>
      </c>
      <c r="G206" s="69" t="str">
        <f>IF(ROW()-9&gt;'Inf.'!$I$10,"",VLOOKUP(E206,'Q1.SL'!F:M,4,FALSE))</f>
        <v/>
      </c>
      <c r="H206" s="20" t="str">
        <f ca="1">VLOOKUP(E206,'Q1.SL'!F:P,8,FALSE)</f>
        <v/>
      </c>
      <c r="I206" s="20" t="str">
        <f ca="1">VLOOKUP(E206,'Q2.SL'!G:O,6,FALSE)</f>
        <v/>
      </c>
      <c r="J206" s="31" t="str">
        <f>IF(ROW()-9&gt;'Inf.'!$I$10,"",VLOOKUP(E206,'Q2.SL'!G:O,4,FALSE))</f>
        <v/>
      </c>
      <c r="K206" s="20" t="str">
        <f ca="1">VLOOKUP(E206,'Q2.SL'!G:R,8,FALSE)</f>
        <v/>
      </c>
      <c r="L206" s="20" t="str">
        <f ca="1">VLOOKUP(E206,'Q3.SL'!G:O,6,FALSE)</f>
        <v/>
      </c>
      <c r="M206" s="69" t="str">
        <f>IF(ROW()-9&gt;'Inf.'!$I$10,"",VLOOKUP(E206,'Q3.SL'!G:O,4,FALSE))</f>
        <v/>
      </c>
      <c r="N206" s="20" t="str">
        <f ca="1">VLOOKUP(E206,'Q3.SL'!G:R,8,FALSE)</f>
        <v/>
      </c>
      <c r="O206" s="20" t="str">
        <f ca="1">VLOOKUP(E206,'Q4.SL'!G:O,6,FALSE)</f>
        <v/>
      </c>
      <c r="P206" s="31" t="str">
        <f>IF(ROW()-9&gt;'Inf.'!$I$10,"",VLOOKUP(E206,'Q4.SL'!G:O,4,FALSE))</f>
        <v/>
      </c>
      <c r="Q206" s="20" t="str">
        <f ca="1">VLOOKUP(E206,'Q4.SL'!G:R,8,FALSE)</f>
        <v/>
      </c>
      <c r="R206" s="20" t="str">
        <f ca="1" t="shared" si="4"/>
        <v/>
      </c>
      <c r="S206" s="20"/>
    </row>
    <row r="207" spans="1:19" ht="21.95" customHeight="1">
      <c r="A207" s="20" t="str">
        <f ca="1">_xlfn.IFERROR(IF(AND(F207=0,I207=0,L207=0,O207=0),"-",VLOOKUP(E207,'Rec.'!H:N,7,FALSE)),"")</f>
        <v/>
      </c>
      <c r="B207" s="21" t="str">
        <f ca="1">_xlfn.IFERROR(VLOOKUP(E207,'Rec.'!B:H,4,FALSE),"")</f>
        <v/>
      </c>
      <c r="C207" s="21" t="str">
        <f ca="1">_xlfn.IFERROR(VLOOKUP(E207,'Rec.'!B:H,5,FALSE),"")</f>
        <v/>
      </c>
      <c r="D207" s="20" t="str">
        <f ca="1">_xlfn.IFERROR(VLOOKUP(E207,'Rec.'!B:H,6,FALSE),"")</f>
        <v/>
      </c>
      <c r="E207" s="20" t="str">
        <f ca="1">_xlfn.IFERROR(VLOOKUP(ROW()-9,'Rec.'!P:Q,2,FALSE),"")</f>
        <v/>
      </c>
      <c r="F207" s="20">
        <f ca="1">VLOOKUP(E207,'Q1.SL'!F:M,3,FALSE)</f>
        <v>0</v>
      </c>
      <c r="G207" s="69" t="str">
        <f>IF(ROW()-9&gt;'Inf.'!$I$10,"",VLOOKUP(E207,'Q1.SL'!F:M,4,FALSE))</f>
        <v/>
      </c>
      <c r="H207" s="20" t="str">
        <f ca="1">VLOOKUP(E207,'Q1.SL'!F:P,8,FALSE)</f>
        <v/>
      </c>
      <c r="I207" s="20" t="str">
        <f ca="1">VLOOKUP(E207,'Q2.SL'!G:O,6,FALSE)</f>
        <v/>
      </c>
      <c r="J207" s="31" t="str">
        <f>IF(ROW()-9&gt;'Inf.'!$I$10,"",VLOOKUP(E207,'Q2.SL'!G:O,4,FALSE))</f>
        <v/>
      </c>
      <c r="K207" s="20" t="str">
        <f ca="1">VLOOKUP(E207,'Q2.SL'!G:R,8,FALSE)</f>
        <v/>
      </c>
      <c r="L207" s="20" t="str">
        <f ca="1">VLOOKUP(E207,'Q3.SL'!G:O,6,FALSE)</f>
        <v/>
      </c>
      <c r="M207" s="69" t="str">
        <f>IF(ROW()-9&gt;'Inf.'!$I$10,"",VLOOKUP(E207,'Q3.SL'!G:O,4,FALSE))</f>
        <v/>
      </c>
      <c r="N207" s="20" t="str">
        <f ca="1">VLOOKUP(E207,'Q3.SL'!G:R,8,FALSE)</f>
        <v/>
      </c>
      <c r="O207" s="20" t="str">
        <f ca="1">VLOOKUP(E207,'Q4.SL'!G:O,6,FALSE)</f>
        <v/>
      </c>
      <c r="P207" s="31" t="str">
        <f>IF(ROW()-9&gt;'Inf.'!$I$10,"",VLOOKUP(E207,'Q4.SL'!G:O,4,FALSE))</f>
        <v/>
      </c>
      <c r="Q207" s="20" t="str">
        <f ca="1">VLOOKUP(E207,'Q4.SL'!G:R,8,FALSE)</f>
        <v/>
      </c>
      <c r="R207" s="20" t="str">
        <f ca="1" t="shared" si="4"/>
        <v/>
      </c>
      <c r="S207" s="20"/>
    </row>
    <row r="208" spans="1:19" ht="21.95" customHeight="1">
      <c r="A208" s="20" t="str">
        <f ca="1">_xlfn.IFERROR(IF(AND(F208=0,I208=0,L208=0,O208=0),"-",VLOOKUP(E208,'Rec.'!H:N,7,FALSE)),"")</f>
        <v/>
      </c>
      <c r="B208" s="21" t="str">
        <f ca="1">_xlfn.IFERROR(VLOOKUP(E208,'Rec.'!B:H,4,FALSE),"")</f>
        <v/>
      </c>
      <c r="C208" s="21" t="str">
        <f ca="1">_xlfn.IFERROR(VLOOKUP(E208,'Rec.'!B:H,5,FALSE),"")</f>
        <v/>
      </c>
      <c r="D208" s="20" t="str">
        <f ca="1">_xlfn.IFERROR(VLOOKUP(E208,'Rec.'!B:H,6,FALSE),"")</f>
        <v/>
      </c>
      <c r="E208" s="20" t="str">
        <f ca="1">_xlfn.IFERROR(VLOOKUP(ROW()-9,'Rec.'!P:Q,2,FALSE),"")</f>
        <v/>
      </c>
      <c r="F208" s="20">
        <f ca="1">VLOOKUP(E208,'Q1.SL'!F:M,3,FALSE)</f>
        <v>0</v>
      </c>
      <c r="G208" s="69" t="str">
        <f>IF(ROW()-9&gt;'Inf.'!$I$10,"",VLOOKUP(E208,'Q1.SL'!F:M,4,FALSE))</f>
        <v/>
      </c>
      <c r="H208" s="20" t="str">
        <f ca="1">VLOOKUP(E208,'Q1.SL'!F:P,8,FALSE)</f>
        <v/>
      </c>
      <c r="I208" s="20" t="str">
        <f ca="1">VLOOKUP(E208,'Q2.SL'!G:O,6,FALSE)</f>
        <v/>
      </c>
      <c r="J208" s="31" t="str">
        <f>IF(ROW()-9&gt;'Inf.'!$I$10,"",VLOOKUP(E208,'Q2.SL'!G:O,4,FALSE))</f>
        <v/>
      </c>
      <c r="K208" s="20" t="str">
        <f ca="1">VLOOKUP(E208,'Q2.SL'!G:R,8,FALSE)</f>
        <v/>
      </c>
      <c r="L208" s="20" t="str">
        <f ca="1">VLOOKUP(E208,'Q3.SL'!G:O,6,FALSE)</f>
        <v/>
      </c>
      <c r="M208" s="69" t="str">
        <f>IF(ROW()-9&gt;'Inf.'!$I$10,"",VLOOKUP(E208,'Q3.SL'!G:O,4,FALSE))</f>
        <v/>
      </c>
      <c r="N208" s="20" t="str">
        <f ca="1">VLOOKUP(E208,'Q3.SL'!G:R,8,FALSE)</f>
        <v/>
      </c>
      <c r="O208" s="20" t="str">
        <f ca="1">VLOOKUP(E208,'Q4.SL'!G:O,6,FALSE)</f>
        <v/>
      </c>
      <c r="P208" s="31" t="str">
        <f>IF(ROW()-9&gt;'Inf.'!$I$10,"",VLOOKUP(E208,'Q4.SL'!G:O,4,FALSE))</f>
        <v/>
      </c>
      <c r="Q208" s="20" t="str">
        <f ca="1">VLOOKUP(E208,'Q4.SL'!G:R,8,FALSE)</f>
        <v/>
      </c>
      <c r="R208" s="20" t="str">
        <f ca="1" t="shared" si="4"/>
        <v/>
      </c>
      <c r="S208" s="20"/>
    </row>
    <row r="209" spans="1:19" ht="21.95" customHeight="1">
      <c r="A209" s="20" t="str">
        <f ca="1">_xlfn.IFERROR(IF(AND(F209=0,I209=0,L209=0,O209=0),"-",VLOOKUP(E209,'Rec.'!H:N,7,FALSE)),"")</f>
        <v/>
      </c>
      <c r="B209" s="21" t="str">
        <f ca="1">_xlfn.IFERROR(VLOOKUP(E209,'Rec.'!B:H,4,FALSE),"")</f>
        <v/>
      </c>
      <c r="C209" s="21" t="str">
        <f ca="1">_xlfn.IFERROR(VLOOKUP(E209,'Rec.'!B:H,5,FALSE),"")</f>
        <v/>
      </c>
      <c r="D209" s="20" t="str">
        <f ca="1">_xlfn.IFERROR(VLOOKUP(E209,'Rec.'!B:H,6,FALSE),"")</f>
        <v/>
      </c>
      <c r="E209" s="20" t="str">
        <f ca="1">_xlfn.IFERROR(VLOOKUP(ROW()-9,'Rec.'!P:Q,2,FALSE),"")</f>
        <v/>
      </c>
      <c r="F209" s="20">
        <f ca="1">VLOOKUP(E209,'Q1.SL'!F:M,3,FALSE)</f>
        <v>0</v>
      </c>
      <c r="G209" s="69" t="str">
        <f>IF(ROW()-9&gt;'Inf.'!$I$10,"",VLOOKUP(E209,'Q1.SL'!F:M,4,FALSE))</f>
        <v/>
      </c>
      <c r="H209" s="20" t="str">
        <f ca="1">VLOOKUP(E209,'Q1.SL'!F:P,8,FALSE)</f>
        <v/>
      </c>
      <c r="I209" s="20" t="str">
        <f ca="1">VLOOKUP(E209,'Q2.SL'!G:O,6,FALSE)</f>
        <v/>
      </c>
      <c r="J209" s="31" t="str">
        <f>IF(ROW()-9&gt;'Inf.'!$I$10,"",VLOOKUP(E209,'Q2.SL'!G:O,4,FALSE))</f>
        <v/>
      </c>
      <c r="K209" s="20" t="str">
        <f ca="1">VLOOKUP(E209,'Q2.SL'!G:R,8,FALSE)</f>
        <v/>
      </c>
      <c r="L209" s="20" t="str">
        <f ca="1">VLOOKUP(E209,'Q3.SL'!G:O,6,FALSE)</f>
        <v/>
      </c>
      <c r="M209" s="69" t="str">
        <f>IF(ROW()-9&gt;'Inf.'!$I$10,"",VLOOKUP(E209,'Q3.SL'!G:O,4,FALSE))</f>
        <v/>
      </c>
      <c r="N209" s="20" t="str">
        <f ca="1">VLOOKUP(E209,'Q3.SL'!G:R,8,FALSE)</f>
        <v/>
      </c>
      <c r="O209" s="20" t="str">
        <f ca="1">VLOOKUP(E209,'Q4.SL'!G:O,6,FALSE)</f>
        <v/>
      </c>
      <c r="P209" s="31" t="str">
        <f>IF(ROW()-9&gt;'Inf.'!$I$10,"",VLOOKUP(E209,'Q4.SL'!G:O,4,FALSE))</f>
        <v/>
      </c>
      <c r="Q209" s="20" t="str">
        <f ca="1">VLOOKUP(E209,'Q4.SL'!G:R,8,FALSE)</f>
        <v/>
      </c>
      <c r="R209" s="20" t="str">
        <f ca="1" t="shared" si="4"/>
        <v/>
      </c>
      <c r="S209" s="20"/>
    </row>
    <row r="210" spans="1:19" ht="21.95" customHeight="1">
      <c r="A210" s="20" t="str">
        <f ca="1">_xlfn.IFERROR(IF(AND(F210=0,I210=0,L210=0,O210=0),"-",VLOOKUP(E210,'Rec.'!H:N,7,FALSE)),"")</f>
        <v/>
      </c>
      <c r="B210" s="21" t="str">
        <f ca="1">_xlfn.IFERROR(VLOOKUP(E210,'Rec.'!B:H,4,FALSE),"")</f>
        <v/>
      </c>
      <c r="C210" s="21" t="str">
        <f ca="1">_xlfn.IFERROR(VLOOKUP(E210,'Rec.'!B:H,5,FALSE),"")</f>
        <v/>
      </c>
      <c r="D210" s="20" t="str">
        <f ca="1">_xlfn.IFERROR(VLOOKUP(E210,'Rec.'!B:H,6,FALSE),"")</f>
        <v/>
      </c>
      <c r="E210" s="20" t="str">
        <f ca="1">_xlfn.IFERROR(VLOOKUP(ROW()-9,'Rec.'!P:Q,2,FALSE),"")</f>
        <v/>
      </c>
      <c r="F210" s="20">
        <f ca="1">VLOOKUP(E210,'Q1.SL'!F:M,3,FALSE)</f>
        <v>0</v>
      </c>
      <c r="G210" s="69" t="str">
        <f>IF(ROW()-9&gt;'Inf.'!$I$10,"",VLOOKUP(E210,'Q1.SL'!F:M,4,FALSE))</f>
        <v/>
      </c>
      <c r="H210" s="20" t="str">
        <f ca="1">VLOOKUP(E210,'Q1.SL'!F:P,8,FALSE)</f>
        <v/>
      </c>
      <c r="I210" s="20" t="str">
        <f ca="1">VLOOKUP(E210,'Q2.SL'!G:O,6,FALSE)</f>
        <v/>
      </c>
      <c r="J210" s="31" t="str">
        <f>IF(ROW()-9&gt;'Inf.'!$I$10,"",VLOOKUP(E210,'Q2.SL'!G:O,4,FALSE))</f>
        <v/>
      </c>
      <c r="K210" s="20" t="str">
        <f ca="1">VLOOKUP(E210,'Q2.SL'!G:R,8,FALSE)</f>
        <v/>
      </c>
      <c r="L210" s="20" t="str">
        <f ca="1">VLOOKUP(E210,'Q3.SL'!G:O,6,FALSE)</f>
        <v/>
      </c>
      <c r="M210" s="69" t="str">
        <f>IF(ROW()-9&gt;'Inf.'!$I$10,"",VLOOKUP(E210,'Q3.SL'!G:O,4,FALSE))</f>
        <v/>
      </c>
      <c r="N210" s="20" t="str">
        <f ca="1">VLOOKUP(E210,'Q3.SL'!G:R,8,FALSE)</f>
        <v/>
      </c>
      <c r="O210" s="20" t="str">
        <f ca="1">VLOOKUP(E210,'Q4.SL'!G:O,6,FALSE)</f>
        <v/>
      </c>
      <c r="P210" s="31" t="str">
        <f>IF(ROW()-9&gt;'Inf.'!$I$10,"",VLOOKUP(E210,'Q4.SL'!G:O,4,FALSE))</f>
        <v/>
      </c>
      <c r="Q210" s="20" t="str">
        <f ca="1">VLOOKUP(E210,'Q4.SL'!G:R,8,FALSE)</f>
        <v/>
      </c>
      <c r="R210" s="20" t="str">
        <f ca="1" t="shared" si="4"/>
        <v/>
      </c>
      <c r="S210" s="20"/>
    </row>
    <row r="211" spans="1:19" ht="21.95" customHeight="1">
      <c r="A211" s="20" t="str">
        <f ca="1">_xlfn.IFERROR(IF(AND(F211=0,I211=0,L211=0,O211=0),"-",VLOOKUP(E211,'Rec.'!H:N,7,FALSE)),"")</f>
        <v/>
      </c>
      <c r="B211" s="21" t="str">
        <f ca="1">_xlfn.IFERROR(VLOOKUP(E211,'Rec.'!B:H,4,FALSE),"")</f>
        <v/>
      </c>
      <c r="C211" s="21" t="str">
        <f ca="1">_xlfn.IFERROR(VLOOKUP(E211,'Rec.'!B:H,5,FALSE),"")</f>
        <v/>
      </c>
      <c r="D211" s="20" t="str">
        <f ca="1">_xlfn.IFERROR(VLOOKUP(E211,'Rec.'!B:H,6,FALSE),"")</f>
        <v/>
      </c>
      <c r="E211" s="20" t="str">
        <f ca="1">_xlfn.IFERROR(VLOOKUP(ROW()-9,'Rec.'!P:Q,2,FALSE),"")</f>
        <v/>
      </c>
      <c r="F211" s="20">
        <f ca="1">VLOOKUP(E211,'Q1.SL'!F:M,3,FALSE)</f>
        <v>0</v>
      </c>
      <c r="G211" s="69" t="str">
        <f>IF(ROW()-9&gt;'Inf.'!$I$10,"",VLOOKUP(E211,'Q1.SL'!F:M,4,FALSE))</f>
        <v/>
      </c>
      <c r="H211" s="20" t="str">
        <f ca="1">VLOOKUP(E211,'Q1.SL'!F:P,8,FALSE)</f>
        <v/>
      </c>
      <c r="I211" s="20" t="str">
        <f ca="1">VLOOKUP(E211,'Q2.SL'!G:O,6,FALSE)</f>
        <v/>
      </c>
      <c r="J211" s="31" t="str">
        <f>IF(ROW()-9&gt;'Inf.'!$I$10,"",VLOOKUP(E211,'Q2.SL'!G:O,4,FALSE))</f>
        <v/>
      </c>
      <c r="K211" s="20" t="str">
        <f ca="1">VLOOKUP(E211,'Q2.SL'!G:R,8,FALSE)</f>
        <v/>
      </c>
      <c r="L211" s="20" t="str">
        <f ca="1">VLOOKUP(E211,'Q3.SL'!G:O,6,FALSE)</f>
        <v/>
      </c>
      <c r="M211" s="69" t="str">
        <f>IF(ROW()-9&gt;'Inf.'!$I$10,"",VLOOKUP(E211,'Q3.SL'!G:O,4,FALSE))</f>
        <v/>
      </c>
      <c r="N211" s="20" t="str">
        <f ca="1">VLOOKUP(E211,'Q3.SL'!G:R,8,FALSE)</f>
        <v/>
      </c>
      <c r="O211" s="20" t="str">
        <f ca="1">VLOOKUP(E211,'Q4.SL'!G:O,6,FALSE)</f>
        <v/>
      </c>
      <c r="P211" s="31" t="str">
        <f>IF(ROW()-9&gt;'Inf.'!$I$10,"",VLOOKUP(E211,'Q4.SL'!G:O,4,FALSE))</f>
        <v/>
      </c>
      <c r="Q211" s="20" t="str">
        <f ca="1">VLOOKUP(E211,'Q4.SL'!G:R,8,FALSE)</f>
        <v/>
      </c>
      <c r="R211" s="20" t="str">
        <f ca="1" t="shared" si="4"/>
        <v/>
      </c>
      <c r="S211" s="20"/>
    </row>
    <row r="212" spans="1:19" ht="21.95" customHeight="1">
      <c r="A212" s="20" t="str">
        <f ca="1">_xlfn.IFERROR(IF(AND(F212=0,I212=0,L212=0,O212=0),"-",VLOOKUP(E212,'Rec.'!H:N,7,FALSE)),"")</f>
        <v/>
      </c>
      <c r="B212" s="21" t="str">
        <f ca="1">_xlfn.IFERROR(VLOOKUP(E212,'Rec.'!B:H,4,FALSE),"")</f>
        <v/>
      </c>
      <c r="C212" s="21" t="str">
        <f ca="1">_xlfn.IFERROR(VLOOKUP(E212,'Rec.'!B:H,5,FALSE),"")</f>
        <v/>
      </c>
      <c r="D212" s="20" t="str">
        <f ca="1">_xlfn.IFERROR(VLOOKUP(E212,'Rec.'!B:H,6,FALSE),"")</f>
        <v/>
      </c>
      <c r="E212" s="20" t="str">
        <f ca="1">_xlfn.IFERROR(VLOOKUP(ROW()-9,'Rec.'!P:Q,2,FALSE),"")</f>
        <v/>
      </c>
      <c r="F212" s="20">
        <f ca="1">VLOOKUP(E212,'Q1.SL'!F:M,3,FALSE)</f>
        <v>0</v>
      </c>
      <c r="G212" s="69" t="str">
        <f>IF(ROW()-9&gt;'Inf.'!$I$10,"",VLOOKUP(E212,'Q1.SL'!F:M,4,FALSE))</f>
        <v/>
      </c>
      <c r="H212" s="20" t="str">
        <f ca="1">VLOOKUP(E212,'Q1.SL'!F:P,8,FALSE)</f>
        <v/>
      </c>
      <c r="I212" s="20" t="str">
        <f ca="1">VLOOKUP(E212,'Q2.SL'!G:O,6,FALSE)</f>
        <v/>
      </c>
      <c r="J212" s="31" t="str">
        <f>IF(ROW()-9&gt;'Inf.'!$I$10,"",VLOOKUP(E212,'Q2.SL'!G:O,4,FALSE))</f>
        <v/>
      </c>
      <c r="K212" s="20" t="str">
        <f ca="1">VLOOKUP(E212,'Q2.SL'!G:R,8,FALSE)</f>
        <v/>
      </c>
      <c r="L212" s="20" t="str">
        <f ca="1">VLOOKUP(E212,'Q3.SL'!G:O,6,FALSE)</f>
        <v/>
      </c>
      <c r="M212" s="69" t="str">
        <f>IF(ROW()-9&gt;'Inf.'!$I$10,"",VLOOKUP(E212,'Q3.SL'!G:O,4,FALSE))</f>
        <v/>
      </c>
      <c r="N212" s="20" t="str">
        <f ca="1">VLOOKUP(E212,'Q3.SL'!G:R,8,FALSE)</f>
        <v/>
      </c>
      <c r="O212" s="20" t="str">
        <f ca="1">VLOOKUP(E212,'Q4.SL'!G:O,6,FALSE)</f>
        <v/>
      </c>
      <c r="P212" s="31" t="str">
        <f>IF(ROW()-9&gt;'Inf.'!$I$10,"",VLOOKUP(E212,'Q4.SL'!G:O,4,FALSE))</f>
        <v/>
      </c>
      <c r="Q212" s="20" t="str">
        <f ca="1">VLOOKUP(E212,'Q4.SL'!G:R,8,FALSE)</f>
        <v/>
      </c>
      <c r="R212" s="20" t="str">
        <f ca="1" t="shared" si="4"/>
        <v/>
      </c>
      <c r="S212" s="20"/>
    </row>
    <row r="213" spans="1:19" ht="21.95" customHeight="1">
      <c r="A213" s="20" t="str">
        <f ca="1">_xlfn.IFERROR(IF(AND(F213=0,I213=0,L213=0,O213=0),"-",VLOOKUP(E213,'Rec.'!H:N,7,FALSE)),"")</f>
        <v/>
      </c>
      <c r="B213" s="21" t="str">
        <f ca="1">_xlfn.IFERROR(VLOOKUP(E213,'Rec.'!B:H,4,FALSE),"")</f>
        <v/>
      </c>
      <c r="C213" s="21" t="str">
        <f ca="1">_xlfn.IFERROR(VLOOKUP(E213,'Rec.'!B:H,5,FALSE),"")</f>
        <v/>
      </c>
      <c r="D213" s="20" t="str">
        <f ca="1">_xlfn.IFERROR(VLOOKUP(E213,'Rec.'!B:H,6,FALSE),"")</f>
        <v/>
      </c>
      <c r="E213" s="20" t="str">
        <f ca="1">_xlfn.IFERROR(VLOOKUP(ROW()-9,'Rec.'!P:Q,2,FALSE),"")</f>
        <v/>
      </c>
      <c r="F213" s="20">
        <f ca="1">VLOOKUP(E213,'Q1.SL'!F:M,3,FALSE)</f>
        <v>0</v>
      </c>
      <c r="G213" s="69" t="str">
        <f>IF(ROW()-9&gt;'Inf.'!$I$10,"",VLOOKUP(E213,'Q1.SL'!F:M,4,FALSE))</f>
        <v/>
      </c>
      <c r="H213" s="20" t="str">
        <f ca="1">VLOOKUP(E213,'Q1.SL'!F:P,8,FALSE)</f>
        <v/>
      </c>
      <c r="I213" s="20" t="str">
        <f ca="1">VLOOKUP(E213,'Q2.SL'!G:O,6,FALSE)</f>
        <v/>
      </c>
      <c r="J213" s="31" t="str">
        <f>IF(ROW()-9&gt;'Inf.'!$I$10,"",VLOOKUP(E213,'Q2.SL'!G:O,4,FALSE))</f>
        <v/>
      </c>
      <c r="K213" s="20" t="str">
        <f ca="1">VLOOKUP(E213,'Q2.SL'!G:R,8,FALSE)</f>
        <v/>
      </c>
      <c r="L213" s="20" t="str">
        <f ca="1">VLOOKUP(E213,'Q3.SL'!G:O,6,FALSE)</f>
        <v/>
      </c>
      <c r="M213" s="69" t="str">
        <f>IF(ROW()-9&gt;'Inf.'!$I$10,"",VLOOKUP(E213,'Q3.SL'!G:O,4,FALSE))</f>
        <v/>
      </c>
      <c r="N213" s="20" t="str">
        <f ca="1">VLOOKUP(E213,'Q3.SL'!G:R,8,FALSE)</f>
        <v/>
      </c>
      <c r="O213" s="20" t="str">
        <f ca="1">VLOOKUP(E213,'Q4.SL'!G:O,6,FALSE)</f>
        <v/>
      </c>
      <c r="P213" s="31" t="str">
        <f>IF(ROW()-9&gt;'Inf.'!$I$10,"",VLOOKUP(E213,'Q4.SL'!G:O,4,FALSE))</f>
        <v/>
      </c>
      <c r="Q213" s="20" t="str">
        <f ca="1">VLOOKUP(E213,'Q4.SL'!G:R,8,FALSE)</f>
        <v/>
      </c>
      <c r="R213" s="20" t="str">
        <f ca="1" t="shared" si="4"/>
        <v/>
      </c>
      <c r="S213" s="20"/>
    </row>
    <row r="214" spans="1:19" ht="21.95" customHeight="1">
      <c r="A214" s="20" t="str">
        <f ca="1">_xlfn.IFERROR(IF(AND(F214=0,I214=0,L214=0,O214=0),"-",VLOOKUP(E214,'Rec.'!H:N,7,FALSE)),"")</f>
        <v/>
      </c>
      <c r="B214" s="21" t="str">
        <f ca="1">_xlfn.IFERROR(VLOOKUP(E214,'Rec.'!B:H,4,FALSE),"")</f>
        <v/>
      </c>
      <c r="C214" s="21" t="str">
        <f ca="1">_xlfn.IFERROR(VLOOKUP(E214,'Rec.'!B:H,5,FALSE),"")</f>
        <v/>
      </c>
      <c r="D214" s="20" t="str">
        <f ca="1">_xlfn.IFERROR(VLOOKUP(E214,'Rec.'!B:H,6,FALSE),"")</f>
        <v/>
      </c>
      <c r="E214" s="20" t="str">
        <f ca="1">_xlfn.IFERROR(VLOOKUP(ROW()-9,'Rec.'!P:Q,2,FALSE),"")</f>
        <v/>
      </c>
      <c r="F214" s="20">
        <f ca="1">VLOOKUP(E214,'Q1.SL'!F:M,3,FALSE)</f>
        <v>0</v>
      </c>
      <c r="G214" s="69" t="str">
        <f>IF(ROW()-9&gt;'Inf.'!$I$10,"",VLOOKUP(E214,'Q1.SL'!F:M,4,FALSE))</f>
        <v/>
      </c>
      <c r="H214" s="20" t="str">
        <f ca="1">VLOOKUP(E214,'Q1.SL'!F:P,8,FALSE)</f>
        <v/>
      </c>
      <c r="I214" s="20" t="str">
        <f ca="1">VLOOKUP(E214,'Q2.SL'!G:O,6,FALSE)</f>
        <v/>
      </c>
      <c r="J214" s="31" t="str">
        <f>IF(ROW()-9&gt;'Inf.'!$I$10,"",VLOOKUP(E214,'Q2.SL'!G:O,4,FALSE))</f>
        <v/>
      </c>
      <c r="K214" s="20" t="str">
        <f ca="1">VLOOKUP(E214,'Q2.SL'!G:R,8,FALSE)</f>
        <v/>
      </c>
      <c r="L214" s="20" t="str">
        <f ca="1">VLOOKUP(E214,'Q3.SL'!G:O,6,FALSE)</f>
        <v/>
      </c>
      <c r="M214" s="69" t="str">
        <f>IF(ROW()-9&gt;'Inf.'!$I$10,"",VLOOKUP(E214,'Q3.SL'!G:O,4,FALSE))</f>
        <v/>
      </c>
      <c r="N214" s="20" t="str">
        <f ca="1">VLOOKUP(E214,'Q3.SL'!G:R,8,FALSE)</f>
        <v/>
      </c>
      <c r="O214" s="20" t="str">
        <f ca="1">VLOOKUP(E214,'Q4.SL'!G:O,6,FALSE)</f>
        <v/>
      </c>
      <c r="P214" s="31" t="str">
        <f>IF(ROW()-9&gt;'Inf.'!$I$10,"",VLOOKUP(E214,'Q4.SL'!G:O,4,FALSE))</f>
        <v/>
      </c>
      <c r="Q214" s="20" t="str">
        <f ca="1">VLOOKUP(E214,'Q4.SL'!G:R,8,FALSE)</f>
        <v/>
      </c>
      <c r="R214" s="20" t="str">
        <f ca="1" t="shared" si="4"/>
        <v/>
      </c>
      <c r="S214" s="20"/>
    </row>
    <row r="215" spans="1:19" ht="21.95" customHeight="1">
      <c r="A215" s="20" t="str">
        <f ca="1">_xlfn.IFERROR(IF(AND(F215=0,I215=0,L215=0,O215=0),"-",VLOOKUP(E215,'Rec.'!H:N,7,FALSE)),"")</f>
        <v/>
      </c>
      <c r="B215" s="21" t="str">
        <f ca="1">_xlfn.IFERROR(VLOOKUP(E215,'Rec.'!B:H,4,FALSE),"")</f>
        <v/>
      </c>
      <c r="C215" s="21" t="str">
        <f ca="1">_xlfn.IFERROR(VLOOKUP(E215,'Rec.'!B:H,5,FALSE),"")</f>
        <v/>
      </c>
      <c r="D215" s="20" t="str">
        <f ca="1">_xlfn.IFERROR(VLOOKUP(E215,'Rec.'!B:H,6,FALSE),"")</f>
        <v/>
      </c>
      <c r="E215" s="20" t="str">
        <f ca="1">_xlfn.IFERROR(VLOOKUP(ROW()-9,'Rec.'!P:Q,2,FALSE),"")</f>
        <v/>
      </c>
      <c r="F215" s="20">
        <f ca="1">VLOOKUP(E215,'Q1.SL'!F:M,3,FALSE)</f>
        <v>0</v>
      </c>
      <c r="G215" s="69" t="str">
        <f>IF(ROW()-9&gt;'Inf.'!$I$10,"",VLOOKUP(E215,'Q1.SL'!F:M,4,FALSE))</f>
        <v/>
      </c>
      <c r="H215" s="20" t="str">
        <f ca="1">VLOOKUP(E215,'Q1.SL'!F:P,8,FALSE)</f>
        <v/>
      </c>
      <c r="I215" s="20" t="str">
        <f ca="1">VLOOKUP(E215,'Q2.SL'!G:O,6,FALSE)</f>
        <v/>
      </c>
      <c r="J215" s="31" t="str">
        <f>IF(ROW()-9&gt;'Inf.'!$I$10,"",VLOOKUP(E215,'Q2.SL'!G:O,4,FALSE))</f>
        <v/>
      </c>
      <c r="K215" s="20" t="str">
        <f ca="1">VLOOKUP(E215,'Q2.SL'!G:R,8,FALSE)</f>
        <v/>
      </c>
      <c r="L215" s="20" t="str">
        <f ca="1">VLOOKUP(E215,'Q3.SL'!G:O,6,FALSE)</f>
        <v/>
      </c>
      <c r="M215" s="69" t="str">
        <f>IF(ROW()-9&gt;'Inf.'!$I$10,"",VLOOKUP(E215,'Q3.SL'!G:O,4,FALSE))</f>
        <v/>
      </c>
      <c r="N215" s="20" t="str">
        <f ca="1">VLOOKUP(E215,'Q3.SL'!G:R,8,FALSE)</f>
        <v/>
      </c>
      <c r="O215" s="20" t="str">
        <f ca="1">VLOOKUP(E215,'Q4.SL'!G:O,6,FALSE)</f>
        <v/>
      </c>
      <c r="P215" s="31" t="str">
        <f>IF(ROW()-9&gt;'Inf.'!$I$10,"",VLOOKUP(E215,'Q4.SL'!G:O,4,FALSE))</f>
        <v/>
      </c>
      <c r="Q215" s="20" t="str">
        <f ca="1">VLOOKUP(E215,'Q4.SL'!G:R,8,FALSE)</f>
        <v/>
      </c>
      <c r="R215" s="20" t="str">
        <f ca="1" t="shared" si="4"/>
        <v/>
      </c>
      <c r="S215" s="20"/>
    </row>
    <row r="216" spans="1:19" ht="21.95" customHeight="1">
      <c r="A216" s="20" t="str">
        <f ca="1">_xlfn.IFERROR(IF(AND(F216=0,I216=0,L216=0,O216=0),"-",VLOOKUP(E216,'Rec.'!H:N,7,FALSE)),"")</f>
        <v/>
      </c>
      <c r="B216" s="21" t="str">
        <f ca="1">_xlfn.IFERROR(VLOOKUP(E216,'Rec.'!B:H,4,FALSE),"")</f>
        <v/>
      </c>
      <c r="C216" s="21" t="str">
        <f ca="1">_xlfn.IFERROR(VLOOKUP(E216,'Rec.'!B:H,5,FALSE),"")</f>
        <v/>
      </c>
      <c r="D216" s="20" t="str">
        <f ca="1">_xlfn.IFERROR(VLOOKUP(E216,'Rec.'!B:H,6,FALSE),"")</f>
        <v/>
      </c>
      <c r="E216" s="20" t="str">
        <f ca="1">_xlfn.IFERROR(VLOOKUP(ROW()-9,'Rec.'!P:Q,2,FALSE),"")</f>
        <v/>
      </c>
      <c r="F216" s="20">
        <f ca="1">VLOOKUP(E216,'Q1.SL'!F:M,3,FALSE)</f>
        <v>0</v>
      </c>
      <c r="G216" s="69" t="str">
        <f>IF(ROW()-9&gt;'Inf.'!$I$10,"",VLOOKUP(E216,'Q1.SL'!F:M,4,FALSE))</f>
        <v/>
      </c>
      <c r="H216" s="20" t="str">
        <f ca="1">VLOOKUP(E216,'Q1.SL'!F:P,8,FALSE)</f>
        <v/>
      </c>
      <c r="I216" s="20" t="str">
        <f ca="1">VLOOKUP(E216,'Q2.SL'!G:O,6,FALSE)</f>
        <v/>
      </c>
      <c r="J216" s="31" t="str">
        <f>IF(ROW()-9&gt;'Inf.'!$I$10,"",VLOOKUP(E216,'Q2.SL'!G:O,4,FALSE))</f>
        <v/>
      </c>
      <c r="K216" s="20" t="str">
        <f ca="1">VLOOKUP(E216,'Q2.SL'!G:R,8,FALSE)</f>
        <v/>
      </c>
      <c r="L216" s="20" t="str">
        <f ca="1">VLOOKUP(E216,'Q3.SL'!G:O,6,FALSE)</f>
        <v/>
      </c>
      <c r="M216" s="69" t="str">
        <f>IF(ROW()-9&gt;'Inf.'!$I$10,"",VLOOKUP(E216,'Q3.SL'!G:O,4,FALSE))</f>
        <v/>
      </c>
      <c r="N216" s="20" t="str">
        <f ca="1">VLOOKUP(E216,'Q3.SL'!G:R,8,FALSE)</f>
        <v/>
      </c>
      <c r="O216" s="20" t="str">
        <f ca="1">VLOOKUP(E216,'Q4.SL'!G:O,6,FALSE)</f>
        <v/>
      </c>
      <c r="P216" s="31" t="str">
        <f>IF(ROW()-9&gt;'Inf.'!$I$10,"",VLOOKUP(E216,'Q4.SL'!G:O,4,FALSE))</f>
        <v/>
      </c>
      <c r="Q216" s="20" t="str">
        <f ca="1">VLOOKUP(E216,'Q4.SL'!G:R,8,FALSE)</f>
        <v/>
      </c>
      <c r="R216" s="20" t="str">
        <f ca="1" t="shared" si="4"/>
        <v/>
      </c>
      <c r="S216" s="20"/>
    </row>
    <row r="217" spans="1:19" ht="21.95" customHeight="1">
      <c r="A217" s="20" t="str">
        <f ca="1">_xlfn.IFERROR(IF(AND(F217=0,I217=0,L217=0,O217=0),"-",VLOOKUP(E217,'Rec.'!H:N,7,FALSE)),"")</f>
        <v/>
      </c>
      <c r="B217" s="21" t="str">
        <f ca="1">_xlfn.IFERROR(VLOOKUP(E217,'Rec.'!B:H,4,FALSE),"")</f>
        <v/>
      </c>
      <c r="C217" s="21" t="str">
        <f ca="1">_xlfn.IFERROR(VLOOKUP(E217,'Rec.'!B:H,5,FALSE),"")</f>
        <v/>
      </c>
      <c r="D217" s="20" t="str">
        <f ca="1">_xlfn.IFERROR(VLOOKUP(E217,'Rec.'!B:H,6,FALSE),"")</f>
        <v/>
      </c>
      <c r="E217" s="20" t="str">
        <f ca="1">_xlfn.IFERROR(VLOOKUP(ROW()-9,'Rec.'!P:Q,2,FALSE),"")</f>
        <v/>
      </c>
      <c r="F217" s="20">
        <f ca="1">VLOOKUP(E217,'Q1.SL'!F:M,3,FALSE)</f>
        <v>0</v>
      </c>
      <c r="G217" s="69" t="str">
        <f>IF(ROW()-9&gt;'Inf.'!$I$10,"",VLOOKUP(E217,'Q1.SL'!F:M,4,FALSE))</f>
        <v/>
      </c>
      <c r="H217" s="20" t="str">
        <f ca="1">VLOOKUP(E217,'Q1.SL'!F:P,8,FALSE)</f>
        <v/>
      </c>
      <c r="I217" s="20" t="str">
        <f ca="1">VLOOKUP(E217,'Q2.SL'!G:O,6,FALSE)</f>
        <v/>
      </c>
      <c r="J217" s="31" t="str">
        <f>IF(ROW()-9&gt;'Inf.'!$I$10,"",VLOOKUP(E217,'Q2.SL'!G:O,4,FALSE))</f>
        <v/>
      </c>
      <c r="K217" s="20" t="str">
        <f ca="1">VLOOKUP(E217,'Q2.SL'!G:R,8,FALSE)</f>
        <v/>
      </c>
      <c r="L217" s="20" t="str">
        <f ca="1">VLOOKUP(E217,'Q3.SL'!G:O,6,FALSE)</f>
        <v/>
      </c>
      <c r="M217" s="69" t="str">
        <f>IF(ROW()-9&gt;'Inf.'!$I$10,"",VLOOKUP(E217,'Q3.SL'!G:O,4,FALSE))</f>
        <v/>
      </c>
      <c r="N217" s="20" t="str">
        <f ca="1">VLOOKUP(E217,'Q3.SL'!G:R,8,FALSE)</f>
        <v/>
      </c>
      <c r="O217" s="20" t="str">
        <f ca="1">VLOOKUP(E217,'Q4.SL'!G:O,6,FALSE)</f>
        <v/>
      </c>
      <c r="P217" s="31" t="str">
        <f>IF(ROW()-9&gt;'Inf.'!$I$10,"",VLOOKUP(E217,'Q4.SL'!G:O,4,FALSE))</f>
        <v/>
      </c>
      <c r="Q217" s="20" t="str">
        <f ca="1">VLOOKUP(E217,'Q4.SL'!G:R,8,FALSE)</f>
        <v/>
      </c>
      <c r="R217" s="20" t="str">
        <f ca="1" t="shared" si="4"/>
        <v/>
      </c>
      <c r="S217" s="20"/>
    </row>
    <row r="218" spans="1:19" ht="21.95" customHeight="1">
      <c r="A218" s="20" t="str">
        <f ca="1">_xlfn.IFERROR(IF(AND(F218=0,I218=0,L218=0,O218=0),"-",VLOOKUP(E218,'Rec.'!H:N,7,FALSE)),"")</f>
        <v/>
      </c>
      <c r="B218" s="21" t="str">
        <f ca="1">_xlfn.IFERROR(VLOOKUP(E218,'Rec.'!B:H,4,FALSE),"")</f>
        <v/>
      </c>
      <c r="C218" s="21" t="str">
        <f ca="1">_xlfn.IFERROR(VLOOKUP(E218,'Rec.'!B:H,5,FALSE),"")</f>
        <v/>
      </c>
      <c r="D218" s="20" t="str">
        <f ca="1">_xlfn.IFERROR(VLOOKUP(E218,'Rec.'!B:H,6,FALSE),"")</f>
        <v/>
      </c>
      <c r="E218" s="20" t="str">
        <f ca="1">_xlfn.IFERROR(VLOOKUP(ROW()-9,'Rec.'!P:Q,2,FALSE),"")</f>
        <v/>
      </c>
      <c r="F218" s="20">
        <f ca="1">VLOOKUP(E218,'Q1.SL'!F:M,3,FALSE)</f>
        <v>0</v>
      </c>
      <c r="G218" s="69" t="str">
        <f>IF(ROW()-9&gt;'Inf.'!$I$10,"",VLOOKUP(E218,'Q1.SL'!F:M,4,FALSE))</f>
        <v/>
      </c>
      <c r="H218" s="20" t="str">
        <f ca="1">VLOOKUP(E218,'Q1.SL'!F:P,8,FALSE)</f>
        <v/>
      </c>
      <c r="I218" s="20" t="str">
        <f ca="1">VLOOKUP(E218,'Q2.SL'!G:O,6,FALSE)</f>
        <v/>
      </c>
      <c r="J218" s="31" t="str">
        <f>IF(ROW()-9&gt;'Inf.'!$I$10,"",VLOOKUP(E218,'Q2.SL'!G:O,4,FALSE))</f>
        <v/>
      </c>
      <c r="K218" s="20" t="str">
        <f ca="1">VLOOKUP(E218,'Q2.SL'!G:R,8,FALSE)</f>
        <v/>
      </c>
      <c r="L218" s="20" t="str">
        <f ca="1">VLOOKUP(E218,'Q3.SL'!G:O,6,FALSE)</f>
        <v/>
      </c>
      <c r="M218" s="69" t="str">
        <f>IF(ROW()-9&gt;'Inf.'!$I$10,"",VLOOKUP(E218,'Q3.SL'!G:O,4,FALSE))</f>
        <v/>
      </c>
      <c r="N218" s="20" t="str">
        <f ca="1">VLOOKUP(E218,'Q3.SL'!G:R,8,FALSE)</f>
        <v/>
      </c>
      <c r="O218" s="20" t="str">
        <f ca="1">VLOOKUP(E218,'Q4.SL'!G:O,6,FALSE)</f>
        <v/>
      </c>
      <c r="P218" s="31" t="str">
        <f>IF(ROW()-9&gt;'Inf.'!$I$10,"",VLOOKUP(E218,'Q4.SL'!G:O,4,FALSE))</f>
        <v/>
      </c>
      <c r="Q218" s="20" t="str">
        <f ca="1">VLOOKUP(E218,'Q4.SL'!G:R,8,FALSE)</f>
        <v/>
      </c>
      <c r="R218" s="20" t="str">
        <f ca="1" t="shared" si="4"/>
        <v/>
      </c>
      <c r="S218" s="20"/>
    </row>
    <row r="219" spans="1:19" ht="21.95" customHeight="1">
      <c r="A219" s="20" t="str">
        <f ca="1">_xlfn.IFERROR(IF(AND(F219=0,I219=0,L219=0,O219=0),"-",VLOOKUP(E219,'Rec.'!H:N,7,FALSE)),"")</f>
        <v/>
      </c>
      <c r="B219" s="21" t="str">
        <f ca="1">_xlfn.IFERROR(VLOOKUP(E219,'Rec.'!B:H,4,FALSE),"")</f>
        <v/>
      </c>
      <c r="C219" s="21" t="str">
        <f ca="1">_xlfn.IFERROR(VLOOKUP(E219,'Rec.'!B:H,5,FALSE),"")</f>
        <v/>
      </c>
      <c r="D219" s="20" t="str">
        <f ca="1">_xlfn.IFERROR(VLOOKUP(E219,'Rec.'!B:H,6,FALSE),"")</f>
        <v/>
      </c>
      <c r="E219" s="20" t="str">
        <f ca="1">_xlfn.IFERROR(VLOOKUP(ROW()-9,'Rec.'!P:Q,2,FALSE),"")</f>
        <v/>
      </c>
      <c r="F219" s="20">
        <f ca="1">VLOOKUP(E219,'Q1.SL'!F:M,3,FALSE)</f>
        <v>0</v>
      </c>
      <c r="G219" s="69" t="str">
        <f>IF(ROW()-9&gt;'Inf.'!$I$10,"",VLOOKUP(E219,'Q1.SL'!F:M,4,FALSE))</f>
        <v/>
      </c>
      <c r="H219" s="20" t="str">
        <f ca="1">VLOOKUP(E219,'Q1.SL'!F:P,8,FALSE)</f>
        <v/>
      </c>
      <c r="I219" s="20" t="str">
        <f ca="1">VLOOKUP(E219,'Q2.SL'!G:O,6,FALSE)</f>
        <v/>
      </c>
      <c r="J219" s="31" t="str">
        <f>IF(ROW()-9&gt;'Inf.'!$I$10,"",VLOOKUP(E219,'Q2.SL'!G:O,4,FALSE))</f>
        <v/>
      </c>
      <c r="K219" s="20" t="str">
        <f ca="1">VLOOKUP(E219,'Q2.SL'!G:R,8,FALSE)</f>
        <v/>
      </c>
      <c r="L219" s="20" t="str">
        <f ca="1">VLOOKUP(E219,'Q3.SL'!G:O,6,FALSE)</f>
        <v/>
      </c>
      <c r="M219" s="69" t="str">
        <f>IF(ROW()-9&gt;'Inf.'!$I$10,"",VLOOKUP(E219,'Q3.SL'!G:O,4,FALSE))</f>
        <v/>
      </c>
      <c r="N219" s="20" t="str">
        <f ca="1">VLOOKUP(E219,'Q3.SL'!G:R,8,FALSE)</f>
        <v/>
      </c>
      <c r="O219" s="20" t="str">
        <f ca="1">VLOOKUP(E219,'Q4.SL'!G:O,6,FALSE)</f>
        <v/>
      </c>
      <c r="P219" s="31" t="str">
        <f>IF(ROW()-9&gt;'Inf.'!$I$10,"",VLOOKUP(E219,'Q4.SL'!G:O,4,FALSE))</f>
        <v/>
      </c>
      <c r="Q219" s="20" t="str">
        <f ca="1">VLOOKUP(E219,'Q4.SL'!G:R,8,FALSE)</f>
        <v/>
      </c>
      <c r="R219" s="20" t="str">
        <f ca="1" t="shared" si="4"/>
        <v/>
      </c>
      <c r="S219" s="20"/>
    </row>
    <row r="220" spans="1:19" ht="21.95" customHeight="1">
      <c r="A220" s="20" t="str">
        <f ca="1">_xlfn.IFERROR(IF(AND(F220=0,I220=0,L220=0,O220=0),"-",VLOOKUP(E220,'Rec.'!H:N,7,FALSE)),"")</f>
        <v/>
      </c>
      <c r="B220" s="21" t="str">
        <f ca="1">_xlfn.IFERROR(VLOOKUP(E220,'Rec.'!B:H,4,FALSE),"")</f>
        <v/>
      </c>
      <c r="C220" s="21" t="str">
        <f ca="1">_xlfn.IFERROR(VLOOKUP(E220,'Rec.'!B:H,5,FALSE),"")</f>
        <v/>
      </c>
      <c r="D220" s="20" t="str">
        <f ca="1">_xlfn.IFERROR(VLOOKUP(E220,'Rec.'!B:H,6,FALSE),"")</f>
        <v/>
      </c>
      <c r="E220" s="20" t="str">
        <f ca="1">_xlfn.IFERROR(VLOOKUP(ROW()-9,'Rec.'!P:Q,2,FALSE),"")</f>
        <v/>
      </c>
      <c r="F220" s="20">
        <f ca="1">VLOOKUP(E220,'Q1.SL'!F:M,3,FALSE)</f>
        <v>0</v>
      </c>
      <c r="G220" s="69" t="str">
        <f>IF(ROW()-9&gt;'Inf.'!$I$10,"",VLOOKUP(E220,'Q1.SL'!F:M,4,FALSE))</f>
        <v/>
      </c>
      <c r="H220" s="20" t="str">
        <f ca="1">VLOOKUP(E220,'Q1.SL'!F:P,8,FALSE)</f>
        <v/>
      </c>
      <c r="I220" s="20" t="str">
        <f ca="1">VLOOKUP(E220,'Q2.SL'!G:O,6,FALSE)</f>
        <v/>
      </c>
      <c r="J220" s="31" t="str">
        <f>IF(ROW()-9&gt;'Inf.'!$I$10,"",VLOOKUP(E220,'Q2.SL'!G:O,4,FALSE))</f>
        <v/>
      </c>
      <c r="K220" s="20" t="str">
        <f ca="1">VLOOKUP(E220,'Q2.SL'!G:R,8,FALSE)</f>
        <v/>
      </c>
      <c r="L220" s="20" t="str">
        <f ca="1">VLOOKUP(E220,'Q3.SL'!G:O,6,FALSE)</f>
        <v/>
      </c>
      <c r="M220" s="69" t="str">
        <f>IF(ROW()-9&gt;'Inf.'!$I$10,"",VLOOKUP(E220,'Q3.SL'!G:O,4,FALSE))</f>
        <v/>
      </c>
      <c r="N220" s="20" t="str">
        <f ca="1">VLOOKUP(E220,'Q3.SL'!G:R,8,FALSE)</f>
        <v/>
      </c>
      <c r="O220" s="20" t="str">
        <f ca="1">VLOOKUP(E220,'Q4.SL'!G:O,6,FALSE)</f>
        <v/>
      </c>
      <c r="P220" s="31" t="str">
        <f>IF(ROW()-9&gt;'Inf.'!$I$10,"",VLOOKUP(E220,'Q4.SL'!G:O,4,FALSE))</f>
        <v/>
      </c>
      <c r="Q220" s="20" t="str">
        <f ca="1">VLOOKUP(E220,'Q4.SL'!G:R,8,FALSE)</f>
        <v/>
      </c>
      <c r="R220" s="20" t="str">
        <f ca="1" t="shared" si="4"/>
        <v/>
      </c>
      <c r="S220" s="20"/>
    </row>
    <row r="221" spans="1:19" ht="21.95" customHeight="1">
      <c r="A221" s="20" t="str">
        <f ca="1">_xlfn.IFERROR(IF(AND(F221=0,I221=0,L221=0,O221=0),"-",VLOOKUP(E221,'Rec.'!H:N,7,FALSE)),"")</f>
        <v/>
      </c>
      <c r="B221" s="21" t="str">
        <f ca="1">_xlfn.IFERROR(VLOOKUP(E221,'Rec.'!B:H,4,FALSE),"")</f>
        <v/>
      </c>
      <c r="C221" s="21" t="str">
        <f ca="1">_xlfn.IFERROR(VLOOKUP(E221,'Rec.'!B:H,5,FALSE),"")</f>
        <v/>
      </c>
      <c r="D221" s="20" t="str">
        <f ca="1">_xlfn.IFERROR(VLOOKUP(E221,'Rec.'!B:H,6,FALSE),"")</f>
        <v/>
      </c>
      <c r="E221" s="20" t="str">
        <f ca="1">_xlfn.IFERROR(VLOOKUP(ROW()-9,'Rec.'!P:Q,2,FALSE),"")</f>
        <v/>
      </c>
      <c r="F221" s="20">
        <f ca="1">VLOOKUP(E221,'Q1.SL'!F:M,3,FALSE)</f>
        <v>0</v>
      </c>
      <c r="G221" s="69" t="str">
        <f>IF(ROW()-9&gt;'Inf.'!$I$10,"",VLOOKUP(E221,'Q1.SL'!F:M,4,FALSE))</f>
        <v/>
      </c>
      <c r="H221" s="20" t="str">
        <f ca="1">VLOOKUP(E221,'Q1.SL'!F:P,8,FALSE)</f>
        <v/>
      </c>
      <c r="I221" s="20" t="str">
        <f ca="1">VLOOKUP(E221,'Q2.SL'!G:O,6,FALSE)</f>
        <v/>
      </c>
      <c r="J221" s="31" t="str">
        <f>IF(ROW()-9&gt;'Inf.'!$I$10,"",VLOOKUP(E221,'Q2.SL'!G:O,4,FALSE))</f>
        <v/>
      </c>
      <c r="K221" s="20" t="str">
        <f ca="1">VLOOKUP(E221,'Q2.SL'!G:R,8,FALSE)</f>
        <v/>
      </c>
      <c r="L221" s="20" t="str">
        <f ca="1">VLOOKUP(E221,'Q3.SL'!G:O,6,FALSE)</f>
        <v/>
      </c>
      <c r="M221" s="69" t="str">
        <f>IF(ROW()-9&gt;'Inf.'!$I$10,"",VLOOKUP(E221,'Q3.SL'!G:O,4,FALSE))</f>
        <v/>
      </c>
      <c r="N221" s="20" t="str">
        <f ca="1">VLOOKUP(E221,'Q3.SL'!G:R,8,FALSE)</f>
        <v/>
      </c>
      <c r="O221" s="20" t="str">
        <f ca="1">VLOOKUP(E221,'Q4.SL'!G:O,6,FALSE)</f>
        <v/>
      </c>
      <c r="P221" s="31" t="str">
        <f>IF(ROW()-9&gt;'Inf.'!$I$10,"",VLOOKUP(E221,'Q4.SL'!G:O,4,FALSE))</f>
        <v/>
      </c>
      <c r="Q221" s="20" t="str">
        <f ca="1">VLOOKUP(E221,'Q4.SL'!G:R,8,FALSE)</f>
        <v/>
      </c>
      <c r="R221" s="20" t="str">
        <f ca="1" t="shared" si="4"/>
        <v/>
      </c>
      <c r="S221" s="20"/>
    </row>
    <row r="222" spans="1:19" ht="21.95" customHeight="1">
      <c r="A222" s="20" t="str">
        <f ca="1">_xlfn.IFERROR(IF(AND(F222=0,I222=0,L222=0,O222=0),"-",VLOOKUP(E222,'Rec.'!H:N,7,FALSE)),"")</f>
        <v/>
      </c>
      <c r="B222" s="21" t="str">
        <f ca="1">_xlfn.IFERROR(VLOOKUP(E222,'Rec.'!B:H,4,FALSE),"")</f>
        <v/>
      </c>
      <c r="C222" s="21" t="str">
        <f ca="1">_xlfn.IFERROR(VLOOKUP(E222,'Rec.'!B:H,5,FALSE),"")</f>
        <v/>
      </c>
      <c r="D222" s="20" t="str">
        <f ca="1">_xlfn.IFERROR(VLOOKUP(E222,'Rec.'!B:H,6,FALSE),"")</f>
        <v/>
      </c>
      <c r="E222" s="20" t="str">
        <f ca="1">_xlfn.IFERROR(VLOOKUP(ROW()-9,'Rec.'!P:Q,2,FALSE),"")</f>
        <v/>
      </c>
      <c r="F222" s="20">
        <f ca="1">VLOOKUP(E222,'Q1.SL'!F:M,3,FALSE)</f>
        <v>0</v>
      </c>
      <c r="G222" s="69" t="str">
        <f>IF(ROW()-9&gt;'Inf.'!$I$10,"",VLOOKUP(E222,'Q1.SL'!F:M,4,FALSE))</f>
        <v/>
      </c>
      <c r="H222" s="20" t="str">
        <f ca="1">VLOOKUP(E222,'Q1.SL'!F:P,8,FALSE)</f>
        <v/>
      </c>
      <c r="I222" s="20" t="str">
        <f ca="1">VLOOKUP(E222,'Q2.SL'!G:O,6,FALSE)</f>
        <v/>
      </c>
      <c r="J222" s="31" t="str">
        <f>IF(ROW()-9&gt;'Inf.'!$I$10,"",VLOOKUP(E222,'Q2.SL'!G:O,4,FALSE))</f>
        <v/>
      </c>
      <c r="K222" s="20" t="str">
        <f ca="1">VLOOKUP(E222,'Q2.SL'!G:R,8,FALSE)</f>
        <v/>
      </c>
      <c r="L222" s="20" t="str">
        <f ca="1">VLOOKUP(E222,'Q3.SL'!G:O,6,FALSE)</f>
        <v/>
      </c>
      <c r="M222" s="69" t="str">
        <f>IF(ROW()-9&gt;'Inf.'!$I$10,"",VLOOKUP(E222,'Q3.SL'!G:O,4,FALSE))</f>
        <v/>
      </c>
      <c r="N222" s="20" t="str">
        <f ca="1">VLOOKUP(E222,'Q3.SL'!G:R,8,FALSE)</f>
        <v/>
      </c>
      <c r="O222" s="20" t="str">
        <f ca="1">VLOOKUP(E222,'Q4.SL'!G:O,6,FALSE)</f>
        <v/>
      </c>
      <c r="P222" s="31" t="str">
        <f>IF(ROW()-9&gt;'Inf.'!$I$10,"",VLOOKUP(E222,'Q4.SL'!G:O,4,FALSE))</f>
        <v/>
      </c>
      <c r="Q222" s="20" t="str">
        <f ca="1">VLOOKUP(E222,'Q4.SL'!G:R,8,FALSE)</f>
        <v/>
      </c>
      <c r="R222" s="20" t="str">
        <f ca="1" t="shared" si="4"/>
        <v/>
      </c>
      <c r="S222" s="20"/>
    </row>
    <row r="223" spans="1:19" ht="21.95" customHeight="1">
      <c r="A223" s="20" t="str">
        <f ca="1">_xlfn.IFERROR(IF(AND(F223=0,I223=0,L223=0,O223=0),"-",VLOOKUP(E223,'Rec.'!H:N,7,FALSE)),"")</f>
        <v/>
      </c>
      <c r="B223" s="21" t="str">
        <f ca="1">_xlfn.IFERROR(VLOOKUP(E223,'Rec.'!B:H,4,FALSE),"")</f>
        <v/>
      </c>
      <c r="C223" s="21" t="str">
        <f ca="1">_xlfn.IFERROR(VLOOKUP(E223,'Rec.'!B:H,5,FALSE),"")</f>
        <v/>
      </c>
      <c r="D223" s="20" t="str">
        <f ca="1">_xlfn.IFERROR(VLOOKUP(E223,'Rec.'!B:H,6,FALSE),"")</f>
        <v/>
      </c>
      <c r="E223" s="20" t="str">
        <f ca="1">_xlfn.IFERROR(VLOOKUP(ROW()-9,'Rec.'!P:Q,2,FALSE),"")</f>
        <v/>
      </c>
      <c r="F223" s="20">
        <f ca="1">VLOOKUP(E223,'Q1.SL'!F:M,3,FALSE)</f>
        <v>0</v>
      </c>
      <c r="G223" s="69" t="str">
        <f>IF(ROW()-9&gt;'Inf.'!$I$10,"",VLOOKUP(E223,'Q1.SL'!F:M,4,FALSE))</f>
        <v/>
      </c>
      <c r="H223" s="20" t="str">
        <f ca="1">VLOOKUP(E223,'Q1.SL'!F:P,8,FALSE)</f>
        <v/>
      </c>
      <c r="I223" s="20" t="str">
        <f ca="1">VLOOKUP(E223,'Q2.SL'!G:O,6,FALSE)</f>
        <v/>
      </c>
      <c r="J223" s="31" t="str">
        <f>IF(ROW()-9&gt;'Inf.'!$I$10,"",VLOOKUP(E223,'Q2.SL'!G:O,4,FALSE))</f>
        <v/>
      </c>
      <c r="K223" s="20" t="str">
        <f ca="1">VLOOKUP(E223,'Q2.SL'!G:R,8,FALSE)</f>
        <v/>
      </c>
      <c r="L223" s="20" t="str">
        <f ca="1">VLOOKUP(E223,'Q3.SL'!G:O,6,FALSE)</f>
        <v/>
      </c>
      <c r="M223" s="69" t="str">
        <f>IF(ROW()-9&gt;'Inf.'!$I$10,"",VLOOKUP(E223,'Q3.SL'!G:O,4,FALSE))</f>
        <v/>
      </c>
      <c r="N223" s="20" t="str">
        <f ca="1">VLOOKUP(E223,'Q3.SL'!G:R,8,FALSE)</f>
        <v/>
      </c>
      <c r="O223" s="20" t="str">
        <f ca="1">VLOOKUP(E223,'Q4.SL'!G:O,6,FALSE)</f>
        <v/>
      </c>
      <c r="P223" s="31" t="str">
        <f>IF(ROW()-9&gt;'Inf.'!$I$10,"",VLOOKUP(E223,'Q4.SL'!G:O,4,FALSE))</f>
        <v/>
      </c>
      <c r="Q223" s="20" t="str">
        <f ca="1">VLOOKUP(E223,'Q4.SL'!G:R,8,FALSE)</f>
        <v/>
      </c>
      <c r="R223" s="20" t="str">
        <f ca="1" t="shared" si="4"/>
        <v/>
      </c>
      <c r="S223" s="20"/>
    </row>
    <row r="224" spans="1:19" ht="21.95" customHeight="1">
      <c r="A224" s="20" t="str">
        <f ca="1">_xlfn.IFERROR(IF(AND(F224=0,I224=0,L224=0,O224=0),"-",VLOOKUP(E224,'Rec.'!H:N,7,FALSE)),"")</f>
        <v/>
      </c>
      <c r="B224" s="21" t="str">
        <f ca="1">_xlfn.IFERROR(VLOOKUP(E224,'Rec.'!B:H,4,FALSE),"")</f>
        <v/>
      </c>
      <c r="C224" s="21" t="str">
        <f ca="1">_xlfn.IFERROR(VLOOKUP(E224,'Rec.'!B:H,5,FALSE),"")</f>
        <v/>
      </c>
      <c r="D224" s="20" t="str">
        <f ca="1">_xlfn.IFERROR(VLOOKUP(E224,'Rec.'!B:H,6,FALSE),"")</f>
        <v/>
      </c>
      <c r="E224" s="20" t="str">
        <f ca="1">_xlfn.IFERROR(VLOOKUP(ROW()-9,'Rec.'!P:Q,2,FALSE),"")</f>
        <v/>
      </c>
      <c r="F224" s="20">
        <f ca="1">VLOOKUP(E224,'Q1.SL'!F:M,3,FALSE)</f>
        <v>0</v>
      </c>
      <c r="G224" s="69" t="str">
        <f>IF(ROW()-9&gt;'Inf.'!$I$10,"",VLOOKUP(E224,'Q1.SL'!F:M,4,FALSE))</f>
        <v/>
      </c>
      <c r="H224" s="20" t="str">
        <f ca="1">VLOOKUP(E224,'Q1.SL'!F:P,8,FALSE)</f>
        <v/>
      </c>
      <c r="I224" s="20" t="str">
        <f ca="1">VLOOKUP(E224,'Q2.SL'!G:O,6,FALSE)</f>
        <v/>
      </c>
      <c r="J224" s="31" t="str">
        <f>IF(ROW()-9&gt;'Inf.'!$I$10,"",VLOOKUP(E224,'Q2.SL'!G:O,4,FALSE))</f>
        <v/>
      </c>
      <c r="K224" s="20" t="str">
        <f ca="1">VLOOKUP(E224,'Q2.SL'!G:R,8,FALSE)</f>
        <v/>
      </c>
      <c r="L224" s="20" t="str">
        <f ca="1">VLOOKUP(E224,'Q3.SL'!G:O,6,FALSE)</f>
        <v/>
      </c>
      <c r="M224" s="69" t="str">
        <f>IF(ROW()-9&gt;'Inf.'!$I$10,"",VLOOKUP(E224,'Q3.SL'!G:O,4,FALSE))</f>
        <v/>
      </c>
      <c r="N224" s="20" t="str">
        <f ca="1">VLOOKUP(E224,'Q3.SL'!G:R,8,FALSE)</f>
        <v/>
      </c>
      <c r="O224" s="20" t="str">
        <f ca="1">VLOOKUP(E224,'Q4.SL'!G:O,6,FALSE)</f>
        <v/>
      </c>
      <c r="P224" s="31" t="str">
        <f>IF(ROW()-9&gt;'Inf.'!$I$10,"",VLOOKUP(E224,'Q4.SL'!G:O,4,FALSE))</f>
        <v/>
      </c>
      <c r="Q224" s="20" t="str">
        <f ca="1">VLOOKUP(E224,'Q4.SL'!G:R,8,FALSE)</f>
        <v/>
      </c>
      <c r="R224" s="20" t="str">
        <f ca="1" t="shared" si="4"/>
        <v/>
      </c>
      <c r="S224" s="20"/>
    </row>
    <row r="225" spans="1:19" ht="21.95" customHeight="1">
      <c r="A225" s="20" t="str">
        <f ca="1">_xlfn.IFERROR(IF(AND(F225=0,I225=0,L225=0,O225=0),"-",VLOOKUP(E225,'Rec.'!H:N,7,FALSE)),"")</f>
        <v/>
      </c>
      <c r="B225" s="21" t="str">
        <f ca="1">_xlfn.IFERROR(VLOOKUP(E225,'Rec.'!B:H,4,FALSE),"")</f>
        <v/>
      </c>
      <c r="C225" s="21" t="str">
        <f ca="1">_xlfn.IFERROR(VLOOKUP(E225,'Rec.'!B:H,5,FALSE),"")</f>
        <v/>
      </c>
      <c r="D225" s="20" t="str">
        <f ca="1">_xlfn.IFERROR(VLOOKUP(E225,'Rec.'!B:H,6,FALSE),"")</f>
        <v/>
      </c>
      <c r="E225" s="20" t="str">
        <f ca="1">_xlfn.IFERROR(VLOOKUP(ROW()-9,'Rec.'!P:Q,2,FALSE),"")</f>
        <v/>
      </c>
      <c r="F225" s="20">
        <f ca="1">VLOOKUP(E225,'Q1.SL'!F:M,3,FALSE)</f>
        <v>0</v>
      </c>
      <c r="G225" s="69" t="str">
        <f>IF(ROW()-9&gt;'Inf.'!$I$10,"",VLOOKUP(E225,'Q1.SL'!F:M,4,FALSE))</f>
        <v/>
      </c>
      <c r="H225" s="20" t="str">
        <f ca="1">VLOOKUP(E225,'Q1.SL'!F:P,8,FALSE)</f>
        <v/>
      </c>
      <c r="I225" s="20" t="str">
        <f ca="1">VLOOKUP(E225,'Q2.SL'!G:O,6,FALSE)</f>
        <v/>
      </c>
      <c r="J225" s="31" t="str">
        <f>IF(ROW()-9&gt;'Inf.'!$I$10,"",VLOOKUP(E225,'Q2.SL'!G:O,4,FALSE))</f>
        <v/>
      </c>
      <c r="K225" s="20" t="str">
        <f ca="1">VLOOKUP(E225,'Q2.SL'!G:R,8,FALSE)</f>
        <v/>
      </c>
      <c r="L225" s="20" t="str">
        <f ca="1">VLOOKUP(E225,'Q3.SL'!G:O,6,FALSE)</f>
        <v/>
      </c>
      <c r="M225" s="69" t="str">
        <f>IF(ROW()-9&gt;'Inf.'!$I$10,"",VLOOKUP(E225,'Q3.SL'!G:O,4,FALSE))</f>
        <v/>
      </c>
      <c r="N225" s="20" t="str">
        <f ca="1">VLOOKUP(E225,'Q3.SL'!G:R,8,FALSE)</f>
        <v/>
      </c>
      <c r="O225" s="20" t="str">
        <f ca="1">VLOOKUP(E225,'Q4.SL'!G:O,6,FALSE)</f>
        <v/>
      </c>
      <c r="P225" s="31" t="str">
        <f>IF(ROW()-9&gt;'Inf.'!$I$10,"",VLOOKUP(E225,'Q4.SL'!G:O,4,FALSE))</f>
        <v/>
      </c>
      <c r="Q225" s="20" t="str">
        <f ca="1">VLOOKUP(E225,'Q4.SL'!G:R,8,FALSE)</f>
        <v/>
      </c>
      <c r="R225" s="20" t="str">
        <f ca="1" t="shared" si="4"/>
        <v/>
      </c>
      <c r="S225" s="20"/>
    </row>
    <row r="226" spans="1:19" ht="21.95" customHeight="1">
      <c r="A226" s="20" t="str">
        <f ca="1">_xlfn.IFERROR(IF(AND(F226=0,I226=0,L226=0,O226=0),"-",VLOOKUP(E226,'Rec.'!H:N,7,FALSE)),"")</f>
        <v/>
      </c>
      <c r="B226" s="21" t="str">
        <f ca="1">_xlfn.IFERROR(VLOOKUP(E226,'Rec.'!B:H,4,FALSE),"")</f>
        <v/>
      </c>
      <c r="C226" s="21" t="str">
        <f ca="1">_xlfn.IFERROR(VLOOKUP(E226,'Rec.'!B:H,5,FALSE),"")</f>
        <v/>
      </c>
      <c r="D226" s="20" t="str">
        <f ca="1">_xlfn.IFERROR(VLOOKUP(E226,'Rec.'!B:H,6,FALSE),"")</f>
        <v/>
      </c>
      <c r="E226" s="20" t="str">
        <f ca="1">_xlfn.IFERROR(VLOOKUP(ROW()-9,'Rec.'!P:Q,2,FALSE),"")</f>
        <v/>
      </c>
      <c r="F226" s="20">
        <f ca="1">VLOOKUP(E226,'Q1.SL'!F:M,3,FALSE)</f>
        <v>0</v>
      </c>
      <c r="G226" s="69" t="str">
        <f>IF(ROW()-9&gt;'Inf.'!$I$10,"",VLOOKUP(E226,'Q1.SL'!F:M,4,FALSE))</f>
        <v/>
      </c>
      <c r="H226" s="20" t="str">
        <f ca="1">VLOOKUP(E226,'Q1.SL'!F:P,8,FALSE)</f>
        <v/>
      </c>
      <c r="I226" s="20" t="str">
        <f ca="1">VLOOKUP(E226,'Q2.SL'!G:O,6,FALSE)</f>
        <v/>
      </c>
      <c r="J226" s="31" t="str">
        <f>IF(ROW()-9&gt;'Inf.'!$I$10,"",VLOOKUP(E226,'Q2.SL'!G:O,4,FALSE))</f>
        <v/>
      </c>
      <c r="K226" s="20" t="str">
        <f ca="1">VLOOKUP(E226,'Q2.SL'!G:R,8,FALSE)</f>
        <v/>
      </c>
      <c r="L226" s="20" t="str">
        <f ca="1">VLOOKUP(E226,'Q3.SL'!G:O,6,FALSE)</f>
        <v/>
      </c>
      <c r="M226" s="69" t="str">
        <f>IF(ROW()-9&gt;'Inf.'!$I$10,"",VLOOKUP(E226,'Q3.SL'!G:O,4,FALSE))</f>
        <v/>
      </c>
      <c r="N226" s="20" t="str">
        <f ca="1">VLOOKUP(E226,'Q3.SL'!G:R,8,FALSE)</f>
        <v/>
      </c>
      <c r="O226" s="20" t="str">
        <f ca="1">VLOOKUP(E226,'Q4.SL'!G:O,6,FALSE)</f>
        <v/>
      </c>
      <c r="P226" s="31" t="str">
        <f>IF(ROW()-9&gt;'Inf.'!$I$10,"",VLOOKUP(E226,'Q4.SL'!G:O,4,FALSE))</f>
        <v/>
      </c>
      <c r="Q226" s="20" t="str">
        <f ca="1">VLOOKUP(E226,'Q4.SL'!G:R,8,FALSE)</f>
        <v/>
      </c>
      <c r="R226" s="20" t="str">
        <f ca="1" t="shared" si="4"/>
        <v/>
      </c>
      <c r="S226" s="20"/>
    </row>
    <row r="227" spans="1:19" ht="21.95" customHeight="1">
      <c r="A227" s="20" t="str">
        <f ca="1">_xlfn.IFERROR(IF(AND(F227=0,I227=0,L227=0,O227=0),"-",VLOOKUP(E227,'Rec.'!H:N,7,FALSE)),"")</f>
        <v/>
      </c>
      <c r="B227" s="21" t="str">
        <f ca="1">_xlfn.IFERROR(VLOOKUP(E227,'Rec.'!B:H,4,FALSE),"")</f>
        <v/>
      </c>
      <c r="C227" s="21" t="str">
        <f ca="1">_xlfn.IFERROR(VLOOKUP(E227,'Rec.'!B:H,5,FALSE),"")</f>
        <v/>
      </c>
      <c r="D227" s="20" t="str">
        <f ca="1">_xlfn.IFERROR(VLOOKUP(E227,'Rec.'!B:H,6,FALSE),"")</f>
        <v/>
      </c>
      <c r="E227" s="20" t="str">
        <f ca="1">_xlfn.IFERROR(VLOOKUP(ROW()-9,'Rec.'!P:Q,2,FALSE),"")</f>
        <v/>
      </c>
      <c r="F227" s="20">
        <f ca="1">VLOOKUP(E227,'Q1.SL'!F:M,3,FALSE)</f>
        <v>0</v>
      </c>
      <c r="G227" s="69" t="str">
        <f>IF(ROW()-9&gt;'Inf.'!$I$10,"",VLOOKUP(E227,'Q1.SL'!F:M,4,FALSE))</f>
        <v/>
      </c>
      <c r="H227" s="20" t="str">
        <f ca="1">VLOOKUP(E227,'Q1.SL'!F:P,8,FALSE)</f>
        <v/>
      </c>
      <c r="I227" s="20" t="str">
        <f ca="1">VLOOKUP(E227,'Q2.SL'!G:O,6,FALSE)</f>
        <v/>
      </c>
      <c r="J227" s="31" t="str">
        <f>IF(ROW()-9&gt;'Inf.'!$I$10,"",VLOOKUP(E227,'Q2.SL'!G:O,4,FALSE))</f>
        <v/>
      </c>
      <c r="K227" s="20" t="str">
        <f ca="1">VLOOKUP(E227,'Q2.SL'!G:R,8,FALSE)</f>
        <v/>
      </c>
      <c r="L227" s="20" t="str">
        <f ca="1">VLOOKUP(E227,'Q3.SL'!G:O,6,FALSE)</f>
        <v/>
      </c>
      <c r="M227" s="69" t="str">
        <f>IF(ROW()-9&gt;'Inf.'!$I$10,"",VLOOKUP(E227,'Q3.SL'!G:O,4,FALSE))</f>
        <v/>
      </c>
      <c r="N227" s="20" t="str">
        <f ca="1">VLOOKUP(E227,'Q3.SL'!G:R,8,FALSE)</f>
        <v/>
      </c>
      <c r="O227" s="20" t="str">
        <f ca="1">VLOOKUP(E227,'Q4.SL'!G:O,6,FALSE)</f>
        <v/>
      </c>
      <c r="P227" s="31" t="str">
        <f>IF(ROW()-9&gt;'Inf.'!$I$10,"",VLOOKUP(E227,'Q4.SL'!G:O,4,FALSE))</f>
        <v/>
      </c>
      <c r="Q227" s="20" t="str">
        <f ca="1">VLOOKUP(E227,'Q4.SL'!G:R,8,FALSE)</f>
        <v/>
      </c>
      <c r="R227" s="20" t="str">
        <f ca="1" t="shared" si="4"/>
        <v/>
      </c>
      <c r="S227" s="20"/>
    </row>
    <row r="228" spans="1:19" ht="21.95" customHeight="1">
      <c r="A228" s="20" t="str">
        <f ca="1">_xlfn.IFERROR(IF(AND(F228=0,I228=0,L228=0,O228=0),"-",VLOOKUP(E228,'Rec.'!H:N,7,FALSE)),"")</f>
        <v/>
      </c>
      <c r="B228" s="21" t="str">
        <f ca="1">_xlfn.IFERROR(VLOOKUP(E228,'Rec.'!B:H,4,FALSE),"")</f>
        <v/>
      </c>
      <c r="C228" s="21" t="str">
        <f ca="1">_xlfn.IFERROR(VLOOKUP(E228,'Rec.'!B:H,5,FALSE),"")</f>
        <v/>
      </c>
      <c r="D228" s="20" t="str">
        <f ca="1">_xlfn.IFERROR(VLOOKUP(E228,'Rec.'!B:H,6,FALSE),"")</f>
        <v/>
      </c>
      <c r="E228" s="20" t="str">
        <f ca="1">_xlfn.IFERROR(VLOOKUP(ROW()-9,'Rec.'!P:Q,2,FALSE),"")</f>
        <v/>
      </c>
      <c r="F228" s="20">
        <f ca="1">VLOOKUP(E228,'Q1.SL'!F:M,3,FALSE)</f>
        <v>0</v>
      </c>
      <c r="G228" s="69" t="str">
        <f>IF(ROW()-9&gt;'Inf.'!$I$10,"",VLOOKUP(E228,'Q1.SL'!F:M,4,FALSE))</f>
        <v/>
      </c>
      <c r="H228" s="20" t="str">
        <f ca="1">VLOOKUP(E228,'Q1.SL'!F:P,8,FALSE)</f>
        <v/>
      </c>
      <c r="I228" s="20" t="str">
        <f ca="1">VLOOKUP(E228,'Q2.SL'!G:O,6,FALSE)</f>
        <v/>
      </c>
      <c r="J228" s="31" t="str">
        <f>IF(ROW()-9&gt;'Inf.'!$I$10,"",VLOOKUP(E228,'Q2.SL'!G:O,4,FALSE))</f>
        <v/>
      </c>
      <c r="K228" s="20" t="str">
        <f ca="1">VLOOKUP(E228,'Q2.SL'!G:R,8,FALSE)</f>
        <v/>
      </c>
      <c r="L228" s="20" t="str">
        <f ca="1">VLOOKUP(E228,'Q3.SL'!G:O,6,FALSE)</f>
        <v/>
      </c>
      <c r="M228" s="69" t="str">
        <f>IF(ROW()-9&gt;'Inf.'!$I$10,"",VLOOKUP(E228,'Q3.SL'!G:O,4,FALSE))</f>
        <v/>
      </c>
      <c r="N228" s="20" t="str">
        <f ca="1">VLOOKUP(E228,'Q3.SL'!G:R,8,FALSE)</f>
        <v/>
      </c>
      <c r="O228" s="20" t="str">
        <f ca="1">VLOOKUP(E228,'Q4.SL'!G:O,6,FALSE)</f>
        <v/>
      </c>
      <c r="P228" s="31" t="str">
        <f>IF(ROW()-9&gt;'Inf.'!$I$10,"",VLOOKUP(E228,'Q4.SL'!G:O,4,FALSE))</f>
        <v/>
      </c>
      <c r="Q228" s="20" t="str">
        <f ca="1">VLOOKUP(E228,'Q4.SL'!G:R,8,FALSE)</f>
        <v/>
      </c>
      <c r="R228" s="20" t="str">
        <f ca="1" t="shared" si="4"/>
        <v/>
      </c>
      <c r="S228" s="20"/>
    </row>
    <row r="229" spans="1:19" ht="21.95" customHeight="1">
      <c r="A229" s="20" t="str">
        <f ca="1">_xlfn.IFERROR(IF(AND(F229=0,I229=0,L229=0,O229=0),"-",VLOOKUP(E229,'Rec.'!H:N,7,FALSE)),"")</f>
        <v/>
      </c>
      <c r="B229" s="21" t="str">
        <f ca="1">_xlfn.IFERROR(VLOOKUP(E229,'Rec.'!B:H,4,FALSE),"")</f>
        <v/>
      </c>
      <c r="C229" s="21" t="str">
        <f ca="1">_xlfn.IFERROR(VLOOKUP(E229,'Rec.'!B:H,5,FALSE),"")</f>
        <v/>
      </c>
      <c r="D229" s="20" t="str">
        <f ca="1">_xlfn.IFERROR(VLOOKUP(E229,'Rec.'!B:H,6,FALSE),"")</f>
        <v/>
      </c>
      <c r="E229" s="20" t="str">
        <f ca="1">_xlfn.IFERROR(VLOOKUP(ROW()-9,'Rec.'!P:Q,2,FALSE),"")</f>
        <v/>
      </c>
      <c r="F229" s="20">
        <f ca="1">VLOOKUP(E229,'Q1.SL'!F:M,3,FALSE)</f>
        <v>0</v>
      </c>
      <c r="G229" s="69" t="str">
        <f>IF(ROW()-9&gt;'Inf.'!$I$10,"",VLOOKUP(E229,'Q1.SL'!F:M,4,FALSE))</f>
        <v/>
      </c>
      <c r="H229" s="20" t="str">
        <f ca="1">VLOOKUP(E229,'Q1.SL'!F:P,8,FALSE)</f>
        <v/>
      </c>
      <c r="I229" s="20" t="str">
        <f ca="1">VLOOKUP(E229,'Q2.SL'!G:O,6,FALSE)</f>
        <v/>
      </c>
      <c r="J229" s="31" t="str">
        <f>IF(ROW()-9&gt;'Inf.'!$I$10,"",VLOOKUP(E229,'Q2.SL'!G:O,4,FALSE))</f>
        <v/>
      </c>
      <c r="K229" s="20" t="str">
        <f ca="1">VLOOKUP(E229,'Q2.SL'!G:R,8,FALSE)</f>
        <v/>
      </c>
      <c r="L229" s="20" t="str">
        <f ca="1">VLOOKUP(E229,'Q3.SL'!G:O,6,FALSE)</f>
        <v/>
      </c>
      <c r="M229" s="69" t="str">
        <f>IF(ROW()-9&gt;'Inf.'!$I$10,"",VLOOKUP(E229,'Q3.SL'!G:O,4,FALSE))</f>
        <v/>
      </c>
      <c r="N229" s="20" t="str">
        <f ca="1">VLOOKUP(E229,'Q3.SL'!G:R,8,FALSE)</f>
        <v/>
      </c>
      <c r="O229" s="20" t="str">
        <f ca="1">VLOOKUP(E229,'Q4.SL'!G:O,6,FALSE)</f>
        <v/>
      </c>
      <c r="P229" s="31" t="str">
        <f>IF(ROW()-9&gt;'Inf.'!$I$10,"",VLOOKUP(E229,'Q4.SL'!G:O,4,FALSE))</f>
        <v/>
      </c>
      <c r="Q229" s="20" t="str">
        <f ca="1">VLOOKUP(E229,'Q4.SL'!G:R,8,FALSE)</f>
        <v/>
      </c>
      <c r="R229" s="20" t="str">
        <f ca="1" t="shared" si="4"/>
        <v/>
      </c>
      <c r="S229" s="20"/>
    </row>
    <row r="230" spans="1:19" ht="21.95" customHeight="1">
      <c r="A230" s="20" t="str">
        <f ca="1">_xlfn.IFERROR(IF(AND(F230=0,I230=0,L230=0,O230=0),"-",VLOOKUP(E230,'Rec.'!H:N,7,FALSE)),"")</f>
        <v/>
      </c>
      <c r="B230" s="21" t="str">
        <f ca="1">_xlfn.IFERROR(VLOOKUP(E230,'Rec.'!B:H,4,FALSE),"")</f>
        <v/>
      </c>
      <c r="C230" s="21" t="str">
        <f ca="1">_xlfn.IFERROR(VLOOKUP(E230,'Rec.'!B:H,5,FALSE),"")</f>
        <v/>
      </c>
      <c r="D230" s="20" t="str">
        <f ca="1">_xlfn.IFERROR(VLOOKUP(E230,'Rec.'!B:H,6,FALSE),"")</f>
        <v/>
      </c>
      <c r="E230" s="20" t="str">
        <f ca="1">_xlfn.IFERROR(VLOOKUP(ROW()-9,'Rec.'!P:Q,2,FALSE),"")</f>
        <v/>
      </c>
      <c r="F230" s="20">
        <f ca="1">VLOOKUP(E230,'Q1.SL'!F:M,3,FALSE)</f>
        <v>0</v>
      </c>
      <c r="G230" s="69" t="str">
        <f>IF(ROW()-9&gt;'Inf.'!$I$10,"",VLOOKUP(E230,'Q1.SL'!F:M,4,FALSE))</f>
        <v/>
      </c>
      <c r="H230" s="20" t="str">
        <f ca="1">VLOOKUP(E230,'Q1.SL'!F:P,8,FALSE)</f>
        <v/>
      </c>
      <c r="I230" s="20" t="str">
        <f ca="1">VLOOKUP(E230,'Q2.SL'!G:O,6,FALSE)</f>
        <v/>
      </c>
      <c r="J230" s="31" t="str">
        <f>IF(ROW()-9&gt;'Inf.'!$I$10,"",VLOOKUP(E230,'Q2.SL'!G:O,4,FALSE))</f>
        <v/>
      </c>
      <c r="K230" s="20" t="str">
        <f ca="1">VLOOKUP(E230,'Q2.SL'!G:R,8,FALSE)</f>
        <v/>
      </c>
      <c r="L230" s="20" t="str">
        <f ca="1">VLOOKUP(E230,'Q3.SL'!G:O,6,FALSE)</f>
        <v/>
      </c>
      <c r="M230" s="69" t="str">
        <f>IF(ROW()-9&gt;'Inf.'!$I$10,"",VLOOKUP(E230,'Q3.SL'!G:O,4,FALSE))</f>
        <v/>
      </c>
      <c r="N230" s="20" t="str">
        <f ca="1">VLOOKUP(E230,'Q3.SL'!G:R,8,FALSE)</f>
        <v/>
      </c>
      <c r="O230" s="20" t="str">
        <f ca="1">VLOOKUP(E230,'Q4.SL'!G:O,6,FALSE)</f>
        <v/>
      </c>
      <c r="P230" s="31" t="str">
        <f>IF(ROW()-9&gt;'Inf.'!$I$10,"",VLOOKUP(E230,'Q4.SL'!G:O,4,FALSE))</f>
        <v/>
      </c>
      <c r="Q230" s="20" t="str">
        <f ca="1">VLOOKUP(E230,'Q4.SL'!G:R,8,FALSE)</f>
        <v/>
      </c>
      <c r="R230" s="20" t="str">
        <f ca="1" t="shared" si="4"/>
        <v/>
      </c>
      <c r="S230" s="20"/>
    </row>
    <row r="231" spans="1:19" ht="21.95" customHeight="1">
      <c r="A231" s="20" t="str">
        <f ca="1">_xlfn.IFERROR(IF(AND(F231=0,I231=0,L231=0,O231=0),"-",VLOOKUP(E231,'Rec.'!H:N,7,FALSE)),"")</f>
        <v/>
      </c>
      <c r="B231" s="21" t="str">
        <f ca="1">_xlfn.IFERROR(VLOOKUP(E231,'Rec.'!B:H,4,FALSE),"")</f>
        <v/>
      </c>
      <c r="C231" s="21" t="str">
        <f ca="1">_xlfn.IFERROR(VLOOKUP(E231,'Rec.'!B:H,5,FALSE),"")</f>
        <v/>
      </c>
      <c r="D231" s="20" t="str">
        <f ca="1">_xlfn.IFERROR(VLOOKUP(E231,'Rec.'!B:H,6,FALSE),"")</f>
        <v/>
      </c>
      <c r="E231" s="20" t="str">
        <f ca="1">_xlfn.IFERROR(VLOOKUP(ROW()-9,'Rec.'!P:Q,2,FALSE),"")</f>
        <v/>
      </c>
      <c r="F231" s="20">
        <f ca="1">VLOOKUP(E231,'Q1.SL'!F:M,3,FALSE)</f>
        <v>0</v>
      </c>
      <c r="G231" s="69" t="str">
        <f>IF(ROW()-9&gt;'Inf.'!$I$10,"",VLOOKUP(E231,'Q1.SL'!F:M,4,FALSE))</f>
        <v/>
      </c>
      <c r="H231" s="20" t="str">
        <f ca="1">VLOOKUP(E231,'Q1.SL'!F:P,8,FALSE)</f>
        <v/>
      </c>
      <c r="I231" s="20" t="str">
        <f ca="1">VLOOKUP(E231,'Q2.SL'!G:O,6,FALSE)</f>
        <v/>
      </c>
      <c r="J231" s="31" t="str">
        <f>IF(ROW()-9&gt;'Inf.'!$I$10,"",VLOOKUP(E231,'Q2.SL'!G:O,4,FALSE))</f>
        <v/>
      </c>
      <c r="K231" s="20" t="str">
        <f ca="1">VLOOKUP(E231,'Q2.SL'!G:R,8,FALSE)</f>
        <v/>
      </c>
      <c r="L231" s="20" t="str">
        <f ca="1">VLOOKUP(E231,'Q3.SL'!G:O,6,FALSE)</f>
        <v/>
      </c>
      <c r="M231" s="69" t="str">
        <f>IF(ROW()-9&gt;'Inf.'!$I$10,"",VLOOKUP(E231,'Q3.SL'!G:O,4,FALSE))</f>
        <v/>
      </c>
      <c r="N231" s="20" t="str">
        <f ca="1">VLOOKUP(E231,'Q3.SL'!G:R,8,FALSE)</f>
        <v/>
      </c>
      <c r="O231" s="20" t="str">
        <f ca="1">VLOOKUP(E231,'Q4.SL'!G:O,6,FALSE)</f>
        <v/>
      </c>
      <c r="P231" s="31" t="str">
        <f>IF(ROW()-9&gt;'Inf.'!$I$10,"",VLOOKUP(E231,'Q4.SL'!G:O,4,FALSE))</f>
        <v/>
      </c>
      <c r="Q231" s="20" t="str">
        <f ca="1">VLOOKUP(E231,'Q4.SL'!G:R,8,FALSE)</f>
        <v/>
      </c>
      <c r="R231" s="20" t="str">
        <f ca="1" t="shared" si="4"/>
        <v/>
      </c>
      <c r="S231" s="20"/>
    </row>
    <row r="232" spans="1:19" ht="21.95" customHeight="1">
      <c r="A232" s="20" t="str">
        <f ca="1">_xlfn.IFERROR(IF(AND(F232=0,I232=0,L232=0,O232=0),"-",VLOOKUP(E232,'Rec.'!H:N,7,FALSE)),"")</f>
        <v/>
      </c>
      <c r="B232" s="21" t="str">
        <f ca="1">_xlfn.IFERROR(VLOOKUP(E232,'Rec.'!B:H,4,FALSE),"")</f>
        <v/>
      </c>
      <c r="C232" s="21" t="str">
        <f ca="1">_xlfn.IFERROR(VLOOKUP(E232,'Rec.'!B:H,5,FALSE),"")</f>
        <v/>
      </c>
      <c r="D232" s="20" t="str">
        <f ca="1">_xlfn.IFERROR(VLOOKUP(E232,'Rec.'!B:H,6,FALSE),"")</f>
        <v/>
      </c>
      <c r="E232" s="20" t="str">
        <f ca="1">_xlfn.IFERROR(VLOOKUP(ROW()-9,'Rec.'!P:Q,2,FALSE),"")</f>
        <v/>
      </c>
      <c r="F232" s="20">
        <f ca="1">VLOOKUP(E232,'Q1.SL'!F:M,3,FALSE)</f>
        <v>0</v>
      </c>
      <c r="G232" s="69" t="str">
        <f>IF(ROW()-9&gt;'Inf.'!$I$10,"",VLOOKUP(E232,'Q1.SL'!F:M,4,FALSE))</f>
        <v/>
      </c>
      <c r="H232" s="20" t="str">
        <f ca="1">VLOOKUP(E232,'Q1.SL'!F:P,8,FALSE)</f>
        <v/>
      </c>
      <c r="I232" s="20" t="str">
        <f ca="1">VLOOKUP(E232,'Q2.SL'!G:O,6,FALSE)</f>
        <v/>
      </c>
      <c r="J232" s="31" t="str">
        <f>IF(ROW()-9&gt;'Inf.'!$I$10,"",VLOOKUP(E232,'Q2.SL'!G:O,4,FALSE))</f>
        <v/>
      </c>
      <c r="K232" s="20" t="str">
        <f ca="1">VLOOKUP(E232,'Q2.SL'!G:R,8,FALSE)</f>
        <v/>
      </c>
      <c r="L232" s="20" t="str">
        <f ca="1">VLOOKUP(E232,'Q3.SL'!G:O,6,FALSE)</f>
        <v/>
      </c>
      <c r="M232" s="69" t="str">
        <f>IF(ROW()-9&gt;'Inf.'!$I$10,"",VLOOKUP(E232,'Q3.SL'!G:O,4,FALSE))</f>
        <v/>
      </c>
      <c r="N232" s="20" t="str">
        <f ca="1">VLOOKUP(E232,'Q3.SL'!G:R,8,FALSE)</f>
        <v/>
      </c>
      <c r="O232" s="20" t="str">
        <f ca="1">VLOOKUP(E232,'Q4.SL'!G:O,6,FALSE)</f>
        <v/>
      </c>
      <c r="P232" s="31" t="str">
        <f>IF(ROW()-9&gt;'Inf.'!$I$10,"",VLOOKUP(E232,'Q4.SL'!G:O,4,FALSE))</f>
        <v/>
      </c>
      <c r="Q232" s="20" t="str">
        <f ca="1">VLOOKUP(E232,'Q4.SL'!G:R,8,FALSE)</f>
        <v/>
      </c>
      <c r="R232" s="20" t="str">
        <f ca="1" t="shared" si="4"/>
        <v/>
      </c>
      <c r="S232" s="20"/>
    </row>
    <row r="233" spans="1:19" ht="21.95" customHeight="1">
      <c r="A233" s="20" t="str">
        <f ca="1">_xlfn.IFERROR(IF(AND(F233=0,I233=0,L233=0,O233=0),"-",VLOOKUP(E233,'Rec.'!H:N,7,FALSE)),"")</f>
        <v/>
      </c>
      <c r="B233" s="21" t="str">
        <f ca="1">_xlfn.IFERROR(VLOOKUP(E233,'Rec.'!B:H,4,FALSE),"")</f>
        <v/>
      </c>
      <c r="C233" s="21" t="str">
        <f ca="1">_xlfn.IFERROR(VLOOKUP(E233,'Rec.'!B:H,5,FALSE),"")</f>
        <v/>
      </c>
      <c r="D233" s="20" t="str">
        <f ca="1">_xlfn.IFERROR(VLOOKUP(E233,'Rec.'!B:H,6,FALSE),"")</f>
        <v/>
      </c>
      <c r="E233" s="20" t="str">
        <f ca="1">_xlfn.IFERROR(VLOOKUP(ROW()-9,'Rec.'!P:Q,2,FALSE),"")</f>
        <v/>
      </c>
      <c r="F233" s="20">
        <f ca="1">VLOOKUP(E233,'Q1.SL'!F:M,3,FALSE)</f>
        <v>0</v>
      </c>
      <c r="G233" s="69" t="str">
        <f>IF(ROW()-9&gt;'Inf.'!$I$10,"",VLOOKUP(E233,'Q1.SL'!F:M,4,FALSE))</f>
        <v/>
      </c>
      <c r="H233" s="20" t="str">
        <f ca="1">VLOOKUP(E233,'Q1.SL'!F:P,8,FALSE)</f>
        <v/>
      </c>
      <c r="I233" s="20" t="str">
        <f ca="1">VLOOKUP(E233,'Q2.SL'!G:O,6,FALSE)</f>
        <v/>
      </c>
      <c r="J233" s="31" t="str">
        <f>IF(ROW()-9&gt;'Inf.'!$I$10,"",VLOOKUP(E233,'Q2.SL'!G:O,4,FALSE))</f>
        <v/>
      </c>
      <c r="K233" s="20" t="str">
        <f ca="1">VLOOKUP(E233,'Q2.SL'!G:R,8,FALSE)</f>
        <v/>
      </c>
      <c r="L233" s="20" t="str">
        <f ca="1">VLOOKUP(E233,'Q3.SL'!G:O,6,FALSE)</f>
        <v/>
      </c>
      <c r="M233" s="69" t="str">
        <f>IF(ROW()-9&gt;'Inf.'!$I$10,"",VLOOKUP(E233,'Q3.SL'!G:O,4,FALSE))</f>
        <v/>
      </c>
      <c r="N233" s="20" t="str">
        <f ca="1">VLOOKUP(E233,'Q3.SL'!G:R,8,FALSE)</f>
        <v/>
      </c>
      <c r="O233" s="20" t="str">
        <f ca="1">VLOOKUP(E233,'Q4.SL'!G:O,6,FALSE)</f>
        <v/>
      </c>
      <c r="P233" s="31" t="str">
        <f>IF(ROW()-9&gt;'Inf.'!$I$10,"",VLOOKUP(E233,'Q4.SL'!G:O,4,FALSE))</f>
        <v/>
      </c>
      <c r="Q233" s="20" t="str">
        <f ca="1">VLOOKUP(E233,'Q4.SL'!G:R,8,FALSE)</f>
        <v/>
      </c>
      <c r="R233" s="20" t="str">
        <f ca="1" t="shared" si="4"/>
        <v/>
      </c>
      <c r="S233" s="20"/>
    </row>
    <row r="234" spans="1:19" ht="21.95" customHeight="1">
      <c r="A234" s="20" t="str">
        <f ca="1">_xlfn.IFERROR(IF(AND(F234=0,I234=0,L234=0,O234=0),"-",VLOOKUP(E234,'Rec.'!H:N,7,FALSE)),"")</f>
        <v/>
      </c>
      <c r="B234" s="21" t="str">
        <f ca="1">_xlfn.IFERROR(VLOOKUP(E234,'Rec.'!B:H,4,FALSE),"")</f>
        <v/>
      </c>
      <c r="C234" s="21" t="str">
        <f ca="1">_xlfn.IFERROR(VLOOKUP(E234,'Rec.'!B:H,5,FALSE),"")</f>
        <v/>
      </c>
      <c r="D234" s="20" t="str">
        <f ca="1">_xlfn.IFERROR(VLOOKUP(E234,'Rec.'!B:H,6,FALSE),"")</f>
        <v/>
      </c>
      <c r="E234" s="20" t="str">
        <f ca="1">_xlfn.IFERROR(VLOOKUP(ROW()-9,'Rec.'!P:Q,2,FALSE),"")</f>
        <v/>
      </c>
      <c r="F234" s="20">
        <f ca="1">VLOOKUP(E234,'Q1.SL'!F:M,3,FALSE)</f>
        <v>0</v>
      </c>
      <c r="G234" s="69" t="str">
        <f>IF(ROW()-9&gt;'Inf.'!$I$10,"",VLOOKUP(E234,'Q1.SL'!F:M,4,FALSE))</f>
        <v/>
      </c>
      <c r="H234" s="20" t="str">
        <f ca="1">VLOOKUP(E234,'Q1.SL'!F:P,8,FALSE)</f>
        <v/>
      </c>
      <c r="I234" s="20" t="str">
        <f ca="1">VLOOKUP(E234,'Q2.SL'!G:O,6,FALSE)</f>
        <v/>
      </c>
      <c r="J234" s="31" t="str">
        <f>IF(ROW()-9&gt;'Inf.'!$I$10,"",VLOOKUP(E234,'Q2.SL'!G:O,4,FALSE))</f>
        <v/>
      </c>
      <c r="K234" s="20" t="str">
        <f ca="1">VLOOKUP(E234,'Q2.SL'!G:R,8,FALSE)</f>
        <v/>
      </c>
      <c r="L234" s="20" t="str">
        <f ca="1">VLOOKUP(E234,'Q3.SL'!G:O,6,FALSE)</f>
        <v/>
      </c>
      <c r="M234" s="69" t="str">
        <f>IF(ROW()-9&gt;'Inf.'!$I$10,"",VLOOKUP(E234,'Q3.SL'!G:O,4,FALSE))</f>
        <v/>
      </c>
      <c r="N234" s="20" t="str">
        <f ca="1">VLOOKUP(E234,'Q3.SL'!G:R,8,FALSE)</f>
        <v/>
      </c>
      <c r="O234" s="20" t="str">
        <f ca="1">VLOOKUP(E234,'Q4.SL'!G:O,6,FALSE)</f>
        <v/>
      </c>
      <c r="P234" s="31" t="str">
        <f>IF(ROW()-9&gt;'Inf.'!$I$10,"",VLOOKUP(E234,'Q4.SL'!G:O,4,FALSE))</f>
        <v/>
      </c>
      <c r="Q234" s="20" t="str">
        <f ca="1">VLOOKUP(E234,'Q4.SL'!G:R,8,FALSE)</f>
        <v/>
      </c>
      <c r="R234" s="20" t="str">
        <f ca="1" t="shared" si="4"/>
        <v/>
      </c>
      <c r="S234" s="20"/>
    </row>
    <row r="235" spans="1:19" ht="21.95" customHeight="1">
      <c r="A235" s="20" t="str">
        <f ca="1">_xlfn.IFERROR(IF(AND(F235=0,I235=0,L235=0,O235=0),"-",VLOOKUP(E235,'Rec.'!H:N,7,FALSE)),"")</f>
        <v/>
      </c>
      <c r="B235" s="21" t="str">
        <f ca="1">_xlfn.IFERROR(VLOOKUP(E235,'Rec.'!B:H,4,FALSE),"")</f>
        <v/>
      </c>
      <c r="C235" s="21" t="str">
        <f ca="1">_xlfn.IFERROR(VLOOKUP(E235,'Rec.'!B:H,5,FALSE),"")</f>
        <v/>
      </c>
      <c r="D235" s="20" t="str">
        <f ca="1">_xlfn.IFERROR(VLOOKUP(E235,'Rec.'!B:H,6,FALSE),"")</f>
        <v/>
      </c>
      <c r="E235" s="20" t="str">
        <f ca="1">_xlfn.IFERROR(VLOOKUP(ROW()-9,'Rec.'!P:Q,2,FALSE),"")</f>
        <v/>
      </c>
      <c r="F235" s="20">
        <f ca="1">VLOOKUP(E235,'Q1.SL'!F:M,3,FALSE)</f>
        <v>0</v>
      </c>
      <c r="G235" s="69" t="str">
        <f>IF(ROW()-9&gt;'Inf.'!$I$10,"",VLOOKUP(E235,'Q1.SL'!F:M,4,FALSE))</f>
        <v/>
      </c>
      <c r="H235" s="20" t="str">
        <f ca="1">VLOOKUP(E235,'Q1.SL'!F:P,8,FALSE)</f>
        <v/>
      </c>
      <c r="I235" s="20" t="str">
        <f ca="1">VLOOKUP(E235,'Q2.SL'!G:O,6,FALSE)</f>
        <v/>
      </c>
      <c r="J235" s="31" t="str">
        <f>IF(ROW()-9&gt;'Inf.'!$I$10,"",VLOOKUP(E235,'Q2.SL'!G:O,4,FALSE))</f>
        <v/>
      </c>
      <c r="K235" s="20" t="str">
        <f ca="1">VLOOKUP(E235,'Q2.SL'!G:R,8,FALSE)</f>
        <v/>
      </c>
      <c r="L235" s="20" t="str">
        <f ca="1">VLOOKUP(E235,'Q3.SL'!G:O,6,FALSE)</f>
        <v/>
      </c>
      <c r="M235" s="69" t="str">
        <f>IF(ROW()-9&gt;'Inf.'!$I$10,"",VLOOKUP(E235,'Q3.SL'!G:O,4,FALSE))</f>
        <v/>
      </c>
      <c r="N235" s="20" t="str">
        <f ca="1">VLOOKUP(E235,'Q3.SL'!G:R,8,FALSE)</f>
        <v/>
      </c>
      <c r="O235" s="20" t="str">
        <f ca="1">VLOOKUP(E235,'Q4.SL'!G:O,6,FALSE)</f>
        <v/>
      </c>
      <c r="P235" s="31" t="str">
        <f>IF(ROW()-9&gt;'Inf.'!$I$10,"",VLOOKUP(E235,'Q4.SL'!G:O,4,FALSE))</f>
        <v/>
      </c>
      <c r="Q235" s="20" t="str">
        <f ca="1">VLOOKUP(E235,'Q4.SL'!G:R,8,FALSE)</f>
        <v/>
      </c>
      <c r="R235" s="20" t="str">
        <f ca="1" t="shared" si="4"/>
        <v/>
      </c>
      <c r="S235" s="20"/>
    </row>
    <row r="236" spans="1:19" ht="21.95" customHeight="1">
      <c r="A236" s="20" t="str">
        <f ca="1">_xlfn.IFERROR(IF(AND(F236=0,I236=0,L236=0,O236=0),"-",VLOOKUP(E236,'Rec.'!H:N,7,FALSE)),"")</f>
        <v/>
      </c>
      <c r="B236" s="21" t="str">
        <f ca="1">_xlfn.IFERROR(VLOOKUP(E236,'Rec.'!B:H,4,FALSE),"")</f>
        <v/>
      </c>
      <c r="C236" s="21" t="str">
        <f ca="1">_xlfn.IFERROR(VLOOKUP(E236,'Rec.'!B:H,5,FALSE),"")</f>
        <v/>
      </c>
      <c r="D236" s="20" t="str">
        <f ca="1">_xlfn.IFERROR(VLOOKUP(E236,'Rec.'!B:H,6,FALSE),"")</f>
        <v/>
      </c>
      <c r="E236" s="20" t="str">
        <f ca="1">_xlfn.IFERROR(VLOOKUP(ROW()-9,'Rec.'!P:Q,2,FALSE),"")</f>
        <v/>
      </c>
      <c r="F236" s="20">
        <f ca="1">VLOOKUP(E236,'Q1.SL'!F:M,3,FALSE)</f>
        <v>0</v>
      </c>
      <c r="G236" s="69" t="str">
        <f>IF(ROW()-9&gt;'Inf.'!$I$10,"",VLOOKUP(E236,'Q1.SL'!F:M,4,FALSE))</f>
        <v/>
      </c>
      <c r="H236" s="20" t="str">
        <f ca="1">VLOOKUP(E236,'Q1.SL'!F:P,8,FALSE)</f>
        <v/>
      </c>
      <c r="I236" s="20" t="str">
        <f ca="1">VLOOKUP(E236,'Q2.SL'!G:O,6,FALSE)</f>
        <v/>
      </c>
      <c r="J236" s="31" t="str">
        <f>IF(ROW()-9&gt;'Inf.'!$I$10,"",VLOOKUP(E236,'Q2.SL'!G:O,4,FALSE))</f>
        <v/>
      </c>
      <c r="K236" s="20" t="str">
        <f ca="1">VLOOKUP(E236,'Q2.SL'!G:R,8,FALSE)</f>
        <v/>
      </c>
      <c r="L236" s="20" t="str">
        <f ca="1">VLOOKUP(E236,'Q3.SL'!G:O,6,FALSE)</f>
        <v/>
      </c>
      <c r="M236" s="69" t="str">
        <f>IF(ROW()-9&gt;'Inf.'!$I$10,"",VLOOKUP(E236,'Q3.SL'!G:O,4,FALSE))</f>
        <v/>
      </c>
      <c r="N236" s="20" t="str">
        <f ca="1">VLOOKUP(E236,'Q3.SL'!G:R,8,FALSE)</f>
        <v/>
      </c>
      <c r="O236" s="20" t="str">
        <f ca="1">VLOOKUP(E236,'Q4.SL'!G:O,6,FALSE)</f>
        <v/>
      </c>
      <c r="P236" s="31" t="str">
        <f>IF(ROW()-9&gt;'Inf.'!$I$10,"",VLOOKUP(E236,'Q4.SL'!G:O,4,FALSE))</f>
        <v/>
      </c>
      <c r="Q236" s="20" t="str">
        <f ca="1">VLOOKUP(E236,'Q4.SL'!G:R,8,FALSE)</f>
        <v/>
      </c>
      <c r="R236" s="20" t="str">
        <f ca="1" t="shared" si="4"/>
        <v/>
      </c>
      <c r="S236" s="20"/>
    </row>
    <row r="237" spans="1:19" ht="21.95" customHeight="1">
      <c r="A237" s="20" t="str">
        <f ca="1">_xlfn.IFERROR(IF(AND(F237=0,I237=0,L237=0,O237=0),"-",VLOOKUP(E237,'Rec.'!H:N,7,FALSE)),"")</f>
        <v/>
      </c>
      <c r="B237" s="21" t="str">
        <f ca="1">_xlfn.IFERROR(VLOOKUP(E237,'Rec.'!B:H,4,FALSE),"")</f>
        <v/>
      </c>
      <c r="C237" s="21" t="str">
        <f ca="1">_xlfn.IFERROR(VLOOKUP(E237,'Rec.'!B:H,5,FALSE),"")</f>
        <v/>
      </c>
      <c r="D237" s="20" t="str">
        <f ca="1">_xlfn.IFERROR(VLOOKUP(E237,'Rec.'!B:H,6,FALSE),"")</f>
        <v/>
      </c>
      <c r="E237" s="20" t="str">
        <f ca="1">_xlfn.IFERROR(VLOOKUP(ROW()-9,'Rec.'!P:Q,2,FALSE),"")</f>
        <v/>
      </c>
      <c r="F237" s="20">
        <f ca="1">VLOOKUP(E237,'Q1.SL'!F:M,3,FALSE)</f>
        <v>0</v>
      </c>
      <c r="G237" s="69" t="str">
        <f>IF(ROW()-9&gt;'Inf.'!$I$10,"",VLOOKUP(E237,'Q1.SL'!F:M,4,FALSE))</f>
        <v/>
      </c>
      <c r="H237" s="20" t="str">
        <f ca="1">VLOOKUP(E237,'Q1.SL'!F:P,8,FALSE)</f>
        <v/>
      </c>
      <c r="I237" s="20" t="str">
        <f ca="1">VLOOKUP(E237,'Q2.SL'!G:O,6,FALSE)</f>
        <v/>
      </c>
      <c r="J237" s="31" t="str">
        <f>IF(ROW()-9&gt;'Inf.'!$I$10,"",VLOOKUP(E237,'Q2.SL'!G:O,4,FALSE))</f>
        <v/>
      </c>
      <c r="K237" s="20" t="str">
        <f ca="1">VLOOKUP(E237,'Q2.SL'!G:R,8,FALSE)</f>
        <v/>
      </c>
      <c r="L237" s="20" t="str">
        <f ca="1">VLOOKUP(E237,'Q3.SL'!G:O,6,FALSE)</f>
        <v/>
      </c>
      <c r="M237" s="69" t="str">
        <f>IF(ROW()-9&gt;'Inf.'!$I$10,"",VLOOKUP(E237,'Q3.SL'!G:O,4,FALSE))</f>
        <v/>
      </c>
      <c r="N237" s="20" t="str">
        <f ca="1">VLOOKUP(E237,'Q3.SL'!G:R,8,FALSE)</f>
        <v/>
      </c>
      <c r="O237" s="20" t="str">
        <f ca="1">VLOOKUP(E237,'Q4.SL'!G:O,6,FALSE)</f>
        <v/>
      </c>
      <c r="P237" s="31" t="str">
        <f>IF(ROW()-9&gt;'Inf.'!$I$10,"",VLOOKUP(E237,'Q4.SL'!G:O,4,FALSE))</f>
        <v/>
      </c>
      <c r="Q237" s="20" t="str">
        <f ca="1">VLOOKUP(E237,'Q4.SL'!G:R,8,FALSE)</f>
        <v/>
      </c>
      <c r="R237" s="20" t="str">
        <f ca="1" t="shared" si="4"/>
        <v/>
      </c>
      <c r="S237" s="20"/>
    </row>
    <row r="238" spans="1:19" ht="21.95" customHeight="1">
      <c r="A238" s="20" t="str">
        <f ca="1">_xlfn.IFERROR(IF(AND(F238=0,I238=0,L238=0,O238=0),"-",VLOOKUP(E238,'Rec.'!H:N,7,FALSE)),"")</f>
        <v/>
      </c>
      <c r="B238" s="21" t="str">
        <f ca="1">_xlfn.IFERROR(VLOOKUP(E238,'Rec.'!B:H,4,FALSE),"")</f>
        <v/>
      </c>
      <c r="C238" s="21" t="str">
        <f ca="1">_xlfn.IFERROR(VLOOKUP(E238,'Rec.'!B:H,5,FALSE),"")</f>
        <v/>
      </c>
      <c r="D238" s="20" t="str">
        <f ca="1">_xlfn.IFERROR(VLOOKUP(E238,'Rec.'!B:H,6,FALSE),"")</f>
        <v/>
      </c>
      <c r="E238" s="20" t="str">
        <f ca="1">_xlfn.IFERROR(VLOOKUP(ROW()-9,'Rec.'!P:Q,2,FALSE),"")</f>
        <v/>
      </c>
      <c r="F238" s="20">
        <f ca="1">VLOOKUP(E238,'Q1.SL'!F:M,3,FALSE)</f>
        <v>0</v>
      </c>
      <c r="G238" s="69" t="str">
        <f>IF(ROW()-9&gt;'Inf.'!$I$10,"",VLOOKUP(E238,'Q1.SL'!F:M,4,FALSE))</f>
        <v/>
      </c>
      <c r="H238" s="20" t="str">
        <f ca="1">VLOOKUP(E238,'Q1.SL'!F:P,8,FALSE)</f>
        <v/>
      </c>
      <c r="I238" s="20" t="str">
        <f ca="1">VLOOKUP(E238,'Q2.SL'!G:O,6,FALSE)</f>
        <v/>
      </c>
      <c r="J238" s="31" t="str">
        <f>IF(ROW()-9&gt;'Inf.'!$I$10,"",VLOOKUP(E238,'Q2.SL'!G:O,4,FALSE))</f>
        <v/>
      </c>
      <c r="K238" s="20" t="str">
        <f ca="1">VLOOKUP(E238,'Q2.SL'!G:R,8,FALSE)</f>
        <v/>
      </c>
      <c r="L238" s="20" t="str">
        <f ca="1">VLOOKUP(E238,'Q3.SL'!G:O,6,FALSE)</f>
        <v/>
      </c>
      <c r="M238" s="69" t="str">
        <f>IF(ROW()-9&gt;'Inf.'!$I$10,"",VLOOKUP(E238,'Q3.SL'!G:O,4,FALSE))</f>
        <v/>
      </c>
      <c r="N238" s="20" t="str">
        <f ca="1">VLOOKUP(E238,'Q3.SL'!G:R,8,FALSE)</f>
        <v/>
      </c>
      <c r="O238" s="20" t="str">
        <f ca="1">VLOOKUP(E238,'Q4.SL'!G:O,6,FALSE)</f>
        <v/>
      </c>
      <c r="P238" s="31" t="str">
        <f>IF(ROW()-9&gt;'Inf.'!$I$10,"",VLOOKUP(E238,'Q4.SL'!G:O,4,FALSE))</f>
        <v/>
      </c>
      <c r="Q238" s="20" t="str">
        <f ca="1">VLOOKUP(E238,'Q4.SL'!G:R,8,FALSE)</f>
        <v/>
      </c>
      <c r="R238" s="20" t="str">
        <f ca="1" t="shared" si="4"/>
        <v/>
      </c>
      <c r="S238" s="20"/>
    </row>
    <row r="239" spans="1:19" ht="21.95" customHeight="1">
      <c r="A239" s="20" t="str">
        <f ca="1">_xlfn.IFERROR(IF(AND(F239=0,I239=0,L239=0,O239=0),"-",VLOOKUP(E239,'Rec.'!H:N,7,FALSE)),"")</f>
        <v/>
      </c>
      <c r="B239" s="21" t="str">
        <f ca="1">_xlfn.IFERROR(VLOOKUP(E239,'Rec.'!B:H,4,FALSE),"")</f>
        <v/>
      </c>
      <c r="C239" s="21" t="str">
        <f ca="1">_xlfn.IFERROR(VLOOKUP(E239,'Rec.'!B:H,5,FALSE),"")</f>
        <v/>
      </c>
      <c r="D239" s="20" t="str">
        <f ca="1">_xlfn.IFERROR(VLOOKUP(E239,'Rec.'!B:H,6,FALSE),"")</f>
        <v/>
      </c>
      <c r="E239" s="20" t="str">
        <f ca="1">_xlfn.IFERROR(VLOOKUP(ROW()-9,'Rec.'!P:Q,2,FALSE),"")</f>
        <v/>
      </c>
      <c r="F239" s="20">
        <f ca="1">VLOOKUP(E239,'Q1.SL'!F:M,3,FALSE)</f>
        <v>0</v>
      </c>
      <c r="G239" s="69" t="str">
        <f>IF(ROW()-9&gt;'Inf.'!$I$10,"",VLOOKUP(E239,'Q1.SL'!F:M,4,FALSE))</f>
        <v/>
      </c>
      <c r="H239" s="20" t="str">
        <f ca="1">VLOOKUP(E239,'Q1.SL'!F:P,8,FALSE)</f>
        <v/>
      </c>
      <c r="I239" s="20" t="str">
        <f ca="1">VLOOKUP(E239,'Q2.SL'!G:O,6,FALSE)</f>
        <v/>
      </c>
      <c r="J239" s="31" t="str">
        <f>IF(ROW()-9&gt;'Inf.'!$I$10,"",VLOOKUP(E239,'Q2.SL'!G:O,4,FALSE))</f>
        <v/>
      </c>
      <c r="K239" s="20" t="str">
        <f ca="1">VLOOKUP(E239,'Q2.SL'!G:R,8,FALSE)</f>
        <v/>
      </c>
      <c r="L239" s="20" t="str">
        <f ca="1">VLOOKUP(E239,'Q3.SL'!G:O,6,FALSE)</f>
        <v/>
      </c>
      <c r="M239" s="69" t="str">
        <f>IF(ROW()-9&gt;'Inf.'!$I$10,"",VLOOKUP(E239,'Q3.SL'!G:O,4,FALSE))</f>
        <v/>
      </c>
      <c r="N239" s="20" t="str">
        <f ca="1">VLOOKUP(E239,'Q3.SL'!G:R,8,FALSE)</f>
        <v/>
      </c>
      <c r="O239" s="20" t="str">
        <f ca="1">VLOOKUP(E239,'Q4.SL'!G:O,6,FALSE)</f>
        <v/>
      </c>
      <c r="P239" s="31" t="str">
        <f>IF(ROW()-9&gt;'Inf.'!$I$10,"",VLOOKUP(E239,'Q4.SL'!G:O,4,FALSE))</f>
        <v/>
      </c>
      <c r="Q239" s="20" t="str">
        <f ca="1">VLOOKUP(E239,'Q4.SL'!G:R,8,FALSE)</f>
        <v/>
      </c>
      <c r="R239" s="20" t="str">
        <f ca="1" t="shared" si="4"/>
        <v/>
      </c>
      <c r="S239" s="20"/>
    </row>
    <row r="240" spans="1:19" ht="21.95" customHeight="1">
      <c r="A240" s="20" t="str">
        <f ca="1">_xlfn.IFERROR(IF(AND(F240=0,I240=0,L240=0,O240=0),"-",VLOOKUP(E240,'Rec.'!H:N,7,FALSE)),"")</f>
        <v/>
      </c>
      <c r="B240" s="21" t="str">
        <f ca="1">_xlfn.IFERROR(VLOOKUP(E240,'Rec.'!B:H,4,FALSE),"")</f>
        <v/>
      </c>
      <c r="C240" s="21" t="str">
        <f ca="1">_xlfn.IFERROR(VLOOKUP(E240,'Rec.'!B:H,5,FALSE),"")</f>
        <v/>
      </c>
      <c r="D240" s="20" t="str">
        <f ca="1">_xlfn.IFERROR(VLOOKUP(E240,'Rec.'!B:H,6,FALSE),"")</f>
        <v/>
      </c>
      <c r="E240" s="20" t="str">
        <f ca="1">_xlfn.IFERROR(VLOOKUP(ROW()-9,'Rec.'!P:Q,2,FALSE),"")</f>
        <v/>
      </c>
      <c r="F240" s="20">
        <f ca="1">VLOOKUP(E240,'Q1.SL'!F:M,3,FALSE)</f>
        <v>0</v>
      </c>
      <c r="G240" s="69" t="str">
        <f>IF(ROW()-9&gt;'Inf.'!$I$10,"",VLOOKUP(E240,'Q1.SL'!F:M,4,FALSE))</f>
        <v/>
      </c>
      <c r="H240" s="20" t="str">
        <f ca="1">VLOOKUP(E240,'Q1.SL'!F:P,8,FALSE)</f>
        <v/>
      </c>
      <c r="I240" s="20" t="str">
        <f ca="1">VLOOKUP(E240,'Q2.SL'!G:O,6,FALSE)</f>
        <v/>
      </c>
      <c r="J240" s="31" t="str">
        <f>IF(ROW()-9&gt;'Inf.'!$I$10,"",VLOOKUP(E240,'Q2.SL'!G:O,4,FALSE))</f>
        <v/>
      </c>
      <c r="K240" s="20" t="str">
        <f ca="1">VLOOKUP(E240,'Q2.SL'!G:R,8,FALSE)</f>
        <v/>
      </c>
      <c r="L240" s="20" t="str">
        <f ca="1">VLOOKUP(E240,'Q3.SL'!G:O,6,FALSE)</f>
        <v/>
      </c>
      <c r="M240" s="69" t="str">
        <f>IF(ROW()-9&gt;'Inf.'!$I$10,"",VLOOKUP(E240,'Q3.SL'!G:O,4,FALSE))</f>
        <v/>
      </c>
      <c r="N240" s="20" t="str">
        <f ca="1">VLOOKUP(E240,'Q3.SL'!G:R,8,FALSE)</f>
        <v/>
      </c>
      <c r="O240" s="20" t="str">
        <f ca="1">VLOOKUP(E240,'Q4.SL'!G:O,6,FALSE)</f>
        <v/>
      </c>
      <c r="P240" s="31" t="str">
        <f>IF(ROW()-9&gt;'Inf.'!$I$10,"",VLOOKUP(E240,'Q4.SL'!G:O,4,FALSE))</f>
        <v/>
      </c>
      <c r="Q240" s="20" t="str">
        <f ca="1">VLOOKUP(E240,'Q4.SL'!G:R,8,FALSE)</f>
        <v/>
      </c>
      <c r="R240" s="20" t="str">
        <f ca="1" t="shared" si="4"/>
        <v/>
      </c>
      <c r="S240" s="20"/>
    </row>
    <row r="241" spans="1:19" ht="21.95" customHeight="1">
      <c r="A241" s="20" t="str">
        <f ca="1">_xlfn.IFERROR(IF(AND(F241=0,I241=0,L241=0,O241=0),"-",VLOOKUP(E241,'Rec.'!H:N,7,FALSE)),"")</f>
        <v/>
      </c>
      <c r="B241" s="21" t="str">
        <f ca="1">_xlfn.IFERROR(VLOOKUP(E241,'Rec.'!B:H,4,FALSE),"")</f>
        <v/>
      </c>
      <c r="C241" s="21" t="str">
        <f ca="1">_xlfn.IFERROR(VLOOKUP(E241,'Rec.'!B:H,5,FALSE),"")</f>
        <v/>
      </c>
      <c r="D241" s="20" t="str">
        <f ca="1">_xlfn.IFERROR(VLOOKUP(E241,'Rec.'!B:H,6,FALSE),"")</f>
        <v/>
      </c>
      <c r="E241" s="20" t="str">
        <f ca="1">_xlfn.IFERROR(VLOOKUP(ROW()-9,'Rec.'!P:Q,2,FALSE),"")</f>
        <v/>
      </c>
      <c r="F241" s="20">
        <f ca="1">VLOOKUP(E241,'Q1.SL'!F:M,3,FALSE)</f>
        <v>0</v>
      </c>
      <c r="G241" s="69" t="str">
        <f>IF(ROW()-9&gt;'Inf.'!$I$10,"",VLOOKUP(E241,'Q1.SL'!F:M,4,FALSE))</f>
        <v/>
      </c>
      <c r="H241" s="20" t="str">
        <f ca="1">VLOOKUP(E241,'Q1.SL'!F:P,8,FALSE)</f>
        <v/>
      </c>
      <c r="I241" s="20" t="str">
        <f ca="1">VLOOKUP(E241,'Q2.SL'!G:O,6,FALSE)</f>
        <v/>
      </c>
      <c r="J241" s="31" t="str">
        <f>IF(ROW()-9&gt;'Inf.'!$I$10,"",VLOOKUP(E241,'Q2.SL'!G:O,4,FALSE))</f>
        <v/>
      </c>
      <c r="K241" s="20" t="str">
        <f ca="1">VLOOKUP(E241,'Q2.SL'!G:R,8,FALSE)</f>
        <v/>
      </c>
      <c r="L241" s="20" t="str">
        <f ca="1">VLOOKUP(E241,'Q3.SL'!G:O,6,FALSE)</f>
        <v/>
      </c>
      <c r="M241" s="69" t="str">
        <f>IF(ROW()-9&gt;'Inf.'!$I$10,"",VLOOKUP(E241,'Q3.SL'!G:O,4,FALSE))</f>
        <v/>
      </c>
      <c r="N241" s="20" t="str">
        <f ca="1">VLOOKUP(E241,'Q3.SL'!G:R,8,FALSE)</f>
        <v/>
      </c>
      <c r="O241" s="20" t="str">
        <f ca="1">VLOOKUP(E241,'Q4.SL'!G:O,6,FALSE)</f>
        <v/>
      </c>
      <c r="P241" s="31" t="str">
        <f>IF(ROW()-9&gt;'Inf.'!$I$10,"",VLOOKUP(E241,'Q4.SL'!G:O,4,FALSE))</f>
        <v/>
      </c>
      <c r="Q241" s="20" t="str">
        <f ca="1">VLOOKUP(E241,'Q4.SL'!G:R,8,FALSE)</f>
        <v/>
      </c>
      <c r="R241" s="20" t="str">
        <f ca="1" t="shared" si="4"/>
        <v/>
      </c>
      <c r="S241" s="20"/>
    </row>
    <row r="242" spans="1:19" ht="21.95" customHeight="1">
      <c r="A242" s="20" t="str">
        <f ca="1">_xlfn.IFERROR(IF(AND(F242=0,I242=0,L242=0,O242=0),"-",VLOOKUP(E242,'Rec.'!H:N,7,FALSE)),"")</f>
        <v/>
      </c>
      <c r="B242" s="21" t="str">
        <f ca="1">_xlfn.IFERROR(VLOOKUP(E242,'Rec.'!B:H,4,FALSE),"")</f>
        <v/>
      </c>
      <c r="C242" s="21" t="str">
        <f ca="1">_xlfn.IFERROR(VLOOKUP(E242,'Rec.'!B:H,5,FALSE),"")</f>
        <v/>
      </c>
      <c r="D242" s="20" t="str">
        <f ca="1">_xlfn.IFERROR(VLOOKUP(E242,'Rec.'!B:H,6,FALSE),"")</f>
        <v/>
      </c>
      <c r="E242" s="20" t="str">
        <f ca="1">_xlfn.IFERROR(VLOOKUP(ROW()-9,'Rec.'!P:Q,2,FALSE),"")</f>
        <v/>
      </c>
      <c r="F242" s="20">
        <f ca="1">VLOOKUP(E242,'Q1.SL'!F:M,3,FALSE)</f>
        <v>0</v>
      </c>
      <c r="G242" s="69" t="str">
        <f>IF(ROW()-9&gt;'Inf.'!$I$10,"",VLOOKUP(E242,'Q1.SL'!F:M,4,FALSE))</f>
        <v/>
      </c>
      <c r="H242" s="20" t="str">
        <f ca="1">VLOOKUP(E242,'Q1.SL'!F:P,8,FALSE)</f>
        <v/>
      </c>
      <c r="I242" s="20" t="str">
        <f ca="1">VLOOKUP(E242,'Q2.SL'!G:O,6,FALSE)</f>
        <v/>
      </c>
      <c r="J242" s="31" t="str">
        <f>IF(ROW()-9&gt;'Inf.'!$I$10,"",VLOOKUP(E242,'Q2.SL'!G:O,4,FALSE))</f>
        <v/>
      </c>
      <c r="K242" s="20" t="str">
        <f ca="1">VLOOKUP(E242,'Q2.SL'!G:R,8,FALSE)</f>
        <v/>
      </c>
      <c r="L242" s="20" t="str">
        <f ca="1">VLOOKUP(E242,'Q3.SL'!G:O,6,FALSE)</f>
        <v/>
      </c>
      <c r="M242" s="69" t="str">
        <f>IF(ROW()-9&gt;'Inf.'!$I$10,"",VLOOKUP(E242,'Q3.SL'!G:O,4,FALSE))</f>
        <v/>
      </c>
      <c r="N242" s="20" t="str">
        <f ca="1">VLOOKUP(E242,'Q3.SL'!G:R,8,FALSE)</f>
        <v/>
      </c>
      <c r="O242" s="20" t="str">
        <f ca="1">VLOOKUP(E242,'Q4.SL'!G:O,6,FALSE)</f>
        <v/>
      </c>
      <c r="P242" s="31" t="str">
        <f>IF(ROW()-9&gt;'Inf.'!$I$10,"",VLOOKUP(E242,'Q4.SL'!G:O,4,FALSE))</f>
        <v/>
      </c>
      <c r="Q242" s="20" t="str">
        <f ca="1">VLOOKUP(E242,'Q4.SL'!G:R,8,FALSE)</f>
        <v/>
      </c>
      <c r="R242" s="20" t="str">
        <f ca="1" t="shared" si="4"/>
        <v/>
      </c>
      <c r="S242" s="20"/>
    </row>
    <row r="243" spans="1:19" ht="21.95" customHeight="1">
      <c r="A243" s="20" t="str">
        <f ca="1">_xlfn.IFERROR(IF(AND(F243=0,I243=0,L243=0,O243=0),"-",VLOOKUP(E243,'Rec.'!H:N,7,FALSE)),"")</f>
        <v/>
      </c>
      <c r="B243" s="21" t="str">
        <f ca="1">_xlfn.IFERROR(VLOOKUP(E243,'Rec.'!B:H,4,FALSE),"")</f>
        <v/>
      </c>
      <c r="C243" s="21" t="str">
        <f ca="1">_xlfn.IFERROR(VLOOKUP(E243,'Rec.'!B:H,5,FALSE),"")</f>
        <v/>
      </c>
      <c r="D243" s="20" t="str">
        <f ca="1">_xlfn.IFERROR(VLOOKUP(E243,'Rec.'!B:H,6,FALSE),"")</f>
        <v/>
      </c>
      <c r="E243" s="20" t="str">
        <f ca="1">_xlfn.IFERROR(VLOOKUP(ROW()-9,'Rec.'!P:Q,2,FALSE),"")</f>
        <v/>
      </c>
      <c r="F243" s="20">
        <f ca="1">VLOOKUP(E243,'Q1.SL'!F:M,3,FALSE)</f>
        <v>0</v>
      </c>
      <c r="G243" s="69" t="str">
        <f>IF(ROW()-9&gt;'Inf.'!$I$10,"",VLOOKUP(E243,'Q1.SL'!F:M,4,FALSE))</f>
        <v/>
      </c>
      <c r="H243" s="20" t="str">
        <f ca="1">VLOOKUP(E243,'Q1.SL'!F:P,8,FALSE)</f>
        <v/>
      </c>
      <c r="I243" s="20" t="str">
        <f ca="1">VLOOKUP(E243,'Q2.SL'!G:O,6,FALSE)</f>
        <v/>
      </c>
      <c r="J243" s="31" t="str">
        <f>IF(ROW()-9&gt;'Inf.'!$I$10,"",VLOOKUP(E243,'Q2.SL'!G:O,4,FALSE))</f>
        <v/>
      </c>
      <c r="K243" s="20" t="str">
        <f ca="1">VLOOKUP(E243,'Q2.SL'!G:R,8,FALSE)</f>
        <v/>
      </c>
      <c r="L243" s="20" t="str">
        <f ca="1">VLOOKUP(E243,'Q3.SL'!G:O,6,FALSE)</f>
        <v/>
      </c>
      <c r="M243" s="69" t="str">
        <f>IF(ROW()-9&gt;'Inf.'!$I$10,"",VLOOKUP(E243,'Q3.SL'!G:O,4,FALSE))</f>
        <v/>
      </c>
      <c r="N243" s="20" t="str">
        <f ca="1">VLOOKUP(E243,'Q3.SL'!G:R,8,FALSE)</f>
        <v/>
      </c>
      <c r="O243" s="20" t="str">
        <f ca="1">VLOOKUP(E243,'Q4.SL'!G:O,6,FALSE)</f>
        <v/>
      </c>
      <c r="P243" s="31" t="str">
        <f>IF(ROW()-9&gt;'Inf.'!$I$10,"",VLOOKUP(E243,'Q4.SL'!G:O,4,FALSE))</f>
        <v/>
      </c>
      <c r="Q243" s="20" t="str">
        <f ca="1">VLOOKUP(E243,'Q4.SL'!G:R,8,FALSE)</f>
        <v/>
      </c>
      <c r="R243" s="20" t="str">
        <f ca="1" t="shared" si="4"/>
        <v/>
      </c>
      <c r="S243" s="20"/>
    </row>
    <row r="244" spans="1:19" ht="21.95" customHeight="1">
      <c r="A244" s="20" t="str">
        <f ca="1">_xlfn.IFERROR(IF(AND(F244=0,I244=0,L244=0,O244=0),"-",VLOOKUP(E244,'Rec.'!H:N,7,FALSE)),"")</f>
        <v/>
      </c>
      <c r="B244" s="21" t="str">
        <f ca="1">_xlfn.IFERROR(VLOOKUP(E244,'Rec.'!B:H,4,FALSE),"")</f>
        <v/>
      </c>
      <c r="C244" s="21" t="str">
        <f ca="1">_xlfn.IFERROR(VLOOKUP(E244,'Rec.'!B:H,5,FALSE),"")</f>
        <v/>
      </c>
      <c r="D244" s="20" t="str">
        <f ca="1">_xlfn.IFERROR(VLOOKUP(E244,'Rec.'!B:H,6,FALSE),"")</f>
        <v/>
      </c>
      <c r="E244" s="20" t="str">
        <f ca="1">_xlfn.IFERROR(VLOOKUP(ROW()-9,'Rec.'!P:Q,2,FALSE),"")</f>
        <v/>
      </c>
      <c r="F244" s="20">
        <f ca="1">VLOOKUP(E244,'Q1.SL'!F:M,3,FALSE)</f>
        <v>0</v>
      </c>
      <c r="G244" s="69" t="str">
        <f>IF(ROW()-9&gt;'Inf.'!$I$10,"",VLOOKUP(E244,'Q1.SL'!F:M,4,FALSE))</f>
        <v/>
      </c>
      <c r="H244" s="20" t="str">
        <f ca="1">VLOOKUP(E244,'Q1.SL'!F:P,8,FALSE)</f>
        <v/>
      </c>
      <c r="I244" s="20" t="str">
        <f ca="1">VLOOKUP(E244,'Q2.SL'!G:O,6,FALSE)</f>
        <v/>
      </c>
      <c r="J244" s="31" t="str">
        <f>IF(ROW()-9&gt;'Inf.'!$I$10,"",VLOOKUP(E244,'Q2.SL'!G:O,4,FALSE))</f>
        <v/>
      </c>
      <c r="K244" s="20" t="str">
        <f ca="1">VLOOKUP(E244,'Q2.SL'!G:R,8,FALSE)</f>
        <v/>
      </c>
      <c r="L244" s="20" t="str">
        <f ca="1">VLOOKUP(E244,'Q3.SL'!G:O,6,FALSE)</f>
        <v/>
      </c>
      <c r="M244" s="69" t="str">
        <f>IF(ROW()-9&gt;'Inf.'!$I$10,"",VLOOKUP(E244,'Q3.SL'!G:O,4,FALSE))</f>
        <v/>
      </c>
      <c r="N244" s="20" t="str">
        <f ca="1">VLOOKUP(E244,'Q3.SL'!G:R,8,FALSE)</f>
        <v/>
      </c>
      <c r="O244" s="20" t="str">
        <f ca="1">VLOOKUP(E244,'Q4.SL'!G:O,6,FALSE)</f>
        <v/>
      </c>
      <c r="P244" s="31" t="str">
        <f>IF(ROW()-9&gt;'Inf.'!$I$10,"",VLOOKUP(E244,'Q4.SL'!G:O,4,FALSE))</f>
        <v/>
      </c>
      <c r="Q244" s="20" t="str">
        <f ca="1">VLOOKUP(E244,'Q4.SL'!G:R,8,FALSE)</f>
        <v/>
      </c>
      <c r="R244" s="20" t="str">
        <f ca="1" t="shared" si="4"/>
        <v/>
      </c>
      <c r="S244" s="20"/>
    </row>
    <row r="245" spans="1:19" ht="21.95" customHeight="1">
      <c r="A245" s="20" t="str">
        <f ca="1">_xlfn.IFERROR(IF(AND(F245=0,I245=0,L245=0,O245=0),"-",VLOOKUP(E245,'Rec.'!H:N,7,FALSE)),"")</f>
        <v/>
      </c>
      <c r="B245" s="21" t="str">
        <f ca="1">_xlfn.IFERROR(VLOOKUP(E245,'Rec.'!B:H,4,FALSE),"")</f>
        <v/>
      </c>
      <c r="C245" s="21" t="str">
        <f ca="1">_xlfn.IFERROR(VLOOKUP(E245,'Rec.'!B:H,5,FALSE),"")</f>
        <v/>
      </c>
      <c r="D245" s="20" t="str">
        <f ca="1">_xlfn.IFERROR(VLOOKUP(E245,'Rec.'!B:H,6,FALSE),"")</f>
        <v/>
      </c>
      <c r="E245" s="20" t="str">
        <f ca="1">_xlfn.IFERROR(VLOOKUP(ROW()-9,'Rec.'!P:Q,2,FALSE),"")</f>
        <v/>
      </c>
      <c r="F245" s="20">
        <f ca="1">VLOOKUP(E245,'Q1.SL'!F:M,3,FALSE)</f>
        <v>0</v>
      </c>
      <c r="G245" s="69" t="str">
        <f>IF(ROW()-9&gt;'Inf.'!$I$10,"",VLOOKUP(E245,'Q1.SL'!F:M,4,FALSE))</f>
        <v/>
      </c>
      <c r="H245" s="20" t="str">
        <f ca="1">VLOOKUP(E245,'Q1.SL'!F:P,8,FALSE)</f>
        <v/>
      </c>
      <c r="I245" s="20" t="str">
        <f ca="1">VLOOKUP(E245,'Q2.SL'!G:O,6,FALSE)</f>
        <v/>
      </c>
      <c r="J245" s="31" t="str">
        <f>IF(ROW()-9&gt;'Inf.'!$I$10,"",VLOOKUP(E245,'Q2.SL'!G:O,4,FALSE))</f>
        <v/>
      </c>
      <c r="K245" s="20" t="str">
        <f ca="1">VLOOKUP(E245,'Q2.SL'!G:R,8,FALSE)</f>
        <v/>
      </c>
      <c r="L245" s="20" t="str">
        <f ca="1">VLOOKUP(E245,'Q3.SL'!G:O,6,FALSE)</f>
        <v/>
      </c>
      <c r="M245" s="69" t="str">
        <f>IF(ROW()-9&gt;'Inf.'!$I$10,"",VLOOKUP(E245,'Q3.SL'!G:O,4,FALSE))</f>
        <v/>
      </c>
      <c r="N245" s="20" t="str">
        <f ca="1">VLOOKUP(E245,'Q3.SL'!G:R,8,FALSE)</f>
        <v/>
      </c>
      <c r="O245" s="20" t="str">
        <f ca="1">VLOOKUP(E245,'Q4.SL'!G:O,6,FALSE)</f>
        <v/>
      </c>
      <c r="P245" s="31" t="str">
        <f>IF(ROW()-9&gt;'Inf.'!$I$10,"",VLOOKUP(E245,'Q4.SL'!G:O,4,FALSE))</f>
        <v/>
      </c>
      <c r="Q245" s="20" t="str">
        <f ca="1">VLOOKUP(E245,'Q4.SL'!G:R,8,FALSE)</f>
        <v/>
      </c>
      <c r="R245" s="20" t="str">
        <f ca="1" t="shared" si="4"/>
        <v/>
      </c>
      <c r="S245" s="20"/>
    </row>
    <row r="246" spans="1:19" ht="21.95" customHeight="1">
      <c r="A246" s="20" t="str">
        <f ca="1">_xlfn.IFERROR(IF(AND(F246=0,I246=0,L246=0,O246=0),"-",VLOOKUP(E246,'Rec.'!H:N,7,FALSE)),"")</f>
        <v/>
      </c>
      <c r="B246" s="21" t="str">
        <f ca="1">_xlfn.IFERROR(VLOOKUP(E246,'Rec.'!B:H,4,FALSE),"")</f>
        <v/>
      </c>
      <c r="C246" s="21" t="str">
        <f ca="1">_xlfn.IFERROR(VLOOKUP(E246,'Rec.'!B:H,5,FALSE),"")</f>
        <v/>
      </c>
      <c r="D246" s="20" t="str">
        <f ca="1">_xlfn.IFERROR(VLOOKUP(E246,'Rec.'!B:H,6,FALSE),"")</f>
        <v/>
      </c>
      <c r="E246" s="20" t="str">
        <f ca="1">_xlfn.IFERROR(VLOOKUP(ROW()-9,'Rec.'!P:Q,2,FALSE),"")</f>
        <v/>
      </c>
      <c r="F246" s="20">
        <f ca="1">VLOOKUP(E246,'Q1.SL'!F:M,3,FALSE)</f>
        <v>0</v>
      </c>
      <c r="G246" s="69" t="str">
        <f>IF(ROW()-9&gt;'Inf.'!$I$10,"",VLOOKUP(E246,'Q1.SL'!F:M,4,FALSE))</f>
        <v/>
      </c>
      <c r="H246" s="20" t="str">
        <f ca="1">VLOOKUP(E246,'Q1.SL'!F:P,8,FALSE)</f>
        <v/>
      </c>
      <c r="I246" s="20" t="str">
        <f ca="1">VLOOKUP(E246,'Q2.SL'!G:O,6,FALSE)</f>
        <v/>
      </c>
      <c r="J246" s="31" t="str">
        <f>IF(ROW()-9&gt;'Inf.'!$I$10,"",VLOOKUP(E246,'Q2.SL'!G:O,4,FALSE))</f>
        <v/>
      </c>
      <c r="K246" s="20" t="str">
        <f ca="1">VLOOKUP(E246,'Q2.SL'!G:R,8,FALSE)</f>
        <v/>
      </c>
      <c r="L246" s="20" t="str">
        <f ca="1">VLOOKUP(E246,'Q3.SL'!G:O,6,FALSE)</f>
        <v/>
      </c>
      <c r="M246" s="69" t="str">
        <f>IF(ROW()-9&gt;'Inf.'!$I$10,"",VLOOKUP(E246,'Q3.SL'!G:O,4,FALSE))</f>
        <v/>
      </c>
      <c r="N246" s="20" t="str">
        <f ca="1">VLOOKUP(E246,'Q3.SL'!G:R,8,FALSE)</f>
        <v/>
      </c>
      <c r="O246" s="20" t="str">
        <f ca="1">VLOOKUP(E246,'Q4.SL'!G:O,6,FALSE)</f>
        <v/>
      </c>
      <c r="P246" s="31" t="str">
        <f>IF(ROW()-9&gt;'Inf.'!$I$10,"",VLOOKUP(E246,'Q4.SL'!G:O,4,FALSE))</f>
        <v/>
      </c>
      <c r="Q246" s="20" t="str">
        <f ca="1">VLOOKUP(E246,'Q4.SL'!G:R,8,FALSE)</f>
        <v/>
      </c>
      <c r="R246" s="20" t="str">
        <f ca="1" t="shared" si="4"/>
        <v/>
      </c>
      <c r="S246" s="20"/>
    </row>
    <row r="247" spans="1:19" ht="21.95" customHeight="1">
      <c r="A247" s="20" t="str">
        <f ca="1">_xlfn.IFERROR(IF(AND(F247=0,I247=0,L247=0,O247=0),"-",VLOOKUP(E247,'Rec.'!H:N,7,FALSE)),"")</f>
        <v/>
      </c>
      <c r="B247" s="21" t="str">
        <f ca="1">_xlfn.IFERROR(VLOOKUP(E247,'Rec.'!B:H,4,FALSE),"")</f>
        <v/>
      </c>
      <c r="C247" s="21" t="str">
        <f ca="1">_xlfn.IFERROR(VLOOKUP(E247,'Rec.'!B:H,5,FALSE),"")</f>
        <v/>
      </c>
      <c r="D247" s="20" t="str">
        <f ca="1">_xlfn.IFERROR(VLOOKUP(E247,'Rec.'!B:H,6,FALSE),"")</f>
        <v/>
      </c>
      <c r="E247" s="20" t="str">
        <f ca="1">_xlfn.IFERROR(VLOOKUP(ROW()-9,'Rec.'!P:Q,2,FALSE),"")</f>
        <v/>
      </c>
      <c r="F247" s="20">
        <f ca="1">VLOOKUP(E247,'Q1.SL'!F:M,3,FALSE)</f>
        <v>0</v>
      </c>
      <c r="G247" s="69" t="str">
        <f>IF(ROW()-9&gt;'Inf.'!$I$10,"",VLOOKUP(E247,'Q1.SL'!F:M,4,FALSE))</f>
        <v/>
      </c>
      <c r="H247" s="20" t="str">
        <f ca="1">VLOOKUP(E247,'Q1.SL'!F:P,8,FALSE)</f>
        <v/>
      </c>
      <c r="I247" s="20" t="str">
        <f ca="1">VLOOKUP(E247,'Q2.SL'!G:O,6,FALSE)</f>
        <v/>
      </c>
      <c r="J247" s="31" t="str">
        <f>IF(ROW()-9&gt;'Inf.'!$I$10,"",VLOOKUP(E247,'Q2.SL'!G:O,4,FALSE))</f>
        <v/>
      </c>
      <c r="K247" s="20" t="str">
        <f ca="1">VLOOKUP(E247,'Q2.SL'!G:R,8,FALSE)</f>
        <v/>
      </c>
      <c r="L247" s="20" t="str">
        <f ca="1">VLOOKUP(E247,'Q3.SL'!G:O,6,FALSE)</f>
        <v/>
      </c>
      <c r="M247" s="69" t="str">
        <f>IF(ROW()-9&gt;'Inf.'!$I$10,"",VLOOKUP(E247,'Q3.SL'!G:O,4,FALSE))</f>
        <v/>
      </c>
      <c r="N247" s="20" t="str">
        <f ca="1">VLOOKUP(E247,'Q3.SL'!G:R,8,FALSE)</f>
        <v/>
      </c>
      <c r="O247" s="20" t="str">
        <f ca="1">VLOOKUP(E247,'Q4.SL'!G:O,6,FALSE)</f>
        <v/>
      </c>
      <c r="P247" s="31" t="str">
        <f>IF(ROW()-9&gt;'Inf.'!$I$10,"",VLOOKUP(E247,'Q4.SL'!G:O,4,FALSE))</f>
        <v/>
      </c>
      <c r="Q247" s="20" t="str">
        <f ca="1">VLOOKUP(E247,'Q4.SL'!G:R,8,FALSE)</f>
        <v/>
      </c>
      <c r="R247" s="20" t="str">
        <f ca="1" t="shared" si="4"/>
        <v/>
      </c>
      <c r="S247" s="20"/>
    </row>
    <row r="248" spans="1:19" ht="21.95" customHeight="1">
      <c r="A248" s="20" t="str">
        <f ca="1">_xlfn.IFERROR(IF(AND(F248=0,I248=0,L248=0,O248=0),"-",VLOOKUP(E248,'Rec.'!H:N,7,FALSE)),"")</f>
        <v/>
      </c>
      <c r="B248" s="21" t="str">
        <f ca="1">_xlfn.IFERROR(VLOOKUP(E248,'Rec.'!B:H,4,FALSE),"")</f>
        <v/>
      </c>
      <c r="C248" s="21" t="str">
        <f ca="1">_xlfn.IFERROR(VLOOKUP(E248,'Rec.'!B:H,5,FALSE),"")</f>
        <v/>
      </c>
      <c r="D248" s="20" t="str">
        <f ca="1">_xlfn.IFERROR(VLOOKUP(E248,'Rec.'!B:H,6,FALSE),"")</f>
        <v/>
      </c>
      <c r="E248" s="20" t="str">
        <f ca="1">_xlfn.IFERROR(VLOOKUP(ROW()-9,'Rec.'!P:Q,2,FALSE),"")</f>
        <v/>
      </c>
      <c r="F248" s="20">
        <f ca="1">VLOOKUP(E248,'Q1.SL'!F:M,3,FALSE)</f>
        <v>0</v>
      </c>
      <c r="G248" s="69" t="str">
        <f>IF(ROW()-9&gt;'Inf.'!$I$10,"",VLOOKUP(E248,'Q1.SL'!F:M,4,FALSE))</f>
        <v/>
      </c>
      <c r="H248" s="20" t="str">
        <f ca="1">VLOOKUP(E248,'Q1.SL'!F:P,8,FALSE)</f>
        <v/>
      </c>
      <c r="I248" s="20" t="str">
        <f ca="1">VLOOKUP(E248,'Q2.SL'!G:O,6,FALSE)</f>
        <v/>
      </c>
      <c r="J248" s="31" t="str">
        <f>IF(ROW()-9&gt;'Inf.'!$I$10,"",VLOOKUP(E248,'Q2.SL'!G:O,4,FALSE))</f>
        <v/>
      </c>
      <c r="K248" s="20" t="str">
        <f ca="1">VLOOKUP(E248,'Q2.SL'!G:R,8,FALSE)</f>
        <v/>
      </c>
      <c r="L248" s="20" t="str">
        <f ca="1">VLOOKUP(E248,'Q3.SL'!G:O,6,FALSE)</f>
        <v/>
      </c>
      <c r="M248" s="69" t="str">
        <f>IF(ROW()-9&gt;'Inf.'!$I$10,"",VLOOKUP(E248,'Q3.SL'!G:O,4,FALSE))</f>
        <v/>
      </c>
      <c r="N248" s="20" t="str">
        <f ca="1">VLOOKUP(E248,'Q3.SL'!G:R,8,FALSE)</f>
        <v/>
      </c>
      <c r="O248" s="20" t="str">
        <f ca="1">VLOOKUP(E248,'Q4.SL'!G:O,6,FALSE)</f>
        <v/>
      </c>
      <c r="P248" s="31" t="str">
        <f>IF(ROW()-9&gt;'Inf.'!$I$10,"",VLOOKUP(E248,'Q4.SL'!G:O,4,FALSE))</f>
        <v/>
      </c>
      <c r="Q248" s="20" t="str">
        <f ca="1">VLOOKUP(E248,'Q4.SL'!G:R,8,FALSE)</f>
        <v/>
      </c>
      <c r="R248" s="20" t="str">
        <f ca="1" t="shared" si="4"/>
        <v/>
      </c>
      <c r="S248" s="20"/>
    </row>
    <row r="249" spans="1:19" ht="21.95" customHeight="1">
      <c r="A249" s="20" t="str">
        <f ca="1">_xlfn.IFERROR(IF(AND(F249=0,I249=0,L249=0,O249=0),"-",VLOOKUP(E249,'Rec.'!H:N,7,FALSE)),"")</f>
        <v/>
      </c>
      <c r="B249" s="21" t="str">
        <f ca="1">_xlfn.IFERROR(VLOOKUP(E249,'Rec.'!B:H,4,FALSE),"")</f>
        <v/>
      </c>
      <c r="C249" s="21" t="str">
        <f ca="1">_xlfn.IFERROR(VLOOKUP(E249,'Rec.'!B:H,5,FALSE),"")</f>
        <v/>
      </c>
      <c r="D249" s="20" t="str">
        <f ca="1">_xlfn.IFERROR(VLOOKUP(E249,'Rec.'!B:H,6,FALSE),"")</f>
        <v/>
      </c>
      <c r="E249" s="20" t="str">
        <f ca="1">_xlfn.IFERROR(VLOOKUP(ROW()-9,'Rec.'!P:Q,2,FALSE),"")</f>
        <v/>
      </c>
      <c r="F249" s="20">
        <f ca="1">VLOOKUP(E249,'Q1.SL'!F:M,3,FALSE)</f>
        <v>0</v>
      </c>
      <c r="G249" s="69" t="str">
        <f>IF(ROW()-9&gt;'Inf.'!$I$10,"",VLOOKUP(E249,'Q1.SL'!F:M,4,FALSE))</f>
        <v/>
      </c>
      <c r="H249" s="20" t="str">
        <f ca="1">VLOOKUP(E249,'Q1.SL'!F:P,8,FALSE)</f>
        <v/>
      </c>
      <c r="I249" s="20" t="str">
        <f ca="1">VLOOKUP(E249,'Q2.SL'!G:O,6,FALSE)</f>
        <v/>
      </c>
      <c r="J249" s="31" t="str">
        <f>IF(ROW()-9&gt;'Inf.'!$I$10,"",VLOOKUP(E249,'Q2.SL'!G:O,4,FALSE))</f>
        <v/>
      </c>
      <c r="K249" s="20" t="str">
        <f ca="1">VLOOKUP(E249,'Q2.SL'!G:R,8,FALSE)</f>
        <v/>
      </c>
      <c r="L249" s="20" t="str">
        <f ca="1">VLOOKUP(E249,'Q3.SL'!G:O,6,FALSE)</f>
        <v/>
      </c>
      <c r="M249" s="69" t="str">
        <f>IF(ROW()-9&gt;'Inf.'!$I$10,"",VLOOKUP(E249,'Q3.SL'!G:O,4,FALSE))</f>
        <v/>
      </c>
      <c r="N249" s="20" t="str">
        <f ca="1">VLOOKUP(E249,'Q3.SL'!G:R,8,FALSE)</f>
        <v/>
      </c>
      <c r="O249" s="20" t="str">
        <f ca="1">VLOOKUP(E249,'Q4.SL'!G:O,6,FALSE)</f>
        <v/>
      </c>
      <c r="P249" s="31" t="str">
        <f>IF(ROW()-9&gt;'Inf.'!$I$10,"",VLOOKUP(E249,'Q4.SL'!G:O,4,FALSE))</f>
        <v/>
      </c>
      <c r="Q249" s="20" t="str">
        <f ca="1">VLOOKUP(E249,'Q4.SL'!G:R,8,FALSE)</f>
        <v/>
      </c>
      <c r="R249" s="20" t="str">
        <f ca="1" t="shared" si="4"/>
        <v/>
      </c>
      <c r="S249" s="20"/>
    </row>
    <row r="250" spans="1:19" ht="21.95" customHeight="1">
      <c r="A250" s="20" t="str">
        <f ca="1">_xlfn.IFERROR(IF(AND(F250=0,I250=0,L250=0,O250=0),"-",VLOOKUP(E250,'Rec.'!H:N,7,FALSE)),"")</f>
        <v/>
      </c>
      <c r="B250" s="21" t="str">
        <f ca="1">_xlfn.IFERROR(VLOOKUP(E250,'Rec.'!B:H,4,FALSE),"")</f>
        <v/>
      </c>
      <c r="C250" s="21" t="str">
        <f ca="1">_xlfn.IFERROR(VLOOKUP(E250,'Rec.'!B:H,5,FALSE),"")</f>
        <v/>
      </c>
      <c r="D250" s="20" t="str">
        <f ca="1">_xlfn.IFERROR(VLOOKUP(E250,'Rec.'!B:H,6,FALSE),"")</f>
        <v/>
      </c>
      <c r="E250" s="20" t="str">
        <f ca="1">_xlfn.IFERROR(VLOOKUP(ROW()-9,'Rec.'!P:Q,2,FALSE),"")</f>
        <v/>
      </c>
      <c r="F250" s="20">
        <f ca="1">VLOOKUP(E250,'Q1.SL'!F:M,3,FALSE)</f>
        <v>0</v>
      </c>
      <c r="G250" s="69" t="str">
        <f>IF(ROW()-9&gt;'Inf.'!$I$10,"",VLOOKUP(E250,'Q1.SL'!F:M,4,FALSE))</f>
        <v/>
      </c>
      <c r="H250" s="20" t="str">
        <f ca="1">VLOOKUP(E250,'Q1.SL'!F:P,8,FALSE)</f>
        <v/>
      </c>
      <c r="I250" s="20" t="str">
        <f ca="1">VLOOKUP(E250,'Q2.SL'!G:O,6,FALSE)</f>
        <v/>
      </c>
      <c r="J250" s="31" t="str">
        <f>IF(ROW()-9&gt;'Inf.'!$I$10,"",VLOOKUP(E250,'Q2.SL'!G:O,4,FALSE))</f>
        <v/>
      </c>
      <c r="K250" s="20" t="str">
        <f ca="1">VLOOKUP(E250,'Q2.SL'!G:R,8,FALSE)</f>
        <v/>
      </c>
      <c r="L250" s="20" t="str">
        <f ca="1">VLOOKUP(E250,'Q3.SL'!G:O,6,FALSE)</f>
        <v/>
      </c>
      <c r="M250" s="69" t="str">
        <f>IF(ROW()-9&gt;'Inf.'!$I$10,"",VLOOKUP(E250,'Q3.SL'!G:O,4,FALSE))</f>
        <v/>
      </c>
      <c r="N250" s="20" t="str">
        <f ca="1">VLOOKUP(E250,'Q3.SL'!G:R,8,FALSE)</f>
        <v/>
      </c>
      <c r="O250" s="20" t="str">
        <f ca="1">VLOOKUP(E250,'Q4.SL'!G:O,6,FALSE)</f>
        <v/>
      </c>
      <c r="P250" s="31" t="str">
        <f>IF(ROW()-9&gt;'Inf.'!$I$10,"",VLOOKUP(E250,'Q4.SL'!G:O,4,FALSE))</f>
        <v/>
      </c>
      <c r="Q250" s="20" t="str">
        <f ca="1">VLOOKUP(E250,'Q4.SL'!G:R,8,FALSE)</f>
        <v/>
      </c>
      <c r="R250" s="20" t="str">
        <f ca="1" t="shared" si="4"/>
        <v/>
      </c>
      <c r="S250" s="20"/>
    </row>
    <row r="251" spans="1:19" ht="21.95" customHeight="1">
      <c r="A251" s="20" t="str">
        <f ca="1">_xlfn.IFERROR(IF(AND(F251=0,I251=0,L251=0,O251=0),"-",VLOOKUP(E251,'Rec.'!H:N,7,FALSE)),"")</f>
        <v/>
      </c>
      <c r="B251" s="21" t="str">
        <f ca="1">_xlfn.IFERROR(VLOOKUP(E251,'Rec.'!B:H,4,FALSE),"")</f>
        <v/>
      </c>
      <c r="C251" s="21" t="str">
        <f ca="1">_xlfn.IFERROR(VLOOKUP(E251,'Rec.'!B:H,5,FALSE),"")</f>
        <v/>
      </c>
      <c r="D251" s="20" t="str">
        <f ca="1">_xlfn.IFERROR(VLOOKUP(E251,'Rec.'!B:H,6,FALSE),"")</f>
        <v/>
      </c>
      <c r="E251" s="20" t="str">
        <f ca="1">_xlfn.IFERROR(VLOOKUP(ROW()-9,'Rec.'!P:Q,2,FALSE),"")</f>
        <v/>
      </c>
      <c r="F251" s="20">
        <f ca="1">VLOOKUP(E251,'Q1.SL'!F:M,3,FALSE)</f>
        <v>0</v>
      </c>
      <c r="G251" s="69" t="str">
        <f>IF(ROW()-9&gt;'Inf.'!$I$10,"",VLOOKUP(E251,'Q1.SL'!F:M,4,FALSE))</f>
        <v/>
      </c>
      <c r="H251" s="20" t="str">
        <f ca="1">VLOOKUP(E251,'Q1.SL'!F:P,8,FALSE)</f>
        <v/>
      </c>
      <c r="I251" s="20" t="str">
        <f ca="1">VLOOKUP(E251,'Q2.SL'!G:O,6,FALSE)</f>
        <v/>
      </c>
      <c r="J251" s="31" t="str">
        <f>IF(ROW()-9&gt;'Inf.'!$I$10,"",VLOOKUP(E251,'Q2.SL'!G:O,4,FALSE))</f>
        <v/>
      </c>
      <c r="K251" s="20" t="str">
        <f ca="1">VLOOKUP(E251,'Q2.SL'!G:R,8,FALSE)</f>
        <v/>
      </c>
      <c r="L251" s="20" t="str">
        <f ca="1">VLOOKUP(E251,'Q3.SL'!G:O,6,FALSE)</f>
        <v/>
      </c>
      <c r="M251" s="69" t="str">
        <f>IF(ROW()-9&gt;'Inf.'!$I$10,"",VLOOKUP(E251,'Q3.SL'!G:O,4,FALSE))</f>
        <v/>
      </c>
      <c r="N251" s="20" t="str">
        <f ca="1">VLOOKUP(E251,'Q3.SL'!G:R,8,FALSE)</f>
        <v/>
      </c>
      <c r="O251" s="20" t="str">
        <f ca="1">VLOOKUP(E251,'Q4.SL'!G:O,6,FALSE)</f>
        <v/>
      </c>
      <c r="P251" s="31" t="str">
        <f>IF(ROW()-9&gt;'Inf.'!$I$10,"",VLOOKUP(E251,'Q4.SL'!G:O,4,FALSE))</f>
        <v/>
      </c>
      <c r="Q251" s="20" t="str">
        <f ca="1">VLOOKUP(E251,'Q4.SL'!G:R,8,FALSE)</f>
        <v/>
      </c>
      <c r="R251" s="20" t="str">
        <f ca="1" t="shared" si="4"/>
        <v/>
      </c>
      <c r="S251" s="20"/>
    </row>
    <row r="252" spans="1:19" ht="21.95" customHeight="1">
      <c r="A252" s="20" t="str">
        <f ca="1">_xlfn.IFERROR(IF(AND(F252=0,I252=0,L252=0,O252=0),"-",VLOOKUP(E252,'Rec.'!H:N,7,FALSE)),"")</f>
        <v/>
      </c>
      <c r="B252" s="21" t="str">
        <f ca="1">_xlfn.IFERROR(VLOOKUP(E252,'Rec.'!B:H,4,FALSE),"")</f>
        <v/>
      </c>
      <c r="C252" s="21" t="str">
        <f ca="1">_xlfn.IFERROR(VLOOKUP(E252,'Rec.'!B:H,5,FALSE),"")</f>
        <v/>
      </c>
      <c r="D252" s="20" t="str">
        <f ca="1">_xlfn.IFERROR(VLOOKUP(E252,'Rec.'!B:H,6,FALSE),"")</f>
        <v/>
      </c>
      <c r="E252" s="20" t="str">
        <f ca="1">_xlfn.IFERROR(VLOOKUP(ROW()-9,'Rec.'!P:Q,2,FALSE),"")</f>
        <v/>
      </c>
      <c r="F252" s="20">
        <f ca="1">VLOOKUP(E252,'Q1.SL'!F:M,3,FALSE)</f>
        <v>0</v>
      </c>
      <c r="G252" s="69" t="str">
        <f>IF(ROW()-9&gt;'Inf.'!$I$10,"",VLOOKUP(E252,'Q1.SL'!F:M,4,FALSE))</f>
        <v/>
      </c>
      <c r="H252" s="20" t="str">
        <f ca="1">VLOOKUP(E252,'Q1.SL'!F:P,8,FALSE)</f>
        <v/>
      </c>
      <c r="I252" s="20" t="str">
        <f ca="1">VLOOKUP(E252,'Q2.SL'!G:O,6,FALSE)</f>
        <v/>
      </c>
      <c r="J252" s="31" t="str">
        <f>IF(ROW()-9&gt;'Inf.'!$I$10,"",VLOOKUP(E252,'Q2.SL'!G:O,4,FALSE))</f>
        <v/>
      </c>
      <c r="K252" s="20" t="str">
        <f ca="1">VLOOKUP(E252,'Q2.SL'!G:R,8,FALSE)</f>
        <v/>
      </c>
      <c r="L252" s="20" t="str">
        <f ca="1">VLOOKUP(E252,'Q3.SL'!G:O,6,FALSE)</f>
        <v/>
      </c>
      <c r="M252" s="69" t="str">
        <f>IF(ROW()-9&gt;'Inf.'!$I$10,"",VLOOKUP(E252,'Q3.SL'!G:O,4,FALSE))</f>
        <v/>
      </c>
      <c r="N252" s="20" t="str">
        <f ca="1">VLOOKUP(E252,'Q3.SL'!G:R,8,FALSE)</f>
        <v/>
      </c>
      <c r="O252" s="20" t="str">
        <f ca="1">VLOOKUP(E252,'Q4.SL'!G:O,6,FALSE)</f>
        <v/>
      </c>
      <c r="P252" s="31" t="str">
        <f>IF(ROW()-9&gt;'Inf.'!$I$10,"",VLOOKUP(E252,'Q4.SL'!G:O,4,FALSE))</f>
        <v/>
      </c>
      <c r="Q252" s="20" t="str">
        <f ca="1">VLOOKUP(E252,'Q4.SL'!G:R,8,FALSE)</f>
        <v/>
      </c>
      <c r="R252" s="20" t="str">
        <f ca="1" t="shared" si="4"/>
        <v/>
      </c>
      <c r="S252" s="20"/>
    </row>
    <row r="253" spans="1:19" ht="21.95" customHeight="1">
      <c r="A253" s="20" t="str">
        <f ca="1">_xlfn.IFERROR(IF(AND(F253=0,I253=0,L253=0,O253=0),"-",VLOOKUP(E253,'Rec.'!H:N,7,FALSE)),"")</f>
        <v/>
      </c>
      <c r="B253" s="21" t="str">
        <f ca="1">_xlfn.IFERROR(VLOOKUP(E253,'Rec.'!B:H,4,FALSE),"")</f>
        <v/>
      </c>
      <c r="C253" s="21" t="str">
        <f ca="1">_xlfn.IFERROR(VLOOKUP(E253,'Rec.'!B:H,5,FALSE),"")</f>
        <v/>
      </c>
      <c r="D253" s="20" t="str">
        <f ca="1">_xlfn.IFERROR(VLOOKUP(E253,'Rec.'!B:H,6,FALSE),"")</f>
        <v/>
      </c>
      <c r="E253" s="20" t="str">
        <f ca="1">_xlfn.IFERROR(VLOOKUP(ROW()-9,'Rec.'!P:Q,2,FALSE),"")</f>
        <v/>
      </c>
      <c r="F253" s="20">
        <f ca="1">VLOOKUP(E253,'Q1.SL'!F:M,3,FALSE)</f>
        <v>0</v>
      </c>
      <c r="G253" s="69" t="str">
        <f>IF(ROW()-9&gt;'Inf.'!$I$10,"",VLOOKUP(E253,'Q1.SL'!F:M,4,FALSE))</f>
        <v/>
      </c>
      <c r="H253" s="20" t="str">
        <f ca="1">VLOOKUP(E253,'Q1.SL'!F:P,8,FALSE)</f>
        <v/>
      </c>
      <c r="I253" s="20" t="str">
        <f ca="1">VLOOKUP(E253,'Q2.SL'!G:O,6,FALSE)</f>
        <v/>
      </c>
      <c r="J253" s="31" t="str">
        <f>IF(ROW()-9&gt;'Inf.'!$I$10,"",VLOOKUP(E253,'Q2.SL'!G:O,4,FALSE))</f>
        <v/>
      </c>
      <c r="K253" s="20" t="str">
        <f ca="1">VLOOKUP(E253,'Q2.SL'!G:R,8,FALSE)</f>
        <v/>
      </c>
      <c r="L253" s="20" t="str">
        <f ca="1">VLOOKUP(E253,'Q3.SL'!G:O,6,FALSE)</f>
        <v/>
      </c>
      <c r="M253" s="69" t="str">
        <f>IF(ROW()-9&gt;'Inf.'!$I$10,"",VLOOKUP(E253,'Q3.SL'!G:O,4,FALSE))</f>
        <v/>
      </c>
      <c r="N253" s="20" t="str">
        <f ca="1">VLOOKUP(E253,'Q3.SL'!G:R,8,FALSE)</f>
        <v/>
      </c>
      <c r="O253" s="20" t="str">
        <f ca="1">VLOOKUP(E253,'Q4.SL'!G:O,6,FALSE)</f>
        <v/>
      </c>
      <c r="P253" s="31" t="str">
        <f>IF(ROW()-9&gt;'Inf.'!$I$10,"",VLOOKUP(E253,'Q4.SL'!G:O,4,FALSE))</f>
        <v/>
      </c>
      <c r="Q253" s="20" t="str">
        <f ca="1">VLOOKUP(E253,'Q4.SL'!G:R,8,FALSE)</f>
        <v/>
      </c>
      <c r="R253" s="20" t="str">
        <f ca="1" t="shared" si="4"/>
        <v/>
      </c>
      <c r="S253" s="20"/>
    </row>
    <row r="254" spans="1:19" ht="21.95" customHeight="1">
      <c r="A254" s="20" t="str">
        <f ca="1">_xlfn.IFERROR(IF(AND(F254=0,I254=0,L254=0,O254=0),"-",VLOOKUP(E254,'Rec.'!H:N,7,FALSE)),"")</f>
        <v/>
      </c>
      <c r="B254" s="21" t="str">
        <f ca="1">_xlfn.IFERROR(VLOOKUP(E254,'Rec.'!B:H,4,FALSE),"")</f>
        <v/>
      </c>
      <c r="C254" s="21" t="str">
        <f ca="1">_xlfn.IFERROR(VLOOKUP(E254,'Rec.'!B:H,5,FALSE),"")</f>
        <v/>
      </c>
      <c r="D254" s="20" t="str">
        <f ca="1">_xlfn.IFERROR(VLOOKUP(E254,'Rec.'!B:H,6,FALSE),"")</f>
        <v/>
      </c>
      <c r="E254" s="20" t="str">
        <f ca="1">_xlfn.IFERROR(VLOOKUP(ROW()-9,'Rec.'!P:Q,2,FALSE),"")</f>
        <v/>
      </c>
      <c r="F254" s="20">
        <f ca="1">VLOOKUP(E254,'Q1.SL'!F:M,3,FALSE)</f>
        <v>0</v>
      </c>
      <c r="G254" s="69" t="str">
        <f>IF(ROW()-9&gt;'Inf.'!$I$10,"",VLOOKUP(E254,'Q1.SL'!F:M,4,FALSE))</f>
        <v/>
      </c>
      <c r="H254" s="20" t="str">
        <f ca="1">VLOOKUP(E254,'Q1.SL'!F:P,8,FALSE)</f>
        <v/>
      </c>
      <c r="I254" s="20" t="str">
        <f ca="1">VLOOKUP(E254,'Q2.SL'!G:O,6,FALSE)</f>
        <v/>
      </c>
      <c r="J254" s="31" t="str">
        <f>IF(ROW()-9&gt;'Inf.'!$I$10,"",VLOOKUP(E254,'Q2.SL'!G:O,4,FALSE))</f>
        <v/>
      </c>
      <c r="K254" s="20" t="str">
        <f ca="1">VLOOKUP(E254,'Q2.SL'!G:R,8,FALSE)</f>
        <v/>
      </c>
      <c r="L254" s="20" t="str">
        <f ca="1">VLOOKUP(E254,'Q3.SL'!G:O,6,FALSE)</f>
        <v/>
      </c>
      <c r="M254" s="69" t="str">
        <f>IF(ROW()-9&gt;'Inf.'!$I$10,"",VLOOKUP(E254,'Q3.SL'!G:O,4,FALSE))</f>
        <v/>
      </c>
      <c r="N254" s="20" t="str">
        <f ca="1">VLOOKUP(E254,'Q3.SL'!G:R,8,FALSE)</f>
        <v/>
      </c>
      <c r="O254" s="20" t="str">
        <f ca="1">VLOOKUP(E254,'Q4.SL'!G:O,6,FALSE)</f>
        <v/>
      </c>
      <c r="P254" s="31" t="str">
        <f>IF(ROW()-9&gt;'Inf.'!$I$10,"",VLOOKUP(E254,'Q4.SL'!G:O,4,FALSE))</f>
        <v/>
      </c>
      <c r="Q254" s="20" t="str">
        <f ca="1">VLOOKUP(E254,'Q4.SL'!G:R,8,FALSE)</f>
        <v/>
      </c>
      <c r="R254" s="20" t="str">
        <f ca="1" t="shared" si="4"/>
        <v/>
      </c>
      <c r="S254" s="20"/>
    </row>
    <row r="255" spans="1:19" ht="21.95" customHeight="1">
      <c r="A255" s="20" t="str">
        <f ca="1">_xlfn.IFERROR(IF(AND(F255=0,I255=0,L255=0,O255=0),"-",VLOOKUP(E255,'Rec.'!H:N,7,FALSE)),"")</f>
        <v/>
      </c>
      <c r="B255" s="21" t="str">
        <f ca="1">_xlfn.IFERROR(VLOOKUP(E255,'Rec.'!B:H,4,FALSE),"")</f>
        <v/>
      </c>
      <c r="C255" s="21" t="str">
        <f ca="1">_xlfn.IFERROR(VLOOKUP(E255,'Rec.'!B:H,5,FALSE),"")</f>
        <v/>
      </c>
      <c r="D255" s="20" t="str">
        <f ca="1">_xlfn.IFERROR(VLOOKUP(E255,'Rec.'!B:H,6,FALSE),"")</f>
        <v/>
      </c>
      <c r="E255" s="20" t="str">
        <f ca="1">_xlfn.IFERROR(VLOOKUP(ROW()-9,'Rec.'!P:Q,2,FALSE),"")</f>
        <v/>
      </c>
      <c r="F255" s="20">
        <f ca="1">VLOOKUP(E255,'Q1.SL'!F:M,3,FALSE)</f>
        <v>0</v>
      </c>
      <c r="G255" s="69" t="str">
        <f>IF(ROW()-9&gt;'Inf.'!$I$10,"",VLOOKUP(E255,'Q1.SL'!F:M,4,FALSE))</f>
        <v/>
      </c>
      <c r="H255" s="20" t="str">
        <f ca="1">VLOOKUP(E255,'Q1.SL'!F:P,8,FALSE)</f>
        <v/>
      </c>
      <c r="I255" s="20" t="str">
        <f ca="1">VLOOKUP(E255,'Q2.SL'!G:O,6,FALSE)</f>
        <v/>
      </c>
      <c r="J255" s="31" t="str">
        <f>IF(ROW()-9&gt;'Inf.'!$I$10,"",VLOOKUP(E255,'Q2.SL'!G:O,4,FALSE))</f>
        <v/>
      </c>
      <c r="K255" s="20" t="str">
        <f ca="1">VLOOKUP(E255,'Q2.SL'!G:R,8,FALSE)</f>
        <v/>
      </c>
      <c r="L255" s="20" t="str">
        <f ca="1">VLOOKUP(E255,'Q3.SL'!G:O,6,FALSE)</f>
        <v/>
      </c>
      <c r="M255" s="69" t="str">
        <f>IF(ROW()-9&gt;'Inf.'!$I$10,"",VLOOKUP(E255,'Q3.SL'!G:O,4,FALSE))</f>
        <v/>
      </c>
      <c r="N255" s="20" t="str">
        <f ca="1">VLOOKUP(E255,'Q3.SL'!G:R,8,FALSE)</f>
        <v/>
      </c>
      <c r="O255" s="20" t="str">
        <f ca="1">VLOOKUP(E255,'Q4.SL'!G:O,6,FALSE)</f>
        <v/>
      </c>
      <c r="P255" s="31" t="str">
        <f>IF(ROW()-9&gt;'Inf.'!$I$10,"",VLOOKUP(E255,'Q4.SL'!G:O,4,FALSE))</f>
        <v/>
      </c>
      <c r="Q255" s="20" t="str">
        <f ca="1">VLOOKUP(E255,'Q4.SL'!G:R,8,FALSE)</f>
        <v/>
      </c>
      <c r="R255" s="20" t="str">
        <f ca="1" t="shared" si="4"/>
        <v/>
      </c>
      <c r="S255" s="20"/>
    </row>
    <row r="256" spans="1:19" ht="21.95" customHeight="1">
      <c r="A256" s="20" t="str">
        <f ca="1">_xlfn.IFERROR(IF(AND(F256=0,I256=0,L256=0,O256=0),"-",VLOOKUP(E256,'Rec.'!H:N,7,FALSE)),"")</f>
        <v/>
      </c>
      <c r="B256" s="21" t="str">
        <f ca="1">_xlfn.IFERROR(VLOOKUP(E256,'Rec.'!B:H,4,FALSE),"")</f>
        <v/>
      </c>
      <c r="C256" s="21" t="str">
        <f ca="1">_xlfn.IFERROR(VLOOKUP(E256,'Rec.'!B:H,5,FALSE),"")</f>
        <v/>
      </c>
      <c r="D256" s="20" t="str">
        <f ca="1">_xlfn.IFERROR(VLOOKUP(E256,'Rec.'!B:H,6,FALSE),"")</f>
        <v/>
      </c>
      <c r="E256" s="20" t="str">
        <f ca="1">_xlfn.IFERROR(VLOOKUP(ROW()-9,'Rec.'!P:Q,2,FALSE),"")</f>
        <v/>
      </c>
      <c r="F256" s="20">
        <f ca="1">VLOOKUP(E256,'Q1.SL'!F:M,3,FALSE)</f>
        <v>0</v>
      </c>
      <c r="G256" s="69" t="str">
        <f>IF(ROW()-9&gt;'Inf.'!$I$10,"",VLOOKUP(E256,'Q1.SL'!F:M,4,FALSE))</f>
        <v/>
      </c>
      <c r="H256" s="20" t="str">
        <f ca="1">VLOOKUP(E256,'Q1.SL'!F:P,8,FALSE)</f>
        <v/>
      </c>
      <c r="I256" s="20" t="str">
        <f ca="1">VLOOKUP(E256,'Q2.SL'!G:O,6,FALSE)</f>
        <v/>
      </c>
      <c r="J256" s="31" t="str">
        <f>IF(ROW()-9&gt;'Inf.'!$I$10,"",VLOOKUP(E256,'Q2.SL'!G:O,4,FALSE))</f>
        <v/>
      </c>
      <c r="K256" s="20" t="str">
        <f ca="1">VLOOKUP(E256,'Q2.SL'!G:R,8,FALSE)</f>
        <v/>
      </c>
      <c r="L256" s="20" t="str">
        <f ca="1">VLOOKUP(E256,'Q3.SL'!G:O,6,FALSE)</f>
        <v/>
      </c>
      <c r="M256" s="69" t="str">
        <f>IF(ROW()-9&gt;'Inf.'!$I$10,"",VLOOKUP(E256,'Q3.SL'!G:O,4,FALSE))</f>
        <v/>
      </c>
      <c r="N256" s="20" t="str">
        <f ca="1">VLOOKUP(E256,'Q3.SL'!G:R,8,FALSE)</f>
        <v/>
      </c>
      <c r="O256" s="20" t="str">
        <f ca="1">VLOOKUP(E256,'Q4.SL'!G:O,6,FALSE)</f>
        <v/>
      </c>
      <c r="P256" s="31" t="str">
        <f>IF(ROW()-9&gt;'Inf.'!$I$10,"",VLOOKUP(E256,'Q4.SL'!G:O,4,FALSE))</f>
        <v/>
      </c>
      <c r="Q256" s="20" t="str">
        <f ca="1">VLOOKUP(E256,'Q4.SL'!G:R,8,FALSE)</f>
        <v/>
      </c>
      <c r="R256" s="20" t="str">
        <f ca="1" t="shared" si="4"/>
        <v/>
      </c>
      <c r="S256" s="20"/>
    </row>
    <row r="257" spans="1:19" ht="21.95" customHeight="1">
      <c r="A257" s="20" t="str">
        <f ca="1">_xlfn.IFERROR(IF(AND(F257=0,I257=0,L257=0,O257=0),"-",VLOOKUP(E257,'Rec.'!H:N,7,FALSE)),"")</f>
        <v/>
      </c>
      <c r="B257" s="21" t="str">
        <f ca="1">_xlfn.IFERROR(VLOOKUP(E257,'Rec.'!B:H,4,FALSE),"")</f>
        <v/>
      </c>
      <c r="C257" s="21" t="str">
        <f ca="1">_xlfn.IFERROR(VLOOKUP(E257,'Rec.'!B:H,5,FALSE),"")</f>
        <v/>
      </c>
      <c r="D257" s="20" t="str">
        <f ca="1">_xlfn.IFERROR(VLOOKUP(E257,'Rec.'!B:H,6,FALSE),"")</f>
        <v/>
      </c>
      <c r="E257" s="20" t="str">
        <f ca="1">_xlfn.IFERROR(VLOOKUP(ROW()-9,'Rec.'!P:Q,2,FALSE),"")</f>
        <v/>
      </c>
      <c r="F257" s="20">
        <f ca="1">VLOOKUP(E257,'Q1.SL'!F:M,3,FALSE)</f>
        <v>0</v>
      </c>
      <c r="G257" s="69" t="str">
        <f>IF(ROW()-9&gt;'Inf.'!$I$10,"",VLOOKUP(E257,'Q1.SL'!F:M,4,FALSE))</f>
        <v/>
      </c>
      <c r="H257" s="20" t="str">
        <f ca="1">VLOOKUP(E257,'Q1.SL'!F:P,8,FALSE)</f>
        <v/>
      </c>
      <c r="I257" s="20" t="str">
        <f ca="1">VLOOKUP(E257,'Q2.SL'!G:O,6,FALSE)</f>
        <v/>
      </c>
      <c r="J257" s="31" t="str">
        <f>IF(ROW()-9&gt;'Inf.'!$I$10,"",VLOOKUP(E257,'Q2.SL'!G:O,4,FALSE))</f>
        <v/>
      </c>
      <c r="K257" s="20" t="str">
        <f ca="1">VLOOKUP(E257,'Q2.SL'!G:R,8,FALSE)</f>
        <v/>
      </c>
      <c r="L257" s="20" t="str">
        <f ca="1">VLOOKUP(E257,'Q3.SL'!G:O,6,FALSE)</f>
        <v/>
      </c>
      <c r="M257" s="69" t="str">
        <f>IF(ROW()-9&gt;'Inf.'!$I$10,"",VLOOKUP(E257,'Q3.SL'!G:O,4,FALSE))</f>
        <v/>
      </c>
      <c r="N257" s="20" t="str">
        <f ca="1">VLOOKUP(E257,'Q3.SL'!G:R,8,FALSE)</f>
        <v/>
      </c>
      <c r="O257" s="20" t="str">
        <f ca="1">VLOOKUP(E257,'Q4.SL'!G:O,6,FALSE)</f>
        <v/>
      </c>
      <c r="P257" s="31" t="str">
        <f>IF(ROW()-9&gt;'Inf.'!$I$10,"",VLOOKUP(E257,'Q4.SL'!G:O,4,FALSE))</f>
        <v/>
      </c>
      <c r="Q257" s="20" t="str">
        <f ca="1">VLOOKUP(E257,'Q4.SL'!G:R,8,FALSE)</f>
        <v/>
      </c>
      <c r="R257" s="20" t="str">
        <f ca="1" t="shared" si="4"/>
        <v/>
      </c>
      <c r="S257" s="20"/>
    </row>
    <row r="258" spans="1:19" ht="21.95" customHeight="1">
      <c r="A258" s="20" t="str">
        <f ca="1">_xlfn.IFERROR(IF(AND(F258=0,I258=0,L258=0,O258=0),"-",VLOOKUP(E258,'Rec.'!H:N,7,FALSE)),"")</f>
        <v/>
      </c>
      <c r="B258" s="21" t="str">
        <f ca="1">_xlfn.IFERROR(VLOOKUP(E258,'Rec.'!B:H,4,FALSE),"")</f>
        <v/>
      </c>
      <c r="C258" s="21" t="str">
        <f ca="1">_xlfn.IFERROR(VLOOKUP(E258,'Rec.'!B:H,5,FALSE),"")</f>
        <v/>
      </c>
      <c r="D258" s="20" t="str">
        <f ca="1">_xlfn.IFERROR(VLOOKUP(E258,'Rec.'!B:H,6,FALSE),"")</f>
        <v/>
      </c>
      <c r="E258" s="20" t="str">
        <f ca="1">_xlfn.IFERROR(VLOOKUP(ROW()-9,'Rec.'!P:Q,2,FALSE),"")</f>
        <v/>
      </c>
      <c r="F258" s="20">
        <f ca="1">VLOOKUP(E258,'Q1.SL'!F:M,3,FALSE)</f>
        <v>0</v>
      </c>
      <c r="G258" s="69" t="str">
        <f>IF(ROW()-9&gt;'Inf.'!$I$10,"",VLOOKUP(E258,'Q1.SL'!F:M,4,FALSE))</f>
        <v/>
      </c>
      <c r="H258" s="20" t="str">
        <f ca="1">VLOOKUP(E258,'Q1.SL'!F:P,8,FALSE)</f>
        <v/>
      </c>
      <c r="I258" s="20" t="str">
        <f ca="1">VLOOKUP(E258,'Q2.SL'!G:O,6,FALSE)</f>
        <v/>
      </c>
      <c r="J258" s="31" t="str">
        <f>IF(ROW()-9&gt;'Inf.'!$I$10,"",VLOOKUP(E258,'Q2.SL'!G:O,4,FALSE))</f>
        <v/>
      </c>
      <c r="K258" s="20" t="str">
        <f ca="1">VLOOKUP(E258,'Q2.SL'!G:R,8,FALSE)</f>
        <v/>
      </c>
      <c r="L258" s="20" t="str">
        <f ca="1">VLOOKUP(E258,'Q3.SL'!G:O,6,FALSE)</f>
        <v/>
      </c>
      <c r="M258" s="69" t="str">
        <f>IF(ROW()-9&gt;'Inf.'!$I$10,"",VLOOKUP(E258,'Q3.SL'!G:O,4,FALSE))</f>
        <v/>
      </c>
      <c r="N258" s="20" t="str">
        <f ca="1">VLOOKUP(E258,'Q3.SL'!G:R,8,FALSE)</f>
        <v/>
      </c>
      <c r="O258" s="20" t="str">
        <f ca="1">VLOOKUP(E258,'Q4.SL'!G:O,6,FALSE)</f>
        <v/>
      </c>
      <c r="P258" s="31" t="str">
        <f>IF(ROW()-9&gt;'Inf.'!$I$10,"",VLOOKUP(E258,'Q4.SL'!G:O,4,FALSE))</f>
        <v/>
      </c>
      <c r="Q258" s="20" t="str">
        <f ca="1">VLOOKUP(E258,'Q4.SL'!G:R,8,FALSE)</f>
        <v/>
      </c>
      <c r="R258" s="20" t="str">
        <f ca="1" t="shared" si="4"/>
        <v/>
      </c>
      <c r="S258" s="20"/>
    </row>
    <row r="259" spans="1:19" ht="21.95" customHeight="1">
      <c r="A259" s="20" t="str">
        <f ca="1">_xlfn.IFERROR(IF(AND(F259=0,I259=0,L259=0,O259=0),"-",VLOOKUP(E259,'Rec.'!H:N,7,FALSE)),"")</f>
        <v/>
      </c>
      <c r="B259" s="21" t="str">
        <f ca="1">_xlfn.IFERROR(VLOOKUP(E259,'Rec.'!B:H,4,FALSE),"")</f>
        <v/>
      </c>
      <c r="C259" s="21" t="str">
        <f ca="1">_xlfn.IFERROR(VLOOKUP(E259,'Rec.'!B:H,5,FALSE),"")</f>
        <v/>
      </c>
      <c r="D259" s="20" t="str">
        <f ca="1">_xlfn.IFERROR(VLOOKUP(E259,'Rec.'!B:H,6,FALSE),"")</f>
        <v/>
      </c>
      <c r="E259" s="20" t="str">
        <f ca="1">_xlfn.IFERROR(VLOOKUP(ROW()-9,'Rec.'!P:Q,2,FALSE),"")</f>
        <v/>
      </c>
      <c r="F259" s="20">
        <f ca="1">VLOOKUP(E259,'Q1.SL'!F:M,3,FALSE)</f>
        <v>0</v>
      </c>
      <c r="G259" s="69" t="str">
        <f>IF(ROW()-9&gt;'Inf.'!$I$10,"",VLOOKUP(E259,'Q1.SL'!F:M,4,FALSE))</f>
        <v/>
      </c>
      <c r="H259" s="20" t="str">
        <f ca="1">VLOOKUP(E259,'Q1.SL'!F:P,8,FALSE)</f>
        <v/>
      </c>
      <c r="I259" s="20" t="str">
        <f ca="1">VLOOKUP(E259,'Q2.SL'!G:O,6,FALSE)</f>
        <v/>
      </c>
      <c r="J259" s="31" t="str">
        <f>IF(ROW()-9&gt;'Inf.'!$I$10,"",VLOOKUP(E259,'Q2.SL'!G:O,4,FALSE))</f>
        <v/>
      </c>
      <c r="K259" s="20" t="str">
        <f ca="1">VLOOKUP(E259,'Q2.SL'!G:R,8,FALSE)</f>
        <v/>
      </c>
      <c r="L259" s="20" t="str">
        <f ca="1">VLOOKUP(E259,'Q3.SL'!G:O,6,FALSE)</f>
        <v/>
      </c>
      <c r="M259" s="69" t="str">
        <f>IF(ROW()-9&gt;'Inf.'!$I$10,"",VLOOKUP(E259,'Q3.SL'!G:O,4,FALSE))</f>
        <v/>
      </c>
      <c r="N259" s="20" t="str">
        <f ca="1">VLOOKUP(E259,'Q3.SL'!G:R,8,FALSE)</f>
        <v/>
      </c>
      <c r="O259" s="20" t="str">
        <f ca="1">VLOOKUP(E259,'Q4.SL'!G:O,6,FALSE)</f>
        <v/>
      </c>
      <c r="P259" s="31" t="str">
        <f>IF(ROW()-9&gt;'Inf.'!$I$10,"",VLOOKUP(E259,'Q4.SL'!G:O,4,FALSE))</f>
        <v/>
      </c>
      <c r="Q259" s="20" t="str">
        <f ca="1">VLOOKUP(E259,'Q4.SL'!G:R,8,FALSE)</f>
        <v/>
      </c>
      <c r="R259" s="20" t="str">
        <f ca="1" t="shared" si="4"/>
        <v/>
      </c>
      <c r="S259" s="20"/>
    </row>
    <row r="260" spans="1:19" ht="21.95" customHeight="1">
      <c r="A260" s="20" t="str">
        <f ca="1">_xlfn.IFERROR(IF(AND(F260=0,I260=0,L260=0,O260=0),"-",VLOOKUP(E260,'Rec.'!H:N,7,FALSE)),"")</f>
        <v/>
      </c>
      <c r="B260" s="21" t="str">
        <f ca="1">_xlfn.IFERROR(VLOOKUP(E260,'Rec.'!B:H,4,FALSE),"")</f>
        <v/>
      </c>
      <c r="C260" s="21" t="str">
        <f ca="1">_xlfn.IFERROR(VLOOKUP(E260,'Rec.'!B:H,5,FALSE),"")</f>
        <v/>
      </c>
      <c r="D260" s="20" t="str">
        <f ca="1">_xlfn.IFERROR(VLOOKUP(E260,'Rec.'!B:H,6,FALSE),"")</f>
        <v/>
      </c>
      <c r="E260" s="20" t="str">
        <f ca="1">_xlfn.IFERROR(VLOOKUP(ROW()-9,'Rec.'!P:Q,2,FALSE),"")</f>
        <v/>
      </c>
      <c r="F260" s="20">
        <f ca="1">VLOOKUP(E260,'Q1.SL'!F:M,3,FALSE)</f>
        <v>0</v>
      </c>
      <c r="G260" s="69" t="str">
        <f>IF(ROW()-9&gt;'Inf.'!$I$10,"",VLOOKUP(E260,'Q1.SL'!F:M,4,FALSE))</f>
        <v/>
      </c>
      <c r="H260" s="20" t="str">
        <f ca="1">VLOOKUP(E260,'Q1.SL'!F:P,8,FALSE)</f>
        <v/>
      </c>
      <c r="I260" s="20" t="str">
        <f ca="1">VLOOKUP(E260,'Q2.SL'!G:O,6,FALSE)</f>
        <v/>
      </c>
      <c r="J260" s="31" t="str">
        <f>IF(ROW()-9&gt;'Inf.'!$I$10,"",VLOOKUP(E260,'Q2.SL'!G:O,4,FALSE))</f>
        <v/>
      </c>
      <c r="K260" s="20" t="str">
        <f ca="1">VLOOKUP(E260,'Q2.SL'!G:R,8,FALSE)</f>
        <v/>
      </c>
      <c r="L260" s="20" t="str">
        <f ca="1">VLOOKUP(E260,'Q3.SL'!G:O,6,FALSE)</f>
        <v/>
      </c>
      <c r="M260" s="69" t="str">
        <f>IF(ROW()-9&gt;'Inf.'!$I$10,"",VLOOKUP(E260,'Q3.SL'!G:O,4,FALSE))</f>
        <v/>
      </c>
      <c r="N260" s="20" t="str">
        <f ca="1">VLOOKUP(E260,'Q3.SL'!G:R,8,FALSE)</f>
        <v/>
      </c>
      <c r="O260" s="20" t="str">
        <f ca="1">VLOOKUP(E260,'Q4.SL'!G:O,6,FALSE)</f>
        <v/>
      </c>
      <c r="P260" s="31" t="str">
        <f>IF(ROW()-9&gt;'Inf.'!$I$10,"",VLOOKUP(E260,'Q4.SL'!G:O,4,FALSE))</f>
        <v/>
      </c>
      <c r="Q260" s="20" t="str">
        <f ca="1">VLOOKUP(E260,'Q4.SL'!G:R,8,FALSE)</f>
        <v/>
      </c>
      <c r="R260" s="20" t="str">
        <f ca="1" t="shared" si="4"/>
        <v/>
      </c>
      <c r="S260" s="20"/>
    </row>
    <row r="261" spans="1:19" ht="21.95" customHeight="1">
      <c r="A261" s="20" t="str">
        <f ca="1">_xlfn.IFERROR(IF(AND(F261=0,I261=0,L261=0,O261=0),"-",VLOOKUP(E261,'Rec.'!H:N,7,FALSE)),"")</f>
        <v/>
      </c>
      <c r="B261" s="21" t="str">
        <f ca="1">_xlfn.IFERROR(VLOOKUP(E261,'Rec.'!B:H,4,FALSE),"")</f>
        <v/>
      </c>
      <c r="C261" s="21" t="str">
        <f ca="1">_xlfn.IFERROR(VLOOKUP(E261,'Rec.'!B:H,5,FALSE),"")</f>
        <v/>
      </c>
      <c r="D261" s="20" t="str">
        <f ca="1">_xlfn.IFERROR(VLOOKUP(E261,'Rec.'!B:H,6,FALSE),"")</f>
        <v/>
      </c>
      <c r="E261" s="20" t="str">
        <f ca="1">_xlfn.IFERROR(VLOOKUP(ROW()-9,'Rec.'!P:Q,2,FALSE),"")</f>
        <v/>
      </c>
      <c r="F261" s="20">
        <f ca="1">VLOOKUP(E261,'Q1.SL'!F:M,3,FALSE)</f>
        <v>0</v>
      </c>
      <c r="G261" s="69" t="str">
        <f>IF(ROW()-9&gt;'Inf.'!$I$10,"",VLOOKUP(E261,'Q1.SL'!F:M,4,FALSE))</f>
        <v/>
      </c>
      <c r="H261" s="20" t="str">
        <f ca="1">VLOOKUP(E261,'Q1.SL'!F:P,8,FALSE)</f>
        <v/>
      </c>
      <c r="I261" s="20" t="str">
        <f ca="1">VLOOKUP(E261,'Q2.SL'!G:O,6,FALSE)</f>
        <v/>
      </c>
      <c r="J261" s="31" t="str">
        <f>IF(ROW()-9&gt;'Inf.'!$I$10,"",VLOOKUP(E261,'Q2.SL'!G:O,4,FALSE))</f>
        <v/>
      </c>
      <c r="K261" s="20" t="str">
        <f ca="1">VLOOKUP(E261,'Q2.SL'!G:R,8,FALSE)</f>
        <v/>
      </c>
      <c r="L261" s="20" t="str">
        <f ca="1">VLOOKUP(E261,'Q3.SL'!G:O,6,FALSE)</f>
        <v/>
      </c>
      <c r="M261" s="69" t="str">
        <f>IF(ROW()-9&gt;'Inf.'!$I$10,"",VLOOKUP(E261,'Q3.SL'!G:O,4,FALSE))</f>
        <v/>
      </c>
      <c r="N261" s="20" t="str">
        <f ca="1">VLOOKUP(E261,'Q3.SL'!G:R,8,FALSE)</f>
        <v/>
      </c>
      <c r="O261" s="20" t="str">
        <f ca="1">VLOOKUP(E261,'Q4.SL'!G:O,6,FALSE)</f>
        <v/>
      </c>
      <c r="P261" s="31" t="str">
        <f>IF(ROW()-9&gt;'Inf.'!$I$10,"",VLOOKUP(E261,'Q4.SL'!G:O,4,FALSE))</f>
        <v/>
      </c>
      <c r="Q261" s="20" t="str">
        <f ca="1">VLOOKUP(E261,'Q4.SL'!G:R,8,FALSE)</f>
        <v/>
      </c>
      <c r="R261" s="20" t="str">
        <f ca="1" t="shared" si="4"/>
        <v/>
      </c>
      <c r="S261" s="20"/>
    </row>
    <row r="262" spans="1:19" ht="21.95" customHeight="1">
      <c r="A262" s="20" t="str">
        <f ca="1">_xlfn.IFERROR(IF(AND(F262=0,I262=0,L262=0,O262=0),"-",VLOOKUP(E262,'Rec.'!H:N,7,FALSE)),"")</f>
        <v/>
      </c>
      <c r="B262" s="21" t="str">
        <f ca="1">_xlfn.IFERROR(VLOOKUP(E262,'Rec.'!B:H,4,FALSE),"")</f>
        <v/>
      </c>
      <c r="C262" s="21" t="str">
        <f ca="1">_xlfn.IFERROR(VLOOKUP(E262,'Rec.'!B:H,5,FALSE),"")</f>
        <v/>
      </c>
      <c r="D262" s="20" t="str">
        <f ca="1">_xlfn.IFERROR(VLOOKUP(E262,'Rec.'!B:H,6,FALSE),"")</f>
        <v/>
      </c>
      <c r="E262" s="20" t="str">
        <f ca="1">_xlfn.IFERROR(VLOOKUP(ROW()-9,'Rec.'!P:Q,2,FALSE),"")</f>
        <v/>
      </c>
      <c r="F262" s="20">
        <f ca="1">VLOOKUP(E262,'Q1.SL'!F:M,3,FALSE)</f>
        <v>0</v>
      </c>
      <c r="G262" s="69" t="str">
        <f>IF(ROW()-9&gt;'Inf.'!$I$10,"",VLOOKUP(E262,'Q1.SL'!F:M,4,FALSE))</f>
        <v/>
      </c>
      <c r="H262" s="20" t="str">
        <f ca="1">VLOOKUP(E262,'Q1.SL'!F:P,8,FALSE)</f>
        <v/>
      </c>
      <c r="I262" s="20" t="str">
        <f ca="1">VLOOKUP(E262,'Q2.SL'!G:O,6,FALSE)</f>
        <v/>
      </c>
      <c r="J262" s="31" t="str">
        <f>IF(ROW()-9&gt;'Inf.'!$I$10,"",VLOOKUP(E262,'Q2.SL'!G:O,4,FALSE))</f>
        <v/>
      </c>
      <c r="K262" s="20" t="str">
        <f ca="1">VLOOKUP(E262,'Q2.SL'!G:R,8,FALSE)</f>
        <v/>
      </c>
      <c r="L262" s="20" t="str">
        <f ca="1">VLOOKUP(E262,'Q3.SL'!G:O,6,FALSE)</f>
        <v/>
      </c>
      <c r="M262" s="69" t="str">
        <f>IF(ROW()-9&gt;'Inf.'!$I$10,"",VLOOKUP(E262,'Q3.SL'!G:O,4,FALSE))</f>
        <v/>
      </c>
      <c r="N262" s="20" t="str">
        <f ca="1">VLOOKUP(E262,'Q3.SL'!G:R,8,FALSE)</f>
        <v/>
      </c>
      <c r="O262" s="20" t="str">
        <f ca="1">VLOOKUP(E262,'Q4.SL'!G:O,6,FALSE)</f>
        <v/>
      </c>
      <c r="P262" s="31" t="str">
        <f>IF(ROW()-9&gt;'Inf.'!$I$10,"",VLOOKUP(E262,'Q4.SL'!G:O,4,FALSE))</f>
        <v/>
      </c>
      <c r="Q262" s="20" t="str">
        <f ca="1">VLOOKUP(E262,'Q4.SL'!G:R,8,FALSE)</f>
        <v/>
      </c>
      <c r="R262" s="20" t="str">
        <f ca="1" t="shared" si="4"/>
        <v/>
      </c>
      <c r="S262" s="20"/>
    </row>
    <row r="263" spans="1:19" ht="21.95" customHeight="1">
      <c r="A263" s="20" t="str">
        <f ca="1">_xlfn.IFERROR(IF(AND(F263=0,I263=0,L263=0,O263=0),"-",VLOOKUP(E263,'Rec.'!H:N,7,FALSE)),"")</f>
        <v/>
      </c>
      <c r="B263" s="21" t="str">
        <f ca="1">_xlfn.IFERROR(VLOOKUP(E263,'Rec.'!B:H,4,FALSE),"")</f>
        <v/>
      </c>
      <c r="C263" s="21" t="str">
        <f ca="1">_xlfn.IFERROR(VLOOKUP(E263,'Rec.'!B:H,5,FALSE),"")</f>
        <v/>
      </c>
      <c r="D263" s="20" t="str">
        <f ca="1">_xlfn.IFERROR(VLOOKUP(E263,'Rec.'!B:H,6,FALSE),"")</f>
        <v/>
      </c>
      <c r="E263" s="20" t="str">
        <f ca="1">_xlfn.IFERROR(VLOOKUP(ROW()-9,'Rec.'!P:Q,2,FALSE),"")</f>
        <v/>
      </c>
      <c r="F263" s="20">
        <f ca="1">VLOOKUP(E263,'Q1.SL'!F:M,3,FALSE)</f>
        <v>0</v>
      </c>
      <c r="G263" s="69" t="str">
        <f>IF(ROW()-9&gt;'Inf.'!$I$10,"",VLOOKUP(E263,'Q1.SL'!F:M,4,FALSE))</f>
        <v/>
      </c>
      <c r="H263" s="20" t="str">
        <f ca="1">VLOOKUP(E263,'Q1.SL'!F:P,8,FALSE)</f>
        <v/>
      </c>
      <c r="I263" s="20" t="str">
        <f ca="1">VLOOKUP(E263,'Q2.SL'!G:O,6,FALSE)</f>
        <v/>
      </c>
      <c r="J263" s="31" t="str">
        <f>IF(ROW()-9&gt;'Inf.'!$I$10,"",VLOOKUP(E263,'Q2.SL'!G:O,4,FALSE))</f>
        <v/>
      </c>
      <c r="K263" s="20" t="str">
        <f ca="1">VLOOKUP(E263,'Q2.SL'!G:R,8,FALSE)</f>
        <v/>
      </c>
      <c r="L263" s="20" t="str">
        <f ca="1">VLOOKUP(E263,'Q3.SL'!G:O,6,FALSE)</f>
        <v/>
      </c>
      <c r="M263" s="69" t="str">
        <f>IF(ROW()-9&gt;'Inf.'!$I$10,"",VLOOKUP(E263,'Q3.SL'!G:O,4,FALSE))</f>
        <v/>
      </c>
      <c r="N263" s="20" t="str">
        <f ca="1">VLOOKUP(E263,'Q3.SL'!G:R,8,FALSE)</f>
        <v/>
      </c>
      <c r="O263" s="20" t="str">
        <f ca="1">VLOOKUP(E263,'Q4.SL'!G:O,6,FALSE)</f>
        <v/>
      </c>
      <c r="P263" s="31" t="str">
        <f>IF(ROW()-9&gt;'Inf.'!$I$10,"",VLOOKUP(E263,'Q4.SL'!G:O,4,FALSE))</f>
        <v/>
      </c>
      <c r="Q263" s="20" t="str">
        <f ca="1">VLOOKUP(E263,'Q4.SL'!G:R,8,FALSE)</f>
        <v/>
      </c>
      <c r="R263" s="20" t="str">
        <f ca="1" t="shared" si="4"/>
        <v/>
      </c>
      <c r="S263" s="20"/>
    </row>
    <row r="264" spans="1:19" ht="21.95" customHeight="1">
      <c r="A264" s="20" t="str">
        <f ca="1">_xlfn.IFERROR(IF(AND(F264=0,I264=0,L264=0,O264=0),"-",VLOOKUP(E264,'Rec.'!H:N,7,FALSE)),"")</f>
        <v/>
      </c>
      <c r="B264" s="21" t="str">
        <f ca="1">_xlfn.IFERROR(VLOOKUP(E264,'Rec.'!B:H,4,FALSE),"")</f>
        <v/>
      </c>
      <c r="C264" s="21" t="str">
        <f ca="1">_xlfn.IFERROR(VLOOKUP(E264,'Rec.'!B:H,5,FALSE),"")</f>
        <v/>
      </c>
      <c r="D264" s="20" t="str">
        <f ca="1">_xlfn.IFERROR(VLOOKUP(E264,'Rec.'!B:H,6,FALSE),"")</f>
        <v/>
      </c>
      <c r="E264" s="20" t="str">
        <f ca="1">_xlfn.IFERROR(VLOOKUP(ROW()-9,'Rec.'!P:Q,2,FALSE),"")</f>
        <v/>
      </c>
      <c r="F264" s="20">
        <f ca="1">VLOOKUP(E264,'Q1.SL'!F:M,3,FALSE)</f>
        <v>0</v>
      </c>
      <c r="G264" s="69" t="str">
        <f>IF(ROW()-9&gt;'Inf.'!$I$10,"",VLOOKUP(E264,'Q1.SL'!F:M,4,FALSE))</f>
        <v/>
      </c>
      <c r="H264" s="20" t="str">
        <f ca="1">VLOOKUP(E264,'Q1.SL'!F:P,8,FALSE)</f>
        <v/>
      </c>
      <c r="I264" s="20" t="str">
        <f ca="1">VLOOKUP(E264,'Q2.SL'!G:O,6,FALSE)</f>
        <v/>
      </c>
      <c r="J264" s="31" t="str">
        <f>IF(ROW()-9&gt;'Inf.'!$I$10,"",VLOOKUP(E264,'Q2.SL'!G:O,4,FALSE))</f>
        <v/>
      </c>
      <c r="K264" s="20" t="str">
        <f ca="1">VLOOKUP(E264,'Q2.SL'!G:R,8,FALSE)</f>
        <v/>
      </c>
      <c r="L264" s="20" t="str">
        <f ca="1">VLOOKUP(E264,'Q3.SL'!G:O,6,FALSE)</f>
        <v/>
      </c>
      <c r="M264" s="69" t="str">
        <f>IF(ROW()-9&gt;'Inf.'!$I$10,"",VLOOKUP(E264,'Q3.SL'!G:O,4,FALSE))</f>
        <v/>
      </c>
      <c r="N264" s="20" t="str">
        <f ca="1">VLOOKUP(E264,'Q3.SL'!G:R,8,FALSE)</f>
        <v/>
      </c>
      <c r="O264" s="20" t="str">
        <f ca="1">VLOOKUP(E264,'Q4.SL'!G:O,6,FALSE)</f>
        <v/>
      </c>
      <c r="P264" s="31" t="str">
        <f>IF(ROW()-9&gt;'Inf.'!$I$10,"",VLOOKUP(E264,'Q4.SL'!G:O,4,FALSE))</f>
        <v/>
      </c>
      <c r="Q264" s="20" t="str">
        <f ca="1">VLOOKUP(E264,'Q4.SL'!G:R,8,FALSE)</f>
        <v/>
      </c>
      <c r="R264" s="20" t="str">
        <f ca="1" t="shared" si="4"/>
        <v/>
      </c>
      <c r="S264" s="20"/>
    </row>
    <row r="265" spans="1:19" ht="21.95" customHeight="1">
      <c r="A265" s="20" t="str">
        <f ca="1">_xlfn.IFERROR(IF(AND(F265=0,I265=0,L265=0,O265=0),"-",VLOOKUP(E265,'Rec.'!H:N,7,FALSE)),"")</f>
        <v/>
      </c>
      <c r="B265" s="21" t="str">
        <f ca="1">_xlfn.IFERROR(VLOOKUP(E265,'Rec.'!B:H,4,FALSE),"")</f>
        <v/>
      </c>
      <c r="C265" s="21" t="str">
        <f ca="1">_xlfn.IFERROR(VLOOKUP(E265,'Rec.'!B:H,5,FALSE),"")</f>
        <v/>
      </c>
      <c r="D265" s="20" t="str">
        <f ca="1">_xlfn.IFERROR(VLOOKUP(E265,'Rec.'!B:H,6,FALSE),"")</f>
        <v/>
      </c>
      <c r="E265" s="20" t="str">
        <f ca="1">_xlfn.IFERROR(VLOOKUP(ROW()-9,'Rec.'!P:Q,2,FALSE),"")</f>
        <v/>
      </c>
      <c r="F265" s="20">
        <f ca="1">VLOOKUP(E265,'Q1.SL'!F:M,3,FALSE)</f>
        <v>0</v>
      </c>
      <c r="G265" s="69" t="str">
        <f>IF(ROW()-9&gt;'Inf.'!$I$10,"",VLOOKUP(E265,'Q1.SL'!F:M,4,FALSE))</f>
        <v/>
      </c>
      <c r="H265" s="20" t="str">
        <f ca="1">VLOOKUP(E265,'Q1.SL'!F:P,8,FALSE)</f>
        <v/>
      </c>
      <c r="I265" s="20" t="str">
        <f ca="1">VLOOKUP(E265,'Q2.SL'!G:O,6,FALSE)</f>
        <v/>
      </c>
      <c r="J265" s="31" t="str">
        <f>IF(ROW()-9&gt;'Inf.'!$I$10,"",VLOOKUP(E265,'Q2.SL'!G:O,4,FALSE))</f>
        <v/>
      </c>
      <c r="K265" s="20" t="str">
        <f ca="1">VLOOKUP(E265,'Q2.SL'!G:R,8,FALSE)</f>
        <v/>
      </c>
      <c r="L265" s="20" t="str">
        <f ca="1">VLOOKUP(E265,'Q3.SL'!G:O,6,FALSE)</f>
        <v/>
      </c>
      <c r="M265" s="69" t="str">
        <f>IF(ROW()-9&gt;'Inf.'!$I$10,"",VLOOKUP(E265,'Q3.SL'!G:O,4,FALSE))</f>
        <v/>
      </c>
      <c r="N265" s="20" t="str">
        <f ca="1">VLOOKUP(E265,'Q3.SL'!G:R,8,FALSE)</f>
        <v/>
      </c>
      <c r="O265" s="20" t="str">
        <f ca="1">VLOOKUP(E265,'Q4.SL'!G:O,6,FALSE)</f>
        <v/>
      </c>
      <c r="P265" s="31" t="str">
        <f>IF(ROW()-9&gt;'Inf.'!$I$10,"",VLOOKUP(E265,'Q4.SL'!G:O,4,FALSE))</f>
        <v/>
      </c>
      <c r="Q265" s="20" t="str">
        <f ca="1">VLOOKUP(E265,'Q4.SL'!G:R,8,FALSE)</f>
        <v/>
      </c>
      <c r="R265" s="20" t="str">
        <f ca="1" t="shared" si="4"/>
        <v/>
      </c>
      <c r="S265" s="20"/>
    </row>
    <row r="266" spans="1:19" ht="21.95" customHeight="1">
      <c r="A266" s="20" t="str">
        <f ca="1">_xlfn.IFERROR(IF(AND(F266=0,I266=0,L266=0,O266=0),"-",VLOOKUP(E266,'Rec.'!H:N,7,FALSE)),"")</f>
        <v/>
      </c>
      <c r="B266" s="21" t="str">
        <f ca="1">_xlfn.IFERROR(VLOOKUP(E266,'Rec.'!B:H,4,FALSE),"")</f>
        <v/>
      </c>
      <c r="C266" s="21" t="str">
        <f ca="1">_xlfn.IFERROR(VLOOKUP(E266,'Rec.'!B:H,5,FALSE),"")</f>
        <v/>
      </c>
      <c r="D266" s="20" t="str">
        <f ca="1">_xlfn.IFERROR(VLOOKUP(E266,'Rec.'!B:H,6,FALSE),"")</f>
        <v/>
      </c>
      <c r="E266" s="20" t="str">
        <f ca="1">_xlfn.IFERROR(VLOOKUP(ROW()-9,'Rec.'!P:Q,2,FALSE),"")</f>
        <v/>
      </c>
      <c r="F266" s="20">
        <f ca="1">VLOOKUP(E266,'Q1.SL'!F:M,3,FALSE)</f>
        <v>0</v>
      </c>
      <c r="G266" s="69" t="str">
        <f>IF(ROW()-9&gt;'Inf.'!$I$10,"",VLOOKUP(E266,'Q1.SL'!F:M,4,FALSE))</f>
        <v/>
      </c>
      <c r="H266" s="20" t="str">
        <f ca="1">VLOOKUP(E266,'Q1.SL'!F:P,8,FALSE)</f>
        <v/>
      </c>
      <c r="I266" s="20" t="str">
        <f ca="1">VLOOKUP(E266,'Q2.SL'!G:O,6,FALSE)</f>
        <v/>
      </c>
      <c r="J266" s="31" t="str">
        <f>IF(ROW()-9&gt;'Inf.'!$I$10,"",VLOOKUP(E266,'Q2.SL'!G:O,4,FALSE))</f>
        <v/>
      </c>
      <c r="K266" s="20" t="str">
        <f ca="1">VLOOKUP(E266,'Q2.SL'!G:R,8,FALSE)</f>
        <v/>
      </c>
      <c r="L266" s="20" t="str">
        <f ca="1">VLOOKUP(E266,'Q3.SL'!G:O,6,FALSE)</f>
        <v/>
      </c>
      <c r="M266" s="69" t="str">
        <f>IF(ROW()-9&gt;'Inf.'!$I$10,"",VLOOKUP(E266,'Q3.SL'!G:O,4,FALSE))</f>
        <v/>
      </c>
      <c r="N266" s="20" t="str">
        <f ca="1">VLOOKUP(E266,'Q3.SL'!G:R,8,FALSE)</f>
        <v/>
      </c>
      <c r="O266" s="20" t="str">
        <f ca="1">VLOOKUP(E266,'Q4.SL'!G:O,6,FALSE)</f>
        <v/>
      </c>
      <c r="P266" s="31" t="str">
        <f>IF(ROW()-9&gt;'Inf.'!$I$10,"",VLOOKUP(E266,'Q4.SL'!G:O,4,FALSE))</f>
        <v/>
      </c>
      <c r="Q266" s="20" t="str">
        <f ca="1">VLOOKUP(E266,'Q4.SL'!G:R,8,FALSE)</f>
        <v/>
      </c>
      <c r="R266" s="20" t="str">
        <f ca="1" t="shared" si="4"/>
        <v/>
      </c>
      <c r="S266" s="20"/>
    </row>
    <row r="267" spans="1:19" ht="21.95" customHeight="1">
      <c r="A267" s="20" t="str">
        <f ca="1">_xlfn.IFERROR(IF(AND(F267=0,I267=0,L267=0,O267=0),"-",VLOOKUP(E267,'Rec.'!H:N,7,FALSE)),"")</f>
        <v/>
      </c>
      <c r="B267" s="21" t="str">
        <f ca="1">_xlfn.IFERROR(VLOOKUP(E267,'Rec.'!B:H,4,FALSE),"")</f>
        <v/>
      </c>
      <c r="C267" s="21" t="str">
        <f ca="1">_xlfn.IFERROR(VLOOKUP(E267,'Rec.'!B:H,5,FALSE),"")</f>
        <v/>
      </c>
      <c r="D267" s="20" t="str">
        <f ca="1">_xlfn.IFERROR(VLOOKUP(E267,'Rec.'!B:H,6,FALSE),"")</f>
        <v/>
      </c>
      <c r="E267" s="20" t="str">
        <f ca="1">_xlfn.IFERROR(VLOOKUP(ROW()-9,'Rec.'!P:Q,2,FALSE),"")</f>
        <v/>
      </c>
      <c r="F267" s="20">
        <f ca="1">VLOOKUP(E267,'Q1.SL'!F:M,3,FALSE)</f>
        <v>0</v>
      </c>
      <c r="G267" s="69" t="str">
        <f>IF(ROW()-9&gt;'Inf.'!$I$10,"",VLOOKUP(E267,'Q1.SL'!F:M,4,FALSE))</f>
        <v/>
      </c>
      <c r="H267" s="20" t="str">
        <f ca="1">VLOOKUP(E267,'Q1.SL'!F:P,8,FALSE)</f>
        <v/>
      </c>
      <c r="I267" s="20" t="str">
        <f ca="1">VLOOKUP(E267,'Q2.SL'!G:O,6,FALSE)</f>
        <v/>
      </c>
      <c r="J267" s="31" t="str">
        <f>IF(ROW()-9&gt;'Inf.'!$I$10,"",VLOOKUP(E267,'Q2.SL'!G:O,4,FALSE))</f>
        <v/>
      </c>
      <c r="K267" s="20" t="str">
        <f ca="1">VLOOKUP(E267,'Q2.SL'!G:R,8,FALSE)</f>
        <v/>
      </c>
      <c r="L267" s="20" t="str">
        <f ca="1">VLOOKUP(E267,'Q3.SL'!G:O,6,FALSE)</f>
        <v/>
      </c>
      <c r="M267" s="69" t="str">
        <f>IF(ROW()-9&gt;'Inf.'!$I$10,"",VLOOKUP(E267,'Q3.SL'!G:O,4,FALSE))</f>
        <v/>
      </c>
      <c r="N267" s="20" t="str">
        <f ca="1">VLOOKUP(E267,'Q3.SL'!G:R,8,FALSE)</f>
        <v/>
      </c>
      <c r="O267" s="20" t="str">
        <f ca="1">VLOOKUP(E267,'Q4.SL'!G:O,6,FALSE)</f>
        <v/>
      </c>
      <c r="P267" s="31" t="str">
        <f>IF(ROW()-9&gt;'Inf.'!$I$10,"",VLOOKUP(E267,'Q4.SL'!G:O,4,FALSE))</f>
        <v/>
      </c>
      <c r="Q267" s="20" t="str">
        <f ca="1">VLOOKUP(E267,'Q4.SL'!G:R,8,FALSE)</f>
        <v/>
      </c>
      <c r="R267" s="20" t="str">
        <f aca="true" t="shared" si="5" ref="R267:R310">_xlfn.IFERROR(_xlfn.RANK.AVG(H267,H:H,1)*_xlfn.RANK.AVG(K267,K:K,1)*_xlfn.RANK.AVG(N267,N:N,1)*_xlfn.RANK.AVG(Q267,Q:Q,1),"")</f>
        <v/>
      </c>
      <c r="S267" s="20"/>
    </row>
    <row r="268" spans="1:19" ht="21.95" customHeight="1">
      <c r="A268" s="20" t="str">
        <f ca="1">_xlfn.IFERROR(IF(AND(F268=0,I268=0,L268=0,O268=0),"-",VLOOKUP(E268,'Rec.'!H:N,7,FALSE)),"")</f>
        <v/>
      </c>
      <c r="B268" s="21" t="str">
        <f ca="1">_xlfn.IFERROR(VLOOKUP(E268,'Rec.'!B:H,4,FALSE),"")</f>
        <v/>
      </c>
      <c r="C268" s="21" t="str">
        <f ca="1">_xlfn.IFERROR(VLOOKUP(E268,'Rec.'!B:H,5,FALSE),"")</f>
        <v/>
      </c>
      <c r="D268" s="20" t="str">
        <f ca="1">_xlfn.IFERROR(VLOOKUP(E268,'Rec.'!B:H,6,FALSE),"")</f>
        <v/>
      </c>
      <c r="E268" s="20" t="str">
        <f ca="1">_xlfn.IFERROR(VLOOKUP(ROW()-9,'Rec.'!P:Q,2,FALSE),"")</f>
        <v/>
      </c>
      <c r="F268" s="20">
        <f ca="1">VLOOKUP(E268,'Q1.SL'!F:M,3,FALSE)</f>
        <v>0</v>
      </c>
      <c r="G268" s="69" t="str">
        <f>IF(ROW()-9&gt;'Inf.'!$I$10,"",VLOOKUP(E268,'Q1.SL'!F:M,4,FALSE))</f>
        <v/>
      </c>
      <c r="H268" s="20" t="str">
        <f ca="1">VLOOKUP(E268,'Q1.SL'!F:P,8,FALSE)</f>
        <v/>
      </c>
      <c r="I268" s="20" t="str">
        <f ca="1">VLOOKUP(E268,'Q2.SL'!G:O,6,FALSE)</f>
        <v/>
      </c>
      <c r="J268" s="31" t="str">
        <f>IF(ROW()-9&gt;'Inf.'!$I$10,"",VLOOKUP(E268,'Q2.SL'!G:O,4,FALSE))</f>
        <v/>
      </c>
      <c r="K268" s="20" t="str">
        <f ca="1">VLOOKUP(E268,'Q2.SL'!G:R,8,FALSE)</f>
        <v/>
      </c>
      <c r="L268" s="20" t="str">
        <f ca="1">VLOOKUP(E268,'Q3.SL'!G:O,6,FALSE)</f>
        <v/>
      </c>
      <c r="M268" s="69" t="str">
        <f>IF(ROW()-9&gt;'Inf.'!$I$10,"",VLOOKUP(E268,'Q3.SL'!G:O,4,FALSE))</f>
        <v/>
      </c>
      <c r="N268" s="20" t="str">
        <f ca="1">VLOOKUP(E268,'Q3.SL'!G:R,8,FALSE)</f>
        <v/>
      </c>
      <c r="O268" s="20" t="str">
        <f ca="1">VLOOKUP(E268,'Q4.SL'!G:O,6,FALSE)</f>
        <v/>
      </c>
      <c r="P268" s="31" t="str">
        <f>IF(ROW()-9&gt;'Inf.'!$I$10,"",VLOOKUP(E268,'Q4.SL'!G:O,4,FALSE))</f>
        <v/>
      </c>
      <c r="Q268" s="20" t="str">
        <f ca="1">VLOOKUP(E268,'Q4.SL'!G:R,8,FALSE)</f>
        <v/>
      </c>
      <c r="R268" s="20" t="str">
        <f ca="1" t="shared" si="5"/>
        <v/>
      </c>
      <c r="S268" s="20"/>
    </row>
    <row r="269" spans="1:19" ht="21.95" customHeight="1">
      <c r="A269" s="20" t="str">
        <f ca="1">_xlfn.IFERROR(IF(AND(F269=0,I269=0,L269=0,O269=0),"-",VLOOKUP(E269,'Rec.'!H:N,7,FALSE)),"")</f>
        <v/>
      </c>
      <c r="B269" s="21" t="str">
        <f ca="1">_xlfn.IFERROR(VLOOKUP(E269,'Rec.'!B:H,4,FALSE),"")</f>
        <v/>
      </c>
      <c r="C269" s="21" t="str">
        <f ca="1">_xlfn.IFERROR(VLOOKUP(E269,'Rec.'!B:H,5,FALSE),"")</f>
        <v/>
      </c>
      <c r="D269" s="20" t="str">
        <f ca="1">_xlfn.IFERROR(VLOOKUP(E269,'Rec.'!B:H,6,FALSE),"")</f>
        <v/>
      </c>
      <c r="E269" s="20" t="str">
        <f ca="1">_xlfn.IFERROR(VLOOKUP(ROW()-9,'Rec.'!P:Q,2,FALSE),"")</f>
        <v/>
      </c>
      <c r="F269" s="20">
        <f ca="1">VLOOKUP(E269,'Q1.SL'!F:M,3,FALSE)</f>
        <v>0</v>
      </c>
      <c r="G269" s="69" t="str">
        <f>IF(ROW()-9&gt;'Inf.'!$I$10,"",VLOOKUP(E269,'Q1.SL'!F:M,4,FALSE))</f>
        <v/>
      </c>
      <c r="H269" s="20" t="str">
        <f ca="1">VLOOKUP(E269,'Q1.SL'!F:P,8,FALSE)</f>
        <v/>
      </c>
      <c r="I269" s="20" t="str">
        <f ca="1">VLOOKUP(E269,'Q2.SL'!G:O,6,FALSE)</f>
        <v/>
      </c>
      <c r="J269" s="31" t="str">
        <f>IF(ROW()-9&gt;'Inf.'!$I$10,"",VLOOKUP(E269,'Q2.SL'!G:O,4,FALSE))</f>
        <v/>
      </c>
      <c r="K269" s="20" t="str">
        <f ca="1">VLOOKUP(E269,'Q2.SL'!G:R,8,FALSE)</f>
        <v/>
      </c>
      <c r="L269" s="20" t="str">
        <f ca="1">VLOOKUP(E269,'Q3.SL'!G:O,6,FALSE)</f>
        <v/>
      </c>
      <c r="M269" s="69" t="str">
        <f>IF(ROW()-9&gt;'Inf.'!$I$10,"",VLOOKUP(E269,'Q3.SL'!G:O,4,FALSE))</f>
        <v/>
      </c>
      <c r="N269" s="20" t="str">
        <f ca="1">VLOOKUP(E269,'Q3.SL'!G:R,8,FALSE)</f>
        <v/>
      </c>
      <c r="O269" s="20" t="str">
        <f ca="1">VLOOKUP(E269,'Q4.SL'!G:O,6,FALSE)</f>
        <v/>
      </c>
      <c r="P269" s="31" t="str">
        <f>IF(ROW()-9&gt;'Inf.'!$I$10,"",VLOOKUP(E269,'Q4.SL'!G:O,4,FALSE))</f>
        <v/>
      </c>
      <c r="Q269" s="20" t="str">
        <f ca="1">VLOOKUP(E269,'Q4.SL'!G:R,8,FALSE)</f>
        <v/>
      </c>
      <c r="R269" s="20" t="str">
        <f ca="1" t="shared" si="5"/>
        <v/>
      </c>
      <c r="S269" s="20"/>
    </row>
    <row r="270" spans="1:19" ht="21.95" customHeight="1">
      <c r="A270" s="20" t="str">
        <f ca="1">_xlfn.IFERROR(IF(AND(F270=0,I270=0,L270=0,O270=0),"-",VLOOKUP(E270,'Rec.'!H:N,7,FALSE)),"")</f>
        <v/>
      </c>
      <c r="B270" s="21" t="str">
        <f ca="1">_xlfn.IFERROR(VLOOKUP(E270,'Rec.'!B:H,4,FALSE),"")</f>
        <v/>
      </c>
      <c r="C270" s="21" t="str">
        <f ca="1">_xlfn.IFERROR(VLOOKUP(E270,'Rec.'!B:H,5,FALSE),"")</f>
        <v/>
      </c>
      <c r="D270" s="20" t="str">
        <f ca="1">_xlfn.IFERROR(VLOOKUP(E270,'Rec.'!B:H,6,FALSE),"")</f>
        <v/>
      </c>
      <c r="E270" s="20" t="str">
        <f ca="1">_xlfn.IFERROR(VLOOKUP(ROW()-9,'Rec.'!P:Q,2,FALSE),"")</f>
        <v/>
      </c>
      <c r="F270" s="20">
        <f ca="1">VLOOKUP(E270,'Q1.SL'!F:M,3,FALSE)</f>
        <v>0</v>
      </c>
      <c r="G270" s="69" t="str">
        <f>IF(ROW()-9&gt;'Inf.'!$I$10,"",VLOOKUP(E270,'Q1.SL'!F:M,4,FALSE))</f>
        <v/>
      </c>
      <c r="H270" s="20" t="str">
        <f ca="1">VLOOKUP(E270,'Q1.SL'!F:P,8,FALSE)</f>
        <v/>
      </c>
      <c r="I270" s="20" t="str">
        <f ca="1">VLOOKUP(E270,'Q2.SL'!G:O,6,FALSE)</f>
        <v/>
      </c>
      <c r="J270" s="31" t="str">
        <f>IF(ROW()-9&gt;'Inf.'!$I$10,"",VLOOKUP(E270,'Q2.SL'!G:O,4,FALSE))</f>
        <v/>
      </c>
      <c r="K270" s="20" t="str">
        <f ca="1">VLOOKUP(E270,'Q2.SL'!G:R,8,FALSE)</f>
        <v/>
      </c>
      <c r="L270" s="20" t="str">
        <f ca="1">VLOOKUP(E270,'Q3.SL'!G:O,6,FALSE)</f>
        <v/>
      </c>
      <c r="M270" s="69" t="str">
        <f>IF(ROW()-9&gt;'Inf.'!$I$10,"",VLOOKUP(E270,'Q3.SL'!G:O,4,FALSE))</f>
        <v/>
      </c>
      <c r="N270" s="20" t="str">
        <f ca="1">VLOOKUP(E270,'Q3.SL'!G:R,8,FALSE)</f>
        <v/>
      </c>
      <c r="O270" s="20" t="str">
        <f ca="1">VLOOKUP(E270,'Q4.SL'!G:O,6,FALSE)</f>
        <v/>
      </c>
      <c r="P270" s="31" t="str">
        <f>IF(ROW()-9&gt;'Inf.'!$I$10,"",VLOOKUP(E270,'Q4.SL'!G:O,4,FALSE))</f>
        <v/>
      </c>
      <c r="Q270" s="20" t="str">
        <f ca="1">VLOOKUP(E270,'Q4.SL'!G:R,8,FALSE)</f>
        <v/>
      </c>
      <c r="R270" s="20" t="str">
        <f ca="1" t="shared" si="5"/>
        <v/>
      </c>
      <c r="S270" s="20"/>
    </row>
    <row r="271" spans="1:19" ht="21.95" customHeight="1">
      <c r="A271" s="20" t="str">
        <f ca="1">_xlfn.IFERROR(IF(AND(F271=0,I271=0,L271=0,O271=0),"-",VLOOKUP(E271,'Rec.'!H:N,7,FALSE)),"")</f>
        <v/>
      </c>
      <c r="B271" s="21" t="str">
        <f ca="1">_xlfn.IFERROR(VLOOKUP(E271,'Rec.'!B:H,4,FALSE),"")</f>
        <v/>
      </c>
      <c r="C271" s="21" t="str">
        <f ca="1">_xlfn.IFERROR(VLOOKUP(E271,'Rec.'!B:H,5,FALSE),"")</f>
        <v/>
      </c>
      <c r="D271" s="20" t="str">
        <f ca="1">_xlfn.IFERROR(VLOOKUP(E271,'Rec.'!B:H,6,FALSE),"")</f>
        <v/>
      </c>
      <c r="E271" s="20" t="str">
        <f ca="1">_xlfn.IFERROR(VLOOKUP(ROW()-9,'Rec.'!P:Q,2,FALSE),"")</f>
        <v/>
      </c>
      <c r="F271" s="20">
        <f ca="1">VLOOKUP(E271,'Q1.SL'!F:M,3,FALSE)</f>
        <v>0</v>
      </c>
      <c r="G271" s="69" t="str">
        <f>IF(ROW()-9&gt;'Inf.'!$I$10,"",VLOOKUP(E271,'Q1.SL'!F:M,4,FALSE))</f>
        <v/>
      </c>
      <c r="H271" s="20" t="str">
        <f ca="1">VLOOKUP(E271,'Q1.SL'!F:P,8,FALSE)</f>
        <v/>
      </c>
      <c r="I271" s="20" t="str">
        <f ca="1">VLOOKUP(E271,'Q2.SL'!G:O,6,FALSE)</f>
        <v/>
      </c>
      <c r="J271" s="31" t="str">
        <f>IF(ROW()-9&gt;'Inf.'!$I$10,"",VLOOKUP(E271,'Q2.SL'!G:O,4,FALSE))</f>
        <v/>
      </c>
      <c r="K271" s="20" t="str">
        <f ca="1">VLOOKUP(E271,'Q2.SL'!G:R,8,FALSE)</f>
        <v/>
      </c>
      <c r="L271" s="20" t="str">
        <f ca="1">VLOOKUP(E271,'Q3.SL'!G:O,6,FALSE)</f>
        <v/>
      </c>
      <c r="M271" s="69" t="str">
        <f>IF(ROW()-9&gt;'Inf.'!$I$10,"",VLOOKUP(E271,'Q3.SL'!G:O,4,FALSE))</f>
        <v/>
      </c>
      <c r="N271" s="20" t="str">
        <f ca="1">VLOOKUP(E271,'Q3.SL'!G:R,8,FALSE)</f>
        <v/>
      </c>
      <c r="O271" s="20" t="str">
        <f ca="1">VLOOKUP(E271,'Q4.SL'!G:O,6,FALSE)</f>
        <v/>
      </c>
      <c r="P271" s="31" t="str">
        <f>IF(ROW()-9&gt;'Inf.'!$I$10,"",VLOOKUP(E271,'Q4.SL'!G:O,4,FALSE))</f>
        <v/>
      </c>
      <c r="Q271" s="20" t="str">
        <f ca="1">VLOOKUP(E271,'Q4.SL'!G:R,8,FALSE)</f>
        <v/>
      </c>
      <c r="R271" s="20" t="str">
        <f ca="1" t="shared" si="5"/>
        <v/>
      </c>
      <c r="S271" s="20"/>
    </row>
    <row r="272" spans="1:19" ht="21.95" customHeight="1">
      <c r="A272" s="20" t="str">
        <f ca="1">_xlfn.IFERROR(IF(AND(F272=0,I272=0,L272=0,O272=0),"-",VLOOKUP(E272,'Rec.'!H:N,7,FALSE)),"")</f>
        <v/>
      </c>
      <c r="B272" s="21" t="str">
        <f ca="1">_xlfn.IFERROR(VLOOKUP(E272,'Rec.'!B:H,4,FALSE),"")</f>
        <v/>
      </c>
      <c r="C272" s="21" t="str">
        <f ca="1">_xlfn.IFERROR(VLOOKUP(E272,'Rec.'!B:H,5,FALSE),"")</f>
        <v/>
      </c>
      <c r="D272" s="20" t="str">
        <f ca="1">_xlfn.IFERROR(VLOOKUP(E272,'Rec.'!B:H,6,FALSE),"")</f>
        <v/>
      </c>
      <c r="E272" s="20" t="str">
        <f ca="1">_xlfn.IFERROR(VLOOKUP(ROW()-9,'Rec.'!P:Q,2,FALSE),"")</f>
        <v/>
      </c>
      <c r="F272" s="20">
        <f ca="1">VLOOKUP(E272,'Q1.SL'!F:M,3,FALSE)</f>
        <v>0</v>
      </c>
      <c r="G272" s="69" t="str">
        <f>IF(ROW()-9&gt;'Inf.'!$I$10,"",VLOOKUP(E272,'Q1.SL'!F:M,4,FALSE))</f>
        <v/>
      </c>
      <c r="H272" s="20" t="str">
        <f ca="1">VLOOKUP(E272,'Q1.SL'!F:P,8,FALSE)</f>
        <v/>
      </c>
      <c r="I272" s="20" t="str">
        <f ca="1">VLOOKUP(E272,'Q2.SL'!G:O,6,FALSE)</f>
        <v/>
      </c>
      <c r="J272" s="31" t="str">
        <f>IF(ROW()-9&gt;'Inf.'!$I$10,"",VLOOKUP(E272,'Q2.SL'!G:O,4,FALSE))</f>
        <v/>
      </c>
      <c r="K272" s="20" t="str">
        <f ca="1">VLOOKUP(E272,'Q2.SL'!G:R,8,FALSE)</f>
        <v/>
      </c>
      <c r="L272" s="20" t="str">
        <f ca="1">VLOOKUP(E272,'Q3.SL'!G:O,6,FALSE)</f>
        <v/>
      </c>
      <c r="M272" s="69" t="str">
        <f>IF(ROW()-9&gt;'Inf.'!$I$10,"",VLOOKUP(E272,'Q3.SL'!G:O,4,FALSE))</f>
        <v/>
      </c>
      <c r="N272" s="20" t="str">
        <f ca="1">VLOOKUP(E272,'Q3.SL'!G:R,8,FALSE)</f>
        <v/>
      </c>
      <c r="O272" s="20" t="str">
        <f ca="1">VLOOKUP(E272,'Q4.SL'!G:O,6,FALSE)</f>
        <v/>
      </c>
      <c r="P272" s="31" t="str">
        <f>IF(ROW()-9&gt;'Inf.'!$I$10,"",VLOOKUP(E272,'Q4.SL'!G:O,4,FALSE))</f>
        <v/>
      </c>
      <c r="Q272" s="20" t="str">
        <f ca="1">VLOOKUP(E272,'Q4.SL'!G:R,8,FALSE)</f>
        <v/>
      </c>
      <c r="R272" s="20" t="str">
        <f ca="1" t="shared" si="5"/>
        <v/>
      </c>
      <c r="S272" s="20"/>
    </row>
    <row r="273" spans="1:19" ht="21.95" customHeight="1">
      <c r="A273" s="20" t="str">
        <f ca="1">_xlfn.IFERROR(IF(AND(F273=0,I273=0,L273=0,O273=0),"-",VLOOKUP(E273,'Rec.'!H:N,7,FALSE)),"")</f>
        <v/>
      </c>
      <c r="B273" s="21" t="str">
        <f ca="1">_xlfn.IFERROR(VLOOKUP(E273,'Rec.'!B:H,4,FALSE),"")</f>
        <v/>
      </c>
      <c r="C273" s="21" t="str">
        <f ca="1">_xlfn.IFERROR(VLOOKUP(E273,'Rec.'!B:H,5,FALSE),"")</f>
        <v/>
      </c>
      <c r="D273" s="20" t="str">
        <f ca="1">_xlfn.IFERROR(VLOOKUP(E273,'Rec.'!B:H,6,FALSE),"")</f>
        <v/>
      </c>
      <c r="E273" s="20" t="str">
        <f ca="1">_xlfn.IFERROR(VLOOKUP(ROW()-9,'Rec.'!P:Q,2,FALSE),"")</f>
        <v/>
      </c>
      <c r="F273" s="20">
        <f ca="1">VLOOKUP(E273,'Q1.SL'!F:M,3,FALSE)</f>
        <v>0</v>
      </c>
      <c r="G273" s="69" t="str">
        <f>IF(ROW()-9&gt;'Inf.'!$I$10,"",VLOOKUP(E273,'Q1.SL'!F:M,4,FALSE))</f>
        <v/>
      </c>
      <c r="H273" s="20" t="str">
        <f ca="1">VLOOKUP(E273,'Q1.SL'!F:P,8,FALSE)</f>
        <v/>
      </c>
      <c r="I273" s="20" t="str">
        <f ca="1">VLOOKUP(E273,'Q2.SL'!G:O,6,FALSE)</f>
        <v/>
      </c>
      <c r="J273" s="31" t="str">
        <f>IF(ROW()-9&gt;'Inf.'!$I$10,"",VLOOKUP(E273,'Q2.SL'!G:O,4,FALSE))</f>
        <v/>
      </c>
      <c r="K273" s="20" t="str">
        <f ca="1">VLOOKUP(E273,'Q2.SL'!G:R,8,FALSE)</f>
        <v/>
      </c>
      <c r="L273" s="20" t="str">
        <f ca="1">VLOOKUP(E273,'Q3.SL'!G:O,6,FALSE)</f>
        <v/>
      </c>
      <c r="M273" s="69" t="str">
        <f>IF(ROW()-9&gt;'Inf.'!$I$10,"",VLOOKUP(E273,'Q3.SL'!G:O,4,FALSE))</f>
        <v/>
      </c>
      <c r="N273" s="20" t="str">
        <f ca="1">VLOOKUP(E273,'Q3.SL'!G:R,8,FALSE)</f>
        <v/>
      </c>
      <c r="O273" s="20" t="str">
        <f ca="1">VLOOKUP(E273,'Q4.SL'!G:O,6,FALSE)</f>
        <v/>
      </c>
      <c r="P273" s="31" t="str">
        <f>IF(ROW()-9&gt;'Inf.'!$I$10,"",VLOOKUP(E273,'Q4.SL'!G:O,4,FALSE))</f>
        <v/>
      </c>
      <c r="Q273" s="20" t="str">
        <f ca="1">VLOOKUP(E273,'Q4.SL'!G:R,8,FALSE)</f>
        <v/>
      </c>
      <c r="R273" s="20" t="str">
        <f ca="1" t="shared" si="5"/>
        <v/>
      </c>
      <c r="S273" s="20"/>
    </row>
    <row r="274" spans="1:19" ht="21.95" customHeight="1">
      <c r="A274" s="20" t="str">
        <f ca="1">_xlfn.IFERROR(IF(AND(F274=0,I274=0,L274=0,O274=0),"-",VLOOKUP(E274,'Rec.'!H:N,7,FALSE)),"")</f>
        <v/>
      </c>
      <c r="B274" s="21" t="str">
        <f ca="1">_xlfn.IFERROR(VLOOKUP(E274,'Rec.'!B:H,4,FALSE),"")</f>
        <v/>
      </c>
      <c r="C274" s="21" t="str">
        <f ca="1">_xlfn.IFERROR(VLOOKUP(E274,'Rec.'!B:H,5,FALSE),"")</f>
        <v/>
      </c>
      <c r="D274" s="20" t="str">
        <f ca="1">_xlfn.IFERROR(VLOOKUP(E274,'Rec.'!B:H,6,FALSE),"")</f>
        <v/>
      </c>
      <c r="E274" s="20" t="str">
        <f ca="1">_xlfn.IFERROR(VLOOKUP(ROW()-9,'Rec.'!P:Q,2,FALSE),"")</f>
        <v/>
      </c>
      <c r="F274" s="20">
        <f ca="1">VLOOKUP(E274,'Q1.SL'!F:M,3,FALSE)</f>
        <v>0</v>
      </c>
      <c r="G274" s="69" t="str">
        <f>IF(ROW()-9&gt;'Inf.'!$I$10,"",VLOOKUP(E274,'Q1.SL'!F:M,4,FALSE))</f>
        <v/>
      </c>
      <c r="H274" s="20" t="str">
        <f ca="1">VLOOKUP(E274,'Q1.SL'!F:P,8,FALSE)</f>
        <v/>
      </c>
      <c r="I274" s="20" t="str">
        <f ca="1">VLOOKUP(E274,'Q2.SL'!G:O,6,FALSE)</f>
        <v/>
      </c>
      <c r="J274" s="31" t="str">
        <f>IF(ROW()-9&gt;'Inf.'!$I$10,"",VLOOKUP(E274,'Q2.SL'!G:O,4,FALSE))</f>
        <v/>
      </c>
      <c r="K274" s="20" t="str">
        <f ca="1">VLOOKUP(E274,'Q2.SL'!G:R,8,FALSE)</f>
        <v/>
      </c>
      <c r="L274" s="20" t="str">
        <f ca="1">VLOOKUP(E274,'Q3.SL'!G:O,6,FALSE)</f>
        <v/>
      </c>
      <c r="M274" s="69" t="str">
        <f>IF(ROW()-9&gt;'Inf.'!$I$10,"",VLOOKUP(E274,'Q3.SL'!G:O,4,FALSE))</f>
        <v/>
      </c>
      <c r="N274" s="20" t="str">
        <f ca="1">VLOOKUP(E274,'Q3.SL'!G:R,8,FALSE)</f>
        <v/>
      </c>
      <c r="O274" s="20" t="str">
        <f ca="1">VLOOKUP(E274,'Q4.SL'!G:O,6,FALSE)</f>
        <v/>
      </c>
      <c r="P274" s="31" t="str">
        <f>IF(ROW()-9&gt;'Inf.'!$I$10,"",VLOOKUP(E274,'Q4.SL'!G:O,4,FALSE))</f>
        <v/>
      </c>
      <c r="Q274" s="20" t="str">
        <f ca="1">VLOOKUP(E274,'Q4.SL'!G:R,8,FALSE)</f>
        <v/>
      </c>
      <c r="R274" s="20" t="str">
        <f ca="1" t="shared" si="5"/>
        <v/>
      </c>
      <c r="S274" s="20"/>
    </row>
    <row r="275" spans="1:19" ht="21.95" customHeight="1">
      <c r="A275" s="20" t="str">
        <f ca="1">_xlfn.IFERROR(IF(AND(F275=0,I275=0,L275=0,O275=0),"-",VLOOKUP(E275,'Rec.'!H:N,7,FALSE)),"")</f>
        <v/>
      </c>
      <c r="B275" s="21" t="str">
        <f ca="1">_xlfn.IFERROR(VLOOKUP(E275,'Rec.'!B:H,4,FALSE),"")</f>
        <v/>
      </c>
      <c r="C275" s="21" t="str">
        <f ca="1">_xlfn.IFERROR(VLOOKUP(E275,'Rec.'!B:H,5,FALSE),"")</f>
        <v/>
      </c>
      <c r="D275" s="20" t="str">
        <f ca="1">_xlfn.IFERROR(VLOOKUP(E275,'Rec.'!B:H,6,FALSE),"")</f>
        <v/>
      </c>
      <c r="E275" s="20" t="str">
        <f ca="1">_xlfn.IFERROR(VLOOKUP(ROW()-9,'Rec.'!P:Q,2,FALSE),"")</f>
        <v/>
      </c>
      <c r="F275" s="20">
        <f ca="1">VLOOKUP(E275,'Q1.SL'!F:M,3,FALSE)</f>
        <v>0</v>
      </c>
      <c r="G275" s="69" t="str">
        <f>IF(ROW()-9&gt;'Inf.'!$I$10,"",VLOOKUP(E275,'Q1.SL'!F:M,4,FALSE))</f>
        <v/>
      </c>
      <c r="H275" s="20" t="str">
        <f ca="1">VLOOKUP(E275,'Q1.SL'!F:P,8,FALSE)</f>
        <v/>
      </c>
      <c r="I275" s="20" t="str">
        <f ca="1">VLOOKUP(E275,'Q2.SL'!G:O,6,FALSE)</f>
        <v/>
      </c>
      <c r="J275" s="31" t="str">
        <f>IF(ROW()-9&gt;'Inf.'!$I$10,"",VLOOKUP(E275,'Q2.SL'!G:O,4,FALSE))</f>
        <v/>
      </c>
      <c r="K275" s="20" t="str">
        <f ca="1">VLOOKUP(E275,'Q2.SL'!G:R,8,FALSE)</f>
        <v/>
      </c>
      <c r="L275" s="20" t="str">
        <f ca="1">VLOOKUP(E275,'Q3.SL'!G:O,6,FALSE)</f>
        <v/>
      </c>
      <c r="M275" s="69" t="str">
        <f>IF(ROW()-9&gt;'Inf.'!$I$10,"",VLOOKUP(E275,'Q3.SL'!G:O,4,FALSE))</f>
        <v/>
      </c>
      <c r="N275" s="20" t="str">
        <f ca="1">VLOOKUP(E275,'Q3.SL'!G:R,8,FALSE)</f>
        <v/>
      </c>
      <c r="O275" s="20" t="str">
        <f ca="1">VLOOKUP(E275,'Q4.SL'!G:O,6,FALSE)</f>
        <v/>
      </c>
      <c r="P275" s="31" t="str">
        <f>IF(ROW()-9&gt;'Inf.'!$I$10,"",VLOOKUP(E275,'Q4.SL'!G:O,4,FALSE))</f>
        <v/>
      </c>
      <c r="Q275" s="20" t="str">
        <f ca="1">VLOOKUP(E275,'Q4.SL'!G:R,8,FALSE)</f>
        <v/>
      </c>
      <c r="R275" s="20" t="str">
        <f ca="1" t="shared" si="5"/>
        <v/>
      </c>
      <c r="S275" s="20"/>
    </row>
    <row r="276" spans="1:19" ht="21.95" customHeight="1">
      <c r="A276" s="20" t="str">
        <f ca="1">_xlfn.IFERROR(IF(AND(F276=0,I276=0,L276=0,O276=0),"-",VLOOKUP(E276,'Rec.'!H:N,7,FALSE)),"")</f>
        <v/>
      </c>
      <c r="B276" s="21" t="str">
        <f ca="1">_xlfn.IFERROR(VLOOKUP(E276,'Rec.'!B:H,4,FALSE),"")</f>
        <v/>
      </c>
      <c r="C276" s="21" t="str">
        <f ca="1">_xlfn.IFERROR(VLOOKUP(E276,'Rec.'!B:H,5,FALSE),"")</f>
        <v/>
      </c>
      <c r="D276" s="20" t="str">
        <f ca="1">_xlfn.IFERROR(VLOOKUP(E276,'Rec.'!B:H,6,FALSE),"")</f>
        <v/>
      </c>
      <c r="E276" s="20" t="str">
        <f ca="1">_xlfn.IFERROR(VLOOKUP(ROW()-9,'Rec.'!P:Q,2,FALSE),"")</f>
        <v/>
      </c>
      <c r="F276" s="20">
        <f ca="1">VLOOKUP(E276,'Q1.SL'!F:M,3,FALSE)</f>
        <v>0</v>
      </c>
      <c r="G276" s="69" t="str">
        <f>IF(ROW()-9&gt;'Inf.'!$I$10,"",VLOOKUP(E276,'Q1.SL'!F:M,4,FALSE))</f>
        <v/>
      </c>
      <c r="H276" s="20" t="str">
        <f ca="1">VLOOKUP(E276,'Q1.SL'!F:P,8,FALSE)</f>
        <v/>
      </c>
      <c r="I276" s="20" t="str">
        <f ca="1">VLOOKUP(E276,'Q2.SL'!G:O,6,FALSE)</f>
        <v/>
      </c>
      <c r="J276" s="31" t="str">
        <f>IF(ROW()-9&gt;'Inf.'!$I$10,"",VLOOKUP(E276,'Q2.SL'!G:O,4,FALSE))</f>
        <v/>
      </c>
      <c r="K276" s="20" t="str">
        <f ca="1">VLOOKUP(E276,'Q2.SL'!G:R,8,FALSE)</f>
        <v/>
      </c>
      <c r="L276" s="20" t="str">
        <f ca="1">VLOOKUP(E276,'Q3.SL'!G:O,6,FALSE)</f>
        <v/>
      </c>
      <c r="M276" s="69" t="str">
        <f>IF(ROW()-9&gt;'Inf.'!$I$10,"",VLOOKUP(E276,'Q3.SL'!G:O,4,FALSE))</f>
        <v/>
      </c>
      <c r="N276" s="20" t="str">
        <f ca="1">VLOOKUP(E276,'Q3.SL'!G:R,8,FALSE)</f>
        <v/>
      </c>
      <c r="O276" s="20" t="str">
        <f ca="1">VLOOKUP(E276,'Q4.SL'!G:O,6,FALSE)</f>
        <v/>
      </c>
      <c r="P276" s="31" t="str">
        <f>IF(ROW()-9&gt;'Inf.'!$I$10,"",VLOOKUP(E276,'Q4.SL'!G:O,4,FALSE))</f>
        <v/>
      </c>
      <c r="Q276" s="20" t="str">
        <f ca="1">VLOOKUP(E276,'Q4.SL'!G:R,8,FALSE)</f>
        <v/>
      </c>
      <c r="R276" s="20" t="str">
        <f ca="1" t="shared" si="5"/>
        <v/>
      </c>
      <c r="S276" s="20"/>
    </row>
    <row r="277" spans="1:19" ht="21.95" customHeight="1">
      <c r="A277" s="20" t="str">
        <f ca="1">_xlfn.IFERROR(IF(AND(F277=0,I277=0,L277=0,O277=0),"-",VLOOKUP(E277,'Rec.'!H:N,7,FALSE)),"")</f>
        <v/>
      </c>
      <c r="B277" s="21" t="str">
        <f ca="1">_xlfn.IFERROR(VLOOKUP(E277,'Rec.'!B:H,4,FALSE),"")</f>
        <v/>
      </c>
      <c r="C277" s="21" t="str">
        <f ca="1">_xlfn.IFERROR(VLOOKUP(E277,'Rec.'!B:H,5,FALSE),"")</f>
        <v/>
      </c>
      <c r="D277" s="20" t="str">
        <f ca="1">_xlfn.IFERROR(VLOOKUP(E277,'Rec.'!B:H,6,FALSE),"")</f>
        <v/>
      </c>
      <c r="E277" s="20" t="str">
        <f ca="1">_xlfn.IFERROR(VLOOKUP(ROW()-9,'Rec.'!P:Q,2,FALSE),"")</f>
        <v/>
      </c>
      <c r="F277" s="20">
        <f ca="1">VLOOKUP(E277,'Q1.SL'!F:M,3,FALSE)</f>
        <v>0</v>
      </c>
      <c r="G277" s="69" t="str">
        <f>IF(ROW()-9&gt;'Inf.'!$I$10,"",VLOOKUP(E277,'Q1.SL'!F:M,4,FALSE))</f>
        <v/>
      </c>
      <c r="H277" s="20" t="str">
        <f ca="1">VLOOKUP(E277,'Q1.SL'!F:P,8,FALSE)</f>
        <v/>
      </c>
      <c r="I277" s="20" t="str">
        <f ca="1">VLOOKUP(E277,'Q2.SL'!G:O,6,FALSE)</f>
        <v/>
      </c>
      <c r="J277" s="31" t="str">
        <f>IF(ROW()-9&gt;'Inf.'!$I$10,"",VLOOKUP(E277,'Q2.SL'!G:O,4,FALSE))</f>
        <v/>
      </c>
      <c r="K277" s="20" t="str">
        <f ca="1">VLOOKUP(E277,'Q2.SL'!G:R,8,FALSE)</f>
        <v/>
      </c>
      <c r="L277" s="20" t="str">
        <f ca="1">VLOOKUP(E277,'Q3.SL'!G:O,6,FALSE)</f>
        <v/>
      </c>
      <c r="M277" s="69" t="str">
        <f>IF(ROW()-9&gt;'Inf.'!$I$10,"",VLOOKUP(E277,'Q3.SL'!G:O,4,FALSE))</f>
        <v/>
      </c>
      <c r="N277" s="20" t="str">
        <f ca="1">VLOOKUP(E277,'Q3.SL'!G:R,8,FALSE)</f>
        <v/>
      </c>
      <c r="O277" s="20" t="str">
        <f ca="1">VLOOKUP(E277,'Q4.SL'!G:O,6,FALSE)</f>
        <v/>
      </c>
      <c r="P277" s="31" t="str">
        <f>IF(ROW()-9&gt;'Inf.'!$I$10,"",VLOOKUP(E277,'Q4.SL'!G:O,4,FALSE))</f>
        <v/>
      </c>
      <c r="Q277" s="20" t="str">
        <f ca="1">VLOOKUP(E277,'Q4.SL'!G:R,8,FALSE)</f>
        <v/>
      </c>
      <c r="R277" s="20" t="str">
        <f ca="1" t="shared" si="5"/>
        <v/>
      </c>
      <c r="S277" s="20"/>
    </row>
    <row r="278" spans="1:19" ht="21.95" customHeight="1">
      <c r="A278" s="20" t="str">
        <f ca="1">_xlfn.IFERROR(IF(AND(F278=0,I278=0,L278=0,O278=0),"-",VLOOKUP(E278,'Rec.'!H:N,7,FALSE)),"")</f>
        <v/>
      </c>
      <c r="B278" s="21" t="str">
        <f ca="1">_xlfn.IFERROR(VLOOKUP(E278,'Rec.'!B:H,4,FALSE),"")</f>
        <v/>
      </c>
      <c r="C278" s="21" t="str">
        <f ca="1">_xlfn.IFERROR(VLOOKUP(E278,'Rec.'!B:H,5,FALSE),"")</f>
        <v/>
      </c>
      <c r="D278" s="20" t="str">
        <f ca="1">_xlfn.IFERROR(VLOOKUP(E278,'Rec.'!B:H,6,FALSE),"")</f>
        <v/>
      </c>
      <c r="E278" s="20" t="str">
        <f ca="1">_xlfn.IFERROR(VLOOKUP(ROW()-9,'Rec.'!P:Q,2,FALSE),"")</f>
        <v/>
      </c>
      <c r="F278" s="20">
        <f ca="1">VLOOKUP(E278,'Q1.SL'!F:M,3,FALSE)</f>
        <v>0</v>
      </c>
      <c r="G278" s="69" t="str">
        <f>IF(ROW()-9&gt;'Inf.'!$I$10,"",VLOOKUP(E278,'Q1.SL'!F:M,4,FALSE))</f>
        <v/>
      </c>
      <c r="H278" s="20" t="str">
        <f ca="1">VLOOKUP(E278,'Q1.SL'!F:P,8,FALSE)</f>
        <v/>
      </c>
      <c r="I278" s="20" t="str">
        <f ca="1">VLOOKUP(E278,'Q2.SL'!G:O,6,FALSE)</f>
        <v/>
      </c>
      <c r="J278" s="31" t="str">
        <f>IF(ROW()-9&gt;'Inf.'!$I$10,"",VLOOKUP(E278,'Q2.SL'!G:O,4,FALSE))</f>
        <v/>
      </c>
      <c r="K278" s="20" t="str">
        <f ca="1">VLOOKUP(E278,'Q2.SL'!G:R,8,FALSE)</f>
        <v/>
      </c>
      <c r="L278" s="20" t="str">
        <f ca="1">VLOOKUP(E278,'Q3.SL'!G:O,6,FALSE)</f>
        <v/>
      </c>
      <c r="M278" s="69" t="str">
        <f>IF(ROW()-9&gt;'Inf.'!$I$10,"",VLOOKUP(E278,'Q3.SL'!G:O,4,FALSE))</f>
        <v/>
      </c>
      <c r="N278" s="20" t="str">
        <f ca="1">VLOOKUP(E278,'Q3.SL'!G:R,8,FALSE)</f>
        <v/>
      </c>
      <c r="O278" s="20" t="str">
        <f ca="1">VLOOKUP(E278,'Q4.SL'!G:O,6,FALSE)</f>
        <v/>
      </c>
      <c r="P278" s="31" t="str">
        <f>IF(ROW()-9&gt;'Inf.'!$I$10,"",VLOOKUP(E278,'Q4.SL'!G:O,4,FALSE))</f>
        <v/>
      </c>
      <c r="Q278" s="20" t="str">
        <f ca="1">VLOOKUP(E278,'Q4.SL'!G:R,8,FALSE)</f>
        <v/>
      </c>
      <c r="R278" s="20" t="str">
        <f ca="1" t="shared" si="5"/>
        <v/>
      </c>
      <c r="S278" s="20"/>
    </row>
    <row r="279" spans="1:19" ht="21.95" customHeight="1">
      <c r="A279" s="20" t="str">
        <f ca="1">_xlfn.IFERROR(IF(AND(F279=0,I279=0,L279=0,O279=0),"-",VLOOKUP(E279,'Rec.'!H:N,7,FALSE)),"")</f>
        <v/>
      </c>
      <c r="B279" s="21" t="str">
        <f ca="1">_xlfn.IFERROR(VLOOKUP(E279,'Rec.'!B:H,4,FALSE),"")</f>
        <v/>
      </c>
      <c r="C279" s="21" t="str">
        <f ca="1">_xlfn.IFERROR(VLOOKUP(E279,'Rec.'!B:H,5,FALSE),"")</f>
        <v/>
      </c>
      <c r="D279" s="20" t="str">
        <f ca="1">_xlfn.IFERROR(VLOOKUP(E279,'Rec.'!B:H,6,FALSE),"")</f>
        <v/>
      </c>
      <c r="E279" s="20" t="str">
        <f ca="1">_xlfn.IFERROR(VLOOKUP(ROW()-9,'Rec.'!P:Q,2,FALSE),"")</f>
        <v/>
      </c>
      <c r="F279" s="20">
        <f ca="1">VLOOKUP(E279,'Q1.SL'!F:M,3,FALSE)</f>
        <v>0</v>
      </c>
      <c r="G279" s="69" t="str">
        <f>IF(ROW()-9&gt;'Inf.'!$I$10,"",VLOOKUP(E279,'Q1.SL'!F:M,4,FALSE))</f>
        <v/>
      </c>
      <c r="H279" s="20" t="str">
        <f ca="1">VLOOKUP(E279,'Q1.SL'!F:P,8,FALSE)</f>
        <v/>
      </c>
      <c r="I279" s="20" t="str">
        <f ca="1">VLOOKUP(E279,'Q2.SL'!G:O,6,FALSE)</f>
        <v/>
      </c>
      <c r="J279" s="31" t="str">
        <f>IF(ROW()-9&gt;'Inf.'!$I$10,"",VLOOKUP(E279,'Q2.SL'!G:O,4,FALSE))</f>
        <v/>
      </c>
      <c r="K279" s="20" t="str">
        <f ca="1">VLOOKUP(E279,'Q2.SL'!G:R,8,FALSE)</f>
        <v/>
      </c>
      <c r="L279" s="20" t="str">
        <f ca="1">VLOOKUP(E279,'Q3.SL'!G:O,6,FALSE)</f>
        <v/>
      </c>
      <c r="M279" s="69" t="str">
        <f>IF(ROW()-9&gt;'Inf.'!$I$10,"",VLOOKUP(E279,'Q3.SL'!G:O,4,FALSE))</f>
        <v/>
      </c>
      <c r="N279" s="20" t="str">
        <f ca="1">VLOOKUP(E279,'Q3.SL'!G:R,8,FALSE)</f>
        <v/>
      </c>
      <c r="O279" s="20" t="str">
        <f ca="1">VLOOKUP(E279,'Q4.SL'!G:O,6,FALSE)</f>
        <v/>
      </c>
      <c r="P279" s="31" t="str">
        <f>IF(ROW()-9&gt;'Inf.'!$I$10,"",VLOOKUP(E279,'Q4.SL'!G:O,4,FALSE))</f>
        <v/>
      </c>
      <c r="Q279" s="20" t="str">
        <f ca="1">VLOOKUP(E279,'Q4.SL'!G:R,8,FALSE)</f>
        <v/>
      </c>
      <c r="R279" s="20" t="str">
        <f ca="1" t="shared" si="5"/>
        <v/>
      </c>
      <c r="S279" s="20"/>
    </row>
    <row r="280" spans="1:19" ht="21.95" customHeight="1">
      <c r="A280" s="20" t="str">
        <f ca="1">_xlfn.IFERROR(IF(AND(F280=0,I280=0,L280=0,O280=0),"-",VLOOKUP(E280,'Rec.'!H:N,7,FALSE)),"")</f>
        <v/>
      </c>
      <c r="B280" s="21" t="str">
        <f ca="1">_xlfn.IFERROR(VLOOKUP(E280,'Rec.'!B:H,4,FALSE),"")</f>
        <v/>
      </c>
      <c r="C280" s="21" t="str">
        <f ca="1">_xlfn.IFERROR(VLOOKUP(E280,'Rec.'!B:H,5,FALSE),"")</f>
        <v/>
      </c>
      <c r="D280" s="20" t="str">
        <f ca="1">_xlfn.IFERROR(VLOOKUP(E280,'Rec.'!B:H,6,FALSE),"")</f>
        <v/>
      </c>
      <c r="E280" s="20" t="str">
        <f ca="1">_xlfn.IFERROR(VLOOKUP(ROW()-9,'Rec.'!P:Q,2,FALSE),"")</f>
        <v/>
      </c>
      <c r="F280" s="20">
        <f ca="1">VLOOKUP(E280,'Q1.SL'!F:M,3,FALSE)</f>
        <v>0</v>
      </c>
      <c r="G280" s="69" t="str">
        <f>IF(ROW()-9&gt;'Inf.'!$I$10,"",VLOOKUP(E280,'Q1.SL'!F:M,4,FALSE))</f>
        <v/>
      </c>
      <c r="H280" s="20" t="str">
        <f ca="1">VLOOKUP(E280,'Q1.SL'!F:P,8,FALSE)</f>
        <v/>
      </c>
      <c r="I280" s="20" t="str">
        <f ca="1">VLOOKUP(E280,'Q2.SL'!G:O,6,FALSE)</f>
        <v/>
      </c>
      <c r="J280" s="31" t="str">
        <f>IF(ROW()-9&gt;'Inf.'!$I$10,"",VLOOKUP(E280,'Q2.SL'!G:O,4,FALSE))</f>
        <v/>
      </c>
      <c r="K280" s="20" t="str">
        <f ca="1">VLOOKUP(E280,'Q2.SL'!G:R,8,FALSE)</f>
        <v/>
      </c>
      <c r="L280" s="20" t="str">
        <f ca="1">VLOOKUP(E280,'Q3.SL'!G:O,6,FALSE)</f>
        <v/>
      </c>
      <c r="M280" s="69" t="str">
        <f>IF(ROW()-9&gt;'Inf.'!$I$10,"",VLOOKUP(E280,'Q3.SL'!G:O,4,FALSE))</f>
        <v/>
      </c>
      <c r="N280" s="20" t="str">
        <f ca="1">VLOOKUP(E280,'Q3.SL'!G:R,8,FALSE)</f>
        <v/>
      </c>
      <c r="O280" s="20" t="str">
        <f ca="1">VLOOKUP(E280,'Q4.SL'!G:O,6,FALSE)</f>
        <v/>
      </c>
      <c r="P280" s="31" t="str">
        <f>IF(ROW()-9&gt;'Inf.'!$I$10,"",VLOOKUP(E280,'Q4.SL'!G:O,4,FALSE))</f>
        <v/>
      </c>
      <c r="Q280" s="20" t="str">
        <f ca="1">VLOOKUP(E280,'Q4.SL'!G:R,8,FALSE)</f>
        <v/>
      </c>
      <c r="R280" s="20" t="str">
        <f ca="1" t="shared" si="5"/>
        <v/>
      </c>
      <c r="S280" s="20"/>
    </row>
    <row r="281" spans="1:19" ht="21.95" customHeight="1">
      <c r="A281" s="20" t="str">
        <f ca="1">_xlfn.IFERROR(IF(AND(F281=0,I281=0,L281=0,O281=0),"-",VLOOKUP(E281,'Rec.'!H:N,7,FALSE)),"")</f>
        <v/>
      </c>
      <c r="B281" s="21" t="str">
        <f ca="1">_xlfn.IFERROR(VLOOKUP(E281,'Rec.'!B:H,4,FALSE),"")</f>
        <v/>
      </c>
      <c r="C281" s="21" t="str">
        <f ca="1">_xlfn.IFERROR(VLOOKUP(E281,'Rec.'!B:H,5,FALSE),"")</f>
        <v/>
      </c>
      <c r="D281" s="20" t="str">
        <f ca="1">_xlfn.IFERROR(VLOOKUP(E281,'Rec.'!B:H,6,FALSE),"")</f>
        <v/>
      </c>
      <c r="E281" s="20" t="str">
        <f ca="1">_xlfn.IFERROR(VLOOKUP(ROW()-9,'Rec.'!P:Q,2,FALSE),"")</f>
        <v/>
      </c>
      <c r="F281" s="20">
        <f ca="1">VLOOKUP(E281,'Q1.SL'!F:M,3,FALSE)</f>
        <v>0</v>
      </c>
      <c r="G281" s="69" t="str">
        <f>IF(ROW()-9&gt;'Inf.'!$I$10,"",VLOOKUP(E281,'Q1.SL'!F:M,4,FALSE))</f>
        <v/>
      </c>
      <c r="H281" s="20" t="str">
        <f ca="1">VLOOKUP(E281,'Q1.SL'!F:P,8,FALSE)</f>
        <v/>
      </c>
      <c r="I281" s="20" t="str">
        <f ca="1">VLOOKUP(E281,'Q2.SL'!G:O,6,FALSE)</f>
        <v/>
      </c>
      <c r="J281" s="31" t="str">
        <f>IF(ROW()-9&gt;'Inf.'!$I$10,"",VLOOKUP(E281,'Q2.SL'!G:O,4,FALSE))</f>
        <v/>
      </c>
      <c r="K281" s="20" t="str">
        <f ca="1">VLOOKUP(E281,'Q2.SL'!G:R,8,FALSE)</f>
        <v/>
      </c>
      <c r="L281" s="20" t="str">
        <f ca="1">VLOOKUP(E281,'Q3.SL'!G:O,6,FALSE)</f>
        <v/>
      </c>
      <c r="M281" s="69" t="str">
        <f>IF(ROW()-9&gt;'Inf.'!$I$10,"",VLOOKUP(E281,'Q3.SL'!G:O,4,FALSE))</f>
        <v/>
      </c>
      <c r="N281" s="20" t="str">
        <f ca="1">VLOOKUP(E281,'Q3.SL'!G:R,8,FALSE)</f>
        <v/>
      </c>
      <c r="O281" s="20" t="str">
        <f ca="1">VLOOKUP(E281,'Q4.SL'!G:O,6,FALSE)</f>
        <v/>
      </c>
      <c r="P281" s="31" t="str">
        <f>IF(ROW()-9&gt;'Inf.'!$I$10,"",VLOOKUP(E281,'Q4.SL'!G:O,4,FALSE))</f>
        <v/>
      </c>
      <c r="Q281" s="20" t="str">
        <f ca="1">VLOOKUP(E281,'Q4.SL'!G:R,8,FALSE)</f>
        <v/>
      </c>
      <c r="R281" s="20" t="str">
        <f ca="1" t="shared" si="5"/>
        <v/>
      </c>
      <c r="S281" s="20"/>
    </row>
    <row r="282" spans="1:19" ht="21.95" customHeight="1">
      <c r="A282" s="20" t="str">
        <f ca="1">_xlfn.IFERROR(IF(AND(F282=0,I282=0,L282=0,O282=0),"-",VLOOKUP(E282,'Rec.'!H:N,7,FALSE)),"")</f>
        <v/>
      </c>
      <c r="B282" s="21" t="str">
        <f ca="1">_xlfn.IFERROR(VLOOKUP(E282,'Rec.'!B:H,4,FALSE),"")</f>
        <v/>
      </c>
      <c r="C282" s="21" t="str">
        <f ca="1">_xlfn.IFERROR(VLOOKUP(E282,'Rec.'!B:H,5,FALSE),"")</f>
        <v/>
      </c>
      <c r="D282" s="20" t="str">
        <f ca="1">_xlfn.IFERROR(VLOOKUP(E282,'Rec.'!B:H,6,FALSE),"")</f>
        <v/>
      </c>
      <c r="E282" s="20" t="str">
        <f ca="1">_xlfn.IFERROR(VLOOKUP(ROW()-9,'Rec.'!P:Q,2,FALSE),"")</f>
        <v/>
      </c>
      <c r="F282" s="20">
        <f ca="1">VLOOKUP(E282,'Q1.SL'!F:M,3,FALSE)</f>
        <v>0</v>
      </c>
      <c r="G282" s="69" t="str">
        <f>IF(ROW()-9&gt;'Inf.'!$I$10,"",VLOOKUP(E282,'Q1.SL'!F:M,4,FALSE))</f>
        <v/>
      </c>
      <c r="H282" s="20" t="str">
        <f ca="1">VLOOKUP(E282,'Q1.SL'!F:P,8,FALSE)</f>
        <v/>
      </c>
      <c r="I282" s="20" t="str">
        <f ca="1">VLOOKUP(E282,'Q2.SL'!G:O,6,FALSE)</f>
        <v/>
      </c>
      <c r="J282" s="31" t="str">
        <f>IF(ROW()-9&gt;'Inf.'!$I$10,"",VLOOKUP(E282,'Q2.SL'!G:O,4,FALSE))</f>
        <v/>
      </c>
      <c r="K282" s="20" t="str">
        <f ca="1">VLOOKUP(E282,'Q2.SL'!G:R,8,FALSE)</f>
        <v/>
      </c>
      <c r="L282" s="20" t="str">
        <f ca="1">VLOOKUP(E282,'Q3.SL'!G:O,6,FALSE)</f>
        <v/>
      </c>
      <c r="M282" s="69" t="str">
        <f>IF(ROW()-9&gt;'Inf.'!$I$10,"",VLOOKUP(E282,'Q3.SL'!G:O,4,FALSE))</f>
        <v/>
      </c>
      <c r="N282" s="20" t="str">
        <f ca="1">VLOOKUP(E282,'Q3.SL'!G:R,8,FALSE)</f>
        <v/>
      </c>
      <c r="O282" s="20" t="str">
        <f ca="1">VLOOKUP(E282,'Q4.SL'!G:O,6,FALSE)</f>
        <v/>
      </c>
      <c r="P282" s="31" t="str">
        <f>IF(ROW()-9&gt;'Inf.'!$I$10,"",VLOOKUP(E282,'Q4.SL'!G:O,4,FALSE))</f>
        <v/>
      </c>
      <c r="Q282" s="20" t="str">
        <f ca="1">VLOOKUP(E282,'Q4.SL'!G:R,8,FALSE)</f>
        <v/>
      </c>
      <c r="R282" s="20" t="str">
        <f ca="1" t="shared" si="5"/>
        <v/>
      </c>
      <c r="S282" s="20"/>
    </row>
    <row r="283" spans="1:19" ht="21.95" customHeight="1">
      <c r="A283" s="20" t="str">
        <f ca="1">_xlfn.IFERROR(IF(AND(F283=0,I283=0,L283=0,O283=0),"-",VLOOKUP(E283,'Rec.'!H:N,7,FALSE)),"")</f>
        <v/>
      </c>
      <c r="B283" s="21" t="str">
        <f ca="1">_xlfn.IFERROR(VLOOKUP(E283,'Rec.'!B:H,4,FALSE),"")</f>
        <v/>
      </c>
      <c r="C283" s="21" t="str">
        <f ca="1">_xlfn.IFERROR(VLOOKUP(E283,'Rec.'!B:H,5,FALSE),"")</f>
        <v/>
      </c>
      <c r="D283" s="20" t="str">
        <f ca="1">_xlfn.IFERROR(VLOOKUP(E283,'Rec.'!B:H,6,FALSE),"")</f>
        <v/>
      </c>
      <c r="E283" s="20" t="str">
        <f ca="1">_xlfn.IFERROR(VLOOKUP(ROW()-9,'Rec.'!P:Q,2,FALSE),"")</f>
        <v/>
      </c>
      <c r="F283" s="20">
        <f ca="1">VLOOKUP(E283,'Q1.SL'!F:M,3,FALSE)</f>
        <v>0</v>
      </c>
      <c r="G283" s="69" t="str">
        <f>IF(ROW()-9&gt;'Inf.'!$I$10,"",VLOOKUP(E283,'Q1.SL'!F:M,4,FALSE))</f>
        <v/>
      </c>
      <c r="H283" s="20" t="str">
        <f ca="1">VLOOKUP(E283,'Q1.SL'!F:P,8,FALSE)</f>
        <v/>
      </c>
      <c r="I283" s="20" t="str">
        <f ca="1">VLOOKUP(E283,'Q2.SL'!G:O,6,FALSE)</f>
        <v/>
      </c>
      <c r="J283" s="31" t="str">
        <f>IF(ROW()-9&gt;'Inf.'!$I$10,"",VLOOKUP(E283,'Q2.SL'!G:O,4,FALSE))</f>
        <v/>
      </c>
      <c r="K283" s="20" t="str">
        <f ca="1">VLOOKUP(E283,'Q2.SL'!G:R,8,FALSE)</f>
        <v/>
      </c>
      <c r="L283" s="20" t="str">
        <f ca="1">VLOOKUP(E283,'Q3.SL'!G:O,6,FALSE)</f>
        <v/>
      </c>
      <c r="M283" s="69" t="str">
        <f>IF(ROW()-9&gt;'Inf.'!$I$10,"",VLOOKUP(E283,'Q3.SL'!G:O,4,FALSE))</f>
        <v/>
      </c>
      <c r="N283" s="20" t="str">
        <f ca="1">VLOOKUP(E283,'Q3.SL'!G:R,8,FALSE)</f>
        <v/>
      </c>
      <c r="O283" s="20" t="str">
        <f ca="1">VLOOKUP(E283,'Q4.SL'!G:O,6,FALSE)</f>
        <v/>
      </c>
      <c r="P283" s="31" t="str">
        <f>IF(ROW()-9&gt;'Inf.'!$I$10,"",VLOOKUP(E283,'Q4.SL'!G:O,4,FALSE))</f>
        <v/>
      </c>
      <c r="Q283" s="20" t="str">
        <f ca="1">VLOOKUP(E283,'Q4.SL'!G:R,8,FALSE)</f>
        <v/>
      </c>
      <c r="R283" s="20" t="str">
        <f ca="1" t="shared" si="5"/>
        <v/>
      </c>
      <c r="S283" s="20"/>
    </row>
    <row r="284" spans="1:19" ht="21.95" customHeight="1">
      <c r="A284" s="20" t="str">
        <f ca="1">_xlfn.IFERROR(IF(AND(F284=0,I284=0,L284=0,O284=0),"-",VLOOKUP(E284,'Rec.'!H:N,7,FALSE)),"")</f>
        <v/>
      </c>
      <c r="B284" s="21" t="str">
        <f ca="1">_xlfn.IFERROR(VLOOKUP(E284,'Rec.'!B:H,4,FALSE),"")</f>
        <v/>
      </c>
      <c r="C284" s="21" t="str">
        <f ca="1">_xlfn.IFERROR(VLOOKUP(E284,'Rec.'!B:H,5,FALSE),"")</f>
        <v/>
      </c>
      <c r="D284" s="20" t="str">
        <f ca="1">_xlfn.IFERROR(VLOOKUP(E284,'Rec.'!B:H,6,FALSE),"")</f>
        <v/>
      </c>
      <c r="E284" s="20" t="str">
        <f ca="1">_xlfn.IFERROR(VLOOKUP(ROW()-9,'Rec.'!P:Q,2,FALSE),"")</f>
        <v/>
      </c>
      <c r="F284" s="20">
        <f ca="1">VLOOKUP(E284,'Q1.SL'!F:M,3,FALSE)</f>
        <v>0</v>
      </c>
      <c r="G284" s="69" t="str">
        <f>IF(ROW()-9&gt;'Inf.'!$I$10,"",VLOOKUP(E284,'Q1.SL'!F:M,4,FALSE))</f>
        <v/>
      </c>
      <c r="H284" s="20" t="str">
        <f ca="1">VLOOKUP(E284,'Q1.SL'!F:P,8,FALSE)</f>
        <v/>
      </c>
      <c r="I284" s="20" t="str">
        <f ca="1">VLOOKUP(E284,'Q2.SL'!G:O,6,FALSE)</f>
        <v/>
      </c>
      <c r="J284" s="31" t="str">
        <f>IF(ROW()-9&gt;'Inf.'!$I$10,"",VLOOKUP(E284,'Q2.SL'!G:O,4,FALSE))</f>
        <v/>
      </c>
      <c r="K284" s="20" t="str">
        <f ca="1">VLOOKUP(E284,'Q2.SL'!G:R,8,FALSE)</f>
        <v/>
      </c>
      <c r="L284" s="20" t="str">
        <f ca="1">VLOOKUP(E284,'Q3.SL'!G:O,6,FALSE)</f>
        <v/>
      </c>
      <c r="M284" s="69" t="str">
        <f>IF(ROW()-9&gt;'Inf.'!$I$10,"",VLOOKUP(E284,'Q3.SL'!G:O,4,FALSE))</f>
        <v/>
      </c>
      <c r="N284" s="20" t="str">
        <f ca="1">VLOOKUP(E284,'Q3.SL'!G:R,8,FALSE)</f>
        <v/>
      </c>
      <c r="O284" s="20" t="str">
        <f ca="1">VLOOKUP(E284,'Q4.SL'!G:O,6,FALSE)</f>
        <v/>
      </c>
      <c r="P284" s="31" t="str">
        <f>IF(ROW()-9&gt;'Inf.'!$I$10,"",VLOOKUP(E284,'Q4.SL'!G:O,4,FALSE))</f>
        <v/>
      </c>
      <c r="Q284" s="20" t="str">
        <f ca="1">VLOOKUP(E284,'Q4.SL'!G:R,8,FALSE)</f>
        <v/>
      </c>
      <c r="R284" s="20" t="str">
        <f ca="1" t="shared" si="5"/>
        <v/>
      </c>
      <c r="S284" s="20"/>
    </row>
    <row r="285" spans="1:19" ht="21.95" customHeight="1">
      <c r="A285" s="20" t="str">
        <f ca="1">_xlfn.IFERROR(IF(AND(F285=0,I285=0,L285=0,O285=0),"-",VLOOKUP(E285,'Rec.'!H:N,7,FALSE)),"")</f>
        <v/>
      </c>
      <c r="B285" s="21" t="str">
        <f ca="1">_xlfn.IFERROR(VLOOKUP(E285,'Rec.'!B:H,4,FALSE),"")</f>
        <v/>
      </c>
      <c r="C285" s="21" t="str">
        <f ca="1">_xlfn.IFERROR(VLOOKUP(E285,'Rec.'!B:H,5,FALSE),"")</f>
        <v/>
      </c>
      <c r="D285" s="20" t="str">
        <f ca="1">_xlfn.IFERROR(VLOOKUP(E285,'Rec.'!B:H,6,FALSE),"")</f>
        <v/>
      </c>
      <c r="E285" s="20" t="str">
        <f ca="1">_xlfn.IFERROR(VLOOKUP(ROW()-9,'Rec.'!P:Q,2,FALSE),"")</f>
        <v/>
      </c>
      <c r="F285" s="20">
        <f ca="1">VLOOKUP(E285,'Q1.SL'!F:M,3,FALSE)</f>
        <v>0</v>
      </c>
      <c r="G285" s="69" t="str">
        <f>IF(ROW()-9&gt;'Inf.'!$I$10,"",VLOOKUP(E285,'Q1.SL'!F:M,4,FALSE))</f>
        <v/>
      </c>
      <c r="H285" s="20" t="str">
        <f ca="1">VLOOKUP(E285,'Q1.SL'!F:P,8,FALSE)</f>
        <v/>
      </c>
      <c r="I285" s="20" t="str">
        <f ca="1">VLOOKUP(E285,'Q2.SL'!G:O,6,FALSE)</f>
        <v/>
      </c>
      <c r="J285" s="31" t="str">
        <f>IF(ROW()-9&gt;'Inf.'!$I$10,"",VLOOKUP(E285,'Q2.SL'!G:O,4,FALSE))</f>
        <v/>
      </c>
      <c r="K285" s="20" t="str">
        <f ca="1">VLOOKUP(E285,'Q2.SL'!G:R,8,FALSE)</f>
        <v/>
      </c>
      <c r="L285" s="20" t="str">
        <f ca="1">VLOOKUP(E285,'Q3.SL'!G:O,6,FALSE)</f>
        <v/>
      </c>
      <c r="M285" s="69" t="str">
        <f>IF(ROW()-9&gt;'Inf.'!$I$10,"",VLOOKUP(E285,'Q3.SL'!G:O,4,FALSE))</f>
        <v/>
      </c>
      <c r="N285" s="20" t="str">
        <f ca="1">VLOOKUP(E285,'Q3.SL'!G:R,8,FALSE)</f>
        <v/>
      </c>
      <c r="O285" s="20" t="str">
        <f ca="1">VLOOKUP(E285,'Q4.SL'!G:O,6,FALSE)</f>
        <v/>
      </c>
      <c r="P285" s="31" t="str">
        <f>IF(ROW()-9&gt;'Inf.'!$I$10,"",VLOOKUP(E285,'Q4.SL'!G:O,4,FALSE))</f>
        <v/>
      </c>
      <c r="Q285" s="20" t="str">
        <f ca="1">VLOOKUP(E285,'Q4.SL'!G:R,8,FALSE)</f>
        <v/>
      </c>
      <c r="R285" s="20" t="str">
        <f ca="1" t="shared" si="5"/>
        <v/>
      </c>
      <c r="S285" s="20"/>
    </row>
    <row r="286" spans="1:19" ht="21.95" customHeight="1">
      <c r="A286" s="20" t="str">
        <f ca="1">_xlfn.IFERROR(IF(AND(F286=0,I286=0,L286=0,O286=0),"-",VLOOKUP(E286,'Rec.'!H:N,7,FALSE)),"")</f>
        <v/>
      </c>
      <c r="B286" s="21" t="str">
        <f ca="1">_xlfn.IFERROR(VLOOKUP(E286,'Rec.'!B:H,4,FALSE),"")</f>
        <v/>
      </c>
      <c r="C286" s="21" t="str">
        <f ca="1">_xlfn.IFERROR(VLOOKUP(E286,'Rec.'!B:H,5,FALSE),"")</f>
        <v/>
      </c>
      <c r="D286" s="20" t="str">
        <f ca="1">_xlfn.IFERROR(VLOOKUP(E286,'Rec.'!B:H,6,FALSE),"")</f>
        <v/>
      </c>
      <c r="E286" s="20" t="str">
        <f ca="1">_xlfn.IFERROR(VLOOKUP(ROW()-9,'Rec.'!P:Q,2,FALSE),"")</f>
        <v/>
      </c>
      <c r="F286" s="20">
        <f ca="1">VLOOKUP(E286,'Q1.SL'!F:M,3,FALSE)</f>
        <v>0</v>
      </c>
      <c r="G286" s="69" t="str">
        <f>IF(ROW()-9&gt;'Inf.'!$I$10,"",VLOOKUP(E286,'Q1.SL'!F:M,4,FALSE))</f>
        <v/>
      </c>
      <c r="H286" s="20" t="str">
        <f ca="1">VLOOKUP(E286,'Q1.SL'!F:P,8,FALSE)</f>
        <v/>
      </c>
      <c r="I286" s="20" t="str">
        <f ca="1">VLOOKUP(E286,'Q2.SL'!G:O,6,FALSE)</f>
        <v/>
      </c>
      <c r="J286" s="31" t="str">
        <f>IF(ROW()-9&gt;'Inf.'!$I$10,"",VLOOKUP(E286,'Q2.SL'!G:O,4,FALSE))</f>
        <v/>
      </c>
      <c r="K286" s="20" t="str">
        <f ca="1">VLOOKUP(E286,'Q2.SL'!G:R,8,FALSE)</f>
        <v/>
      </c>
      <c r="L286" s="20" t="str">
        <f ca="1">VLOOKUP(E286,'Q3.SL'!G:O,6,FALSE)</f>
        <v/>
      </c>
      <c r="M286" s="69" t="str">
        <f>IF(ROW()-9&gt;'Inf.'!$I$10,"",VLOOKUP(E286,'Q3.SL'!G:O,4,FALSE))</f>
        <v/>
      </c>
      <c r="N286" s="20" t="str">
        <f ca="1">VLOOKUP(E286,'Q3.SL'!G:R,8,FALSE)</f>
        <v/>
      </c>
      <c r="O286" s="20" t="str">
        <f ca="1">VLOOKUP(E286,'Q4.SL'!G:O,6,FALSE)</f>
        <v/>
      </c>
      <c r="P286" s="31" t="str">
        <f>IF(ROW()-9&gt;'Inf.'!$I$10,"",VLOOKUP(E286,'Q4.SL'!G:O,4,FALSE))</f>
        <v/>
      </c>
      <c r="Q286" s="20" t="str">
        <f ca="1">VLOOKUP(E286,'Q4.SL'!G:R,8,FALSE)</f>
        <v/>
      </c>
      <c r="R286" s="20" t="str">
        <f ca="1" t="shared" si="5"/>
        <v/>
      </c>
      <c r="S286" s="20"/>
    </row>
    <row r="287" spans="1:19" ht="21.95" customHeight="1">
      <c r="A287" s="20" t="str">
        <f ca="1">_xlfn.IFERROR(IF(AND(F287=0,I287=0,L287=0,O287=0),"-",VLOOKUP(E287,'Rec.'!H:N,7,FALSE)),"")</f>
        <v/>
      </c>
      <c r="B287" s="21" t="str">
        <f ca="1">_xlfn.IFERROR(VLOOKUP(E287,'Rec.'!B:H,4,FALSE),"")</f>
        <v/>
      </c>
      <c r="C287" s="21" t="str">
        <f ca="1">_xlfn.IFERROR(VLOOKUP(E287,'Rec.'!B:H,5,FALSE),"")</f>
        <v/>
      </c>
      <c r="D287" s="20" t="str">
        <f ca="1">_xlfn.IFERROR(VLOOKUP(E287,'Rec.'!B:H,6,FALSE),"")</f>
        <v/>
      </c>
      <c r="E287" s="20" t="str">
        <f ca="1">_xlfn.IFERROR(VLOOKUP(ROW()-9,'Rec.'!P:Q,2,FALSE),"")</f>
        <v/>
      </c>
      <c r="F287" s="20">
        <f ca="1">VLOOKUP(E287,'Q1.SL'!F:M,3,FALSE)</f>
        <v>0</v>
      </c>
      <c r="G287" s="69" t="str">
        <f>IF(ROW()-9&gt;'Inf.'!$I$10,"",VLOOKUP(E287,'Q1.SL'!F:M,4,FALSE))</f>
        <v/>
      </c>
      <c r="H287" s="20" t="str">
        <f ca="1">VLOOKUP(E287,'Q1.SL'!F:P,8,FALSE)</f>
        <v/>
      </c>
      <c r="I287" s="20" t="str">
        <f ca="1">VLOOKUP(E287,'Q2.SL'!G:O,6,FALSE)</f>
        <v/>
      </c>
      <c r="J287" s="31" t="str">
        <f>IF(ROW()-9&gt;'Inf.'!$I$10,"",VLOOKUP(E287,'Q2.SL'!G:O,4,FALSE))</f>
        <v/>
      </c>
      <c r="K287" s="20" t="str">
        <f ca="1">VLOOKUP(E287,'Q2.SL'!G:R,8,FALSE)</f>
        <v/>
      </c>
      <c r="L287" s="20" t="str">
        <f ca="1">VLOOKUP(E287,'Q3.SL'!G:O,6,FALSE)</f>
        <v/>
      </c>
      <c r="M287" s="69" t="str">
        <f>IF(ROW()-9&gt;'Inf.'!$I$10,"",VLOOKUP(E287,'Q3.SL'!G:O,4,FALSE))</f>
        <v/>
      </c>
      <c r="N287" s="20" t="str">
        <f ca="1">VLOOKUP(E287,'Q3.SL'!G:R,8,FALSE)</f>
        <v/>
      </c>
      <c r="O287" s="20" t="str">
        <f ca="1">VLOOKUP(E287,'Q4.SL'!G:O,6,FALSE)</f>
        <v/>
      </c>
      <c r="P287" s="31" t="str">
        <f>IF(ROW()-9&gt;'Inf.'!$I$10,"",VLOOKUP(E287,'Q4.SL'!G:O,4,FALSE))</f>
        <v/>
      </c>
      <c r="Q287" s="20" t="str">
        <f ca="1">VLOOKUP(E287,'Q4.SL'!G:R,8,FALSE)</f>
        <v/>
      </c>
      <c r="R287" s="20" t="str">
        <f ca="1" t="shared" si="5"/>
        <v/>
      </c>
      <c r="S287" s="20"/>
    </row>
    <row r="288" spans="1:19" ht="21.95" customHeight="1">
      <c r="A288" s="20" t="str">
        <f ca="1">_xlfn.IFERROR(IF(AND(F288=0,I288=0,L288=0,O288=0),"-",VLOOKUP(E288,'Rec.'!H:N,7,FALSE)),"")</f>
        <v/>
      </c>
      <c r="B288" s="21" t="str">
        <f ca="1">_xlfn.IFERROR(VLOOKUP(E288,'Rec.'!B:H,4,FALSE),"")</f>
        <v/>
      </c>
      <c r="C288" s="21" t="str">
        <f ca="1">_xlfn.IFERROR(VLOOKUP(E288,'Rec.'!B:H,5,FALSE),"")</f>
        <v/>
      </c>
      <c r="D288" s="20" t="str">
        <f ca="1">_xlfn.IFERROR(VLOOKUP(E288,'Rec.'!B:H,6,FALSE),"")</f>
        <v/>
      </c>
      <c r="E288" s="20" t="str">
        <f ca="1">_xlfn.IFERROR(VLOOKUP(ROW()-9,'Rec.'!P:Q,2,FALSE),"")</f>
        <v/>
      </c>
      <c r="F288" s="20">
        <f ca="1">VLOOKUP(E288,'Q1.SL'!F:M,3,FALSE)</f>
        <v>0</v>
      </c>
      <c r="G288" s="69" t="str">
        <f>IF(ROW()-9&gt;'Inf.'!$I$10,"",VLOOKUP(E288,'Q1.SL'!F:M,4,FALSE))</f>
        <v/>
      </c>
      <c r="H288" s="20" t="str">
        <f ca="1">VLOOKUP(E288,'Q1.SL'!F:P,8,FALSE)</f>
        <v/>
      </c>
      <c r="I288" s="20" t="str">
        <f ca="1">VLOOKUP(E288,'Q2.SL'!G:O,6,FALSE)</f>
        <v/>
      </c>
      <c r="J288" s="31" t="str">
        <f>IF(ROW()-9&gt;'Inf.'!$I$10,"",VLOOKUP(E288,'Q2.SL'!G:O,4,FALSE))</f>
        <v/>
      </c>
      <c r="K288" s="20" t="str">
        <f ca="1">VLOOKUP(E288,'Q2.SL'!G:R,8,FALSE)</f>
        <v/>
      </c>
      <c r="L288" s="20" t="str">
        <f ca="1">VLOOKUP(E288,'Q3.SL'!G:O,6,FALSE)</f>
        <v/>
      </c>
      <c r="M288" s="69" t="str">
        <f>IF(ROW()-9&gt;'Inf.'!$I$10,"",VLOOKUP(E288,'Q3.SL'!G:O,4,FALSE))</f>
        <v/>
      </c>
      <c r="N288" s="20" t="str">
        <f ca="1">VLOOKUP(E288,'Q3.SL'!G:R,8,FALSE)</f>
        <v/>
      </c>
      <c r="O288" s="20" t="str">
        <f ca="1">VLOOKUP(E288,'Q4.SL'!G:O,6,FALSE)</f>
        <v/>
      </c>
      <c r="P288" s="31" t="str">
        <f>IF(ROW()-9&gt;'Inf.'!$I$10,"",VLOOKUP(E288,'Q4.SL'!G:O,4,FALSE))</f>
        <v/>
      </c>
      <c r="Q288" s="20" t="str">
        <f ca="1">VLOOKUP(E288,'Q4.SL'!G:R,8,FALSE)</f>
        <v/>
      </c>
      <c r="R288" s="20" t="str">
        <f ca="1" t="shared" si="5"/>
        <v/>
      </c>
      <c r="S288" s="20"/>
    </row>
    <row r="289" spans="1:19" ht="21.95" customHeight="1">
      <c r="A289" s="20" t="str">
        <f ca="1">_xlfn.IFERROR(IF(AND(F289=0,I289=0,L289=0,O289=0),"-",VLOOKUP(E289,'Rec.'!H:N,7,FALSE)),"")</f>
        <v/>
      </c>
      <c r="B289" s="21" t="str">
        <f ca="1">_xlfn.IFERROR(VLOOKUP(E289,'Rec.'!B:H,4,FALSE),"")</f>
        <v/>
      </c>
      <c r="C289" s="21" t="str">
        <f ca="1">_xlfn.IFERROR(VLOOKUP(E289,'Rec.'!B:H,5,FALSE),"")</f>
        <v/>
      </c>
      <c r="D289" s="20" t="str">
        <f ca="1">_xlfn.IFERROR(VLOOKUP(E289,'Rec.'!B:H,6,FALSE),"")</f>
        <v/>
      </c>
      <c r="E289" s="20" t="str">
        <f ca="1">_xlfn.IFERROR(VLOOKUP(ROW()-9,'Rec.'!P:Q,2,FALSE),"")</f>
        <v/>
      </c>
      <c r="F289" s="20">
        <f ca="1">VLOOKUP(E289,'Q1.SL'!F:M,3,FALSE)</f>
        <v>0</v>
      </c>
      <c r="G289" s="69" t="str">
        <f>IF(ROW()-9&gt;'Inf.'!$I$10,"",VLOOKUP(E289,'Q1.SL'!F:M,4,FALSE))</f>
        <v/>
      </c>
      <c r="H289" s="20" t="str">
        <f ca="1">VLOOKUP(E289,'Q1.SL'!F:P,8,FALSE)</f>
        <v/>
      </c>
      <c r="I289" s="20" t="str">
        <f ca="1">VLOOKUP(E289,'Q2.SL'!G:O,6,FALSE)</f>
        <v/>
      </c>
      <c r="J289" s="31" t="str">
        <f>IF(ROW()-9&gt;'Inf.'!$I$10,"",VLOOKUP(E289,'Q2.SL'!G:O,4,FALSE))</f>
        <v/>
      </c>
      <c r="K289" s="20" t="str">
        <f ca="1">VLOOKUP(E289,'Q2.SL'!G:R,8,FALSE)</f>
        <v/>
      </c>
      <c r="L289" s="20" t="str">
        <f ca="1">VLOOKUP(E289,'Q3.SL'!G:O,6,FALSE)</f>
        <v/>
      </c>
      <c r="M289" s="69" t="str">
        <f>IF(ROW()-9&gt;'Inf.'!$I$10,"",VLOOKUP(E289,'Q3.SL'!G:O,4,FALSE))</f>
        <v/>
      </c>
      <c r="N289" s="20" t="str">
        <f ca="1">VLOOKUP(E289,'Q3.SL'!G:R,8,FALSE)</f>
        <v/>
      </c>
      <c r="O289" s="20" t="str">
        <f ca="1">VLOOKUP(E289,'Q4.SL'!G:O,6,FALSE)</f>
        <v/>
      </c>
      <c r="P289" s="31" t="str">
        <f>IF(ROW()-9&gt;'Inf.'!$I$10,"",VLOOKUP(E289,'Q4.SL'!G:O,4,FALSE))</f>
        <v/>
      </c>
      <c r="Q289" s="20" t="str">
        <f ca="1">VLOOKUP(E289,'Q4.SL'!G:R,8,FALSE)</f>
        <v/>
      </c>
      <c r="R289" s="20" t="str">
        <f ca="1" t="shared" si="5"/>
        <v/>
      </c>
      <c r="S289" s="20"/>
    </row>
    <row r="290" spans="1:19" ht="21.95" customHeight="1">
      <c r="A290" s="20" t="str">
        <f ca="1">_xlfn.IFERROR(IF(AND(F290=0,I290=0,L290=0,O290=0),"-",VLOOKUP(E290,'Rec.'!H:N,7,FALSE)),"")</f>
        <v/>
      </c>
      <c r="B290" s="21" t="str">
        <f ca="1">_xlfn.IFERROR(VLOOKUP(E290,'Rec.'!B:H,4,FALSE),"")</f>
        <v/>
      </c>
      <c r="C290" s="21" t="str">
        <f ca="1">_xlfn.IFERROR(VLOOKUP(E290,'Rec.'!B:H,5,FALSE),"")</f>
        <v/>
      </c>
      <c r="D290" s="20" t="str">
        <f ca="1">_xlfn.IFERROR(VLOOKUP(E290,'Rec.'!B:H,6,FALSE),"")</f>
        <v/>
      </c>
      <c r="E290" s="20" t="str">
        <f ca="1">_xlfn.IFERROR(VLOOKUP(ROW()-9,'Rec.'!P:Q,2,FALSE),"")</f>
        <v/>
      </c>
      <c r="F290" s="20">
        <f ca="1">VLOOKUP(E290,'Q1.SL'!F:M,3,FALSE)</f>
        <v>0</v>
      </c>
      <c r="G290" s="69" t="str">
        <f>IF(ROW()-9&gt;'Inf.'!$I$10,"",VLOOKUP(E290,'Q1.SL'!F:M,4,FALSE))</f>
        <v/>
      </c>
      <c r="H290" s="20" t="str">
        <f ca="1">VLOOKUP(E290,'Q1.SL'!F:P,8,FALSE)</f>
        <v/>
      </c>
      <c r="I290" s="20" t="str">
        <f ca="1">VLOOKUP(E290,'Q2.SL'!G:O,6,FALSE)</f>
        <v/>
      </c>
      <c r="J290" s="31" t="str">
        <f>IF(ROW()-9&gt;'Inf.'!$I$10,"",VLOOKUP(E290,'Q2.SL'!G:O,4,FALSE))</f>
        <v/>
      </c>
      <c r="K290" s="20" t="str">
        <f ca="1">VLOOKUP(E290,'Q2.SL'!G:R,8,FALSE)</f>
        <v/>
      </c>
      <c r="L290" s="20" t="str">
        <f ca="1">VLOOKUP(E290,'Q3.SL'!G:O,6,FALSE)</f>
        <v/>
      </c>
      <c r="M290" s="69" t="str">
        <f>IF(ROW()-9&gt;'Inf.'!$I$10,"",VLOOKUP(E290,'Q3.SL'!G:O,4,FALSE))</f>
        <v/>
      </c>
      <c r="N290" s="20" t="str">
        <f ca="1">VLOOKUP(E290,'Q3.SL'!G:R,8,FALSE)</f>
        <v/>
      </c>
      <c r="O290" s="20" t="str">
        <f ca="1">VLOOKUP(E290,'Q4.SL'!G:O,6,FALSE)</f>
        <v/>
      </c>
      <c r="P290" s="31" t="str">
        <f>IF(ROW()-9&gt;'Inf.'!$I$10,"",VLOOKUP(E290,'Q4.SL'!G:O,4,FALSE))</f>
        <v/>
      </c>
      <c r="Q290" s="20" t="str">
        <f ca="1">VLOOKUP(E290,'Q4.SL'!G:R,8,FALSE)</f>
        <v/>
      </c>
      <c r="R290" s="20" t="str">
        <f ca="1" t="shared" si="5"/>
        <v/>
      </c>
      <c r="S290" s="20"/>
    </row>
    <row r="291" spans="1:19" ht="21.95" customHeight="1">
      <c r="A291" s="20" t="str">
        <f ca="1">_xlfn.IFERROR(IF(AND(F291=0,I291=0,L291=0,O291=0),"-",VLOOKUP(E291,'Rec.'!H:N,7,FALSE)),"")</f>
        <v/>
      </c>
      <c r="B291" s="21" t="str">
        <f ca="1">_xlfn.IFERROR(VLOOKUP(E291,'Rec.'!B:H,4,FALSE),"")</f>
        <v/>
      </c>
      <c r="C291" s="21" t="str">
        <f ca="1">_xlfn.IFERROR(VLOOKUP(E291,'Rec.'!B:H,5,FALSE),"")</f>
        <v/>
      </c>
      <c r="D291" s="20" t="str">
        <f ca="1">_xlfn.IFERROR(VLOOKUP(E291,'Rec.'!B:H,6,FALSE),"")</f>
        <v/>
      </c>
      <c r="E291" s="20" t="str">
        <f ca="1">_xlfn.IFERROR(VLOOKUP(ROW()-9,'Rec.'!P:Q,2,FALSE),"")</f>
        <v/>
      </c>
      <c r="F291" s="20">
        <f ca="1">VLOOKUP(E291,'Q1.SL'!F:M,3,FALSE)</f>
        <v>0</v>
      </c>
      <c r="G291" s="69" t="str">
        <f>IF(ROW()-9&gt;'Inf.'!$I$10,"",VLOOKUP(E291,'Q1.SL'!F:M,4,FALSE))</f>
        <v/>
      </c>
      <c r="H291" s="20" t="str">
        <f ca="1">VLOOKUP(E291,'Q1.SL'!F:P,8,FALSE)</f>
        <v/>
      </c>
      <c r="I291" s="20" t="str">
        <f ca="1">VLOOKUP(E291,'Q2.SL'!G:O,6,FALSE)</f>
        <v/>
      </c>
      <c r="J291" s="31" t="str">
        <f>IF(ROW()-9&gt;'Inf.'!$I$10,"",VLOOKUP(E291,'Q2.SL'!G:O,4,FALSE))</f>
        <v/>
      </c>
      <c r="K291" s="20" t="str">
        <f ca="1">VLOOKUP(E291,'Q2.SL'!G:R,8,FALSE)</f>
        <v/>
      </c>
      <c r="L291" s="20" t="str">
        <f ca="1">VLOOKUP(E291,'Q3.SL'!G:O,6,FALSE)</f>
        <v/>
      </c>
      <c r="M291" s="69" t="str">
        <f>IF(ROW()-9&gt;'Inf.'!$I$10,"",VLOOKUP(E291,'Q3.SL'!G:O,4,FALSE))</f>
        <v/>
      </c>
      <c r="N291" s="20" t="str">
        <f ca="1">VLOOKUP(E291,'Q3.SL'!G:R,8,FALSE)</f>
        <v/>
      </c>
      <c r="O291" s="20" t="str">
        <f ca="1">VLOOKUP(E291,'Q4.SL'!G:O,6,FALSE)</f>
        <v/>
      </c>
      <c r="P291" s="31" t="str">
        <f>IF(ROW()-9&gt;'Inf.'!$I$10,"",VLOOKUP(E291,'Q4.SL'!G:O,4,FALSE))</f>
        <v/>
      </c>
      <c r="Q291" s="20" t="str">
        <f ca="1">VLOOKUP(E291,'Q4.SL'!G:R,8,FALSE)</f>
        <v/>
      </c>
      <c r="R291" s="20" t="str">
        <f ca="1" t="shared" si="5"/>
        <v/>
      </c>
      <c r="S291" s="20"/>
    </row>
    <row r="292" spans="1:19" ht="21.95" customHeight="1">
      <c r="A292" s="20" t="str">
        <f ca="1">_xlfn.IFERROR(IF(AND(F292=0,I292=0,L292=0,O292=0),"-",VLOOKUP(E292,'Rec.'!H:N,7,FALSE)),"")</f>
        <v/>
      </c>
      <c r="B292" s="21" t="str">
        <f ca="1">_xlfn.IFERROR(VLOOKUP(E292,'Rec.'!B:H,4,FALSE),"")</f>
        <v/>
      </c>
      <c r="C292" s="21" t="str">
        <f ca="1">_xlfn.IFERROR(VLOOKUP(E292,'Rec.'!B:H,5,FALSE),"")</f>
        <v/>
      </c>
      <c r="D292" s="20" t="str">
        <f ca="1">_xlfn.IFERROR(VLOOKUP(E292,'Rec.'!B:H,6,FALSE),"")</f>
        <v/>
      </c>
      <c r="E292" s="20" t="str">
        <f ca="1">_xlfn.IFERROR(VLOOKUP(ROW()-9,'Rec.'!P:Q,2,FALSE),"")</f>
        <v/>
      </c>
      <c r="F292" s="20">
        <f ca="1">VLOOKUP(E292,'Q1.SL'!F:M,3,FALSE)</f>
        <v>0</v>
      </c>
      <c r="G292" s="69" t="str">
        <f>IF(ROW()-9&gt;'Inf.'!$I$10,"",VLOOKUP(E292,'Q1.SL'!F:M,4,FALSE))</f>
        <v/>
      </c>
      <c r="H292" s="20" t="str">
        <f ca="1">VLOOKUP(E292,'Q1.SL'!F:P,8,FALSE)</f>
        <v/>
      </c>
      <c r="I292" s="20" t="str">
        <f ca="1">VLOOKUP(E292,'Q2.SL'!G:O,6,FALSE)</f>
        <v/>
      </c>
      <c r="J292" s="31" t="str">
        <f>IF(ROW()-9&gt;'Inf.'!$I$10,"",VLOOKUP(E292,'Q2.SL'!G:O,4,FALSE))</f>
        <v/>
      </c>
      <c r="K292" s="20" t="str">
        <f ca="1">VLOOKUP(E292,'Q2.SL'!G:R,8,FALSE)</f>
        <v/>
      </c>
      <c r="L292" s="20" t="str">
        <f ca="1">VLOOKUP(E292,'Q3.SL'!G:O,6,FALSE)</f>
        <v/>
      </c>
      <c r="M292" s="69" t="str">
        <f>IF(ROW()-9&gt;'Inf.'!$I$10,"",VLOOKUP(E292,'Q3.SL'!G:O,4,FALSE))</f>
        <v/>
      </c>
      <c r="N292" s="20" t="str">
        <f ca="1">VLOOKUP(E292,'Q3.SL'!G:R,8,FALSE)</f>
        <v/>
      </c>
      <c r="O292" s="20" t="str">
        <f ca="1">VLOOKUP(E292,'Q4.SL'!G:O,6,FALSE)</f>
        <v/>
      </c>
      <c r="P292" s="31" t="str">
        <f>IF(ROW()-9&gt;'Inf.'!$I$10,"",VLOOKUP(E292,'Q4.SL'!G:O,4,FALSE))</f>
        <v/>
      </c>
      <c r="Q292" s="20" t="str">
        <f ca="1">VLOOKUP(E292,'Q4.SL'!G:R,8,FALSE)</f>
        <v/>
      </c>
      <c r="R292" s="20" t="str">
        <f ca="1" t="shared" si="5"/>
        <v/>
      </c>
      <c r="S292" s="20"/>
    </row>
    <row r="293" spans="1:19" ht="21.95" customHeight="1">
      <c r="A293" s="20" t="str">
        <f ca="1">_xlfn.IFERROR(IF(AND(F293=0,I293=0,L293=0,O293=0),"-",VLOOKUP(E293,'Rec.'!H:N,7,FALSE)),"")</f>
        <v/>
      </c>
      <c r="B293" s="21" t="str">
        <f ca="1">_xlfn.IFERROR(VLOOKUP(E293,'Rec.'!B:H,4,FALSE),"")</f>
        <v/>
      </c>
      <c r="C293" s="21" t="str">
        <f ca="1">_xlfn.IFERROR(VLOOKUP(E293,'Rec.'!B:H,5,FALSE),"")</f>
        <v/>
      </c>
      <c r="D293" s="20" t="str">
        <f ca="1">_xlfn.IFERROR(VLOOKUP(E293,'Rec.'!B:H,6,FALSE),"")</f>
        <v/>
      </c>
      <c r="E293" s="20" t="str">
        <f ca="1">_xlfn.IFERROR(VLOOKUP(ROW()-9,'Rec.'!P:Q,2,FALSE),"")</f>
        <v/>
      </c>
      <c r="F293" s="20">
        <f ca="1">VLOOKUP(E293,'Q1.SL'!F:M,3,FALSE)</f>
        <v>0</v>
      </c>
      <c r="G293" s="69" t="str">
        <f>IF(ROW()-9&gt;'Inf.'!$I$10,"",VLOOKUP(E293,'Q1.SL'!F:M,4,FALSE))</f>
        <v/>
      </c>
      <c r="H293" s="20" t="str">
        <f ca="1">VLOOKUP(E293,'Q1.SL'!F:P,8,FALSE)</f>
        <v/>
      </c>
      <c r="I293" s="20" t="str">
        <f ca="1">VLOOKUP(E293,'Q2.SL'!G:O,6,FALSE)</f>
        <v/>
      </c>
      <c r="J293" s="31" t="str">
        <f>IF(ROW()-9&gt;'Inf.'!$I$10,"",VLOOKUP(E293,'Q2.SL'!G:O,4,FALSE))</f>
        <v/>
      </c>
      <c r="K293" s="20" t="str">
        <f ca="1">VLOOKUP(E293,'Q2.SL'!G:R,8,FALSE)</f>
        <v/>
      </c>
      <c r="L293" s="20" t="str">
        <f ca="1">VLOOKUP(E293,'Q3.SL'!G:O,6,FALSE)</f>
        <v/>
      </c>
      <c r="M293" s="69" t="str">
        <f>IF(ROW()-9&gt;'Inf.'!$I$10,"",VLOOKUP(E293,'Q3.SL'!G:O,4,FALSE))</f>
        <v/>
      </c>
      <c r="N293" s="20" t="str">
        <f ca="1">VLOOKUP(E293,'Q3.SL'!G:R,8,FALSE)</f>
        <v/>
      </c>
      <c r="O293" s="20" t="str">
        <f ca="1">VLOOKUP(E293,'Q4.SL'!G:O,6,FALSE)</f>
        <v/>
      </c>
      <c r="P293" s="31" t="str">
        <f>IF(ROW()-9&gt;'Inf.'!$I$10,"",VLOOKUP(E293,'Q4.SL'!G:O,4,FALSE))</f>
        <v/>
      </c>
      <c r="Q293" s="20" t="str">
        <f ca="1">VLOOKUP(E293,'Q4.SL'!G:R,8,FALSE)</f>
        <v/>
      </c>
      <c r="R293" s="20" t="str">
        <f ca="1" t="shared" si="5"/>
        <v/>
      </c>
      <c r="S293" s="20"/>
    </row>
    <row r="294" spans="1:19" ht="21.95" customHeight="1">
      <c r="A294" s="20" t="str">
        <f ca="1">_xlfn.IFERROR(IF(AND(F294=0,I294=0,L294=0,O294=0),"-",VLOOKUP(E294,'Rec.'!H:N,7,FALSE)),"")</f>
        <v/>
      </c>
      <c r="B294" s="21" t="str">
        <f ca="1">_xlfn.IFERROR(VLOOKUP(E294,'Rec.'!B:H,4,FALSE),"")</f>
        <v/>
      </c>
      <c r="C294" s="21" t="str">
        <f ca="1">_xlfn.IFERROR(VLOOKUP(E294,'Rec.'!B:H,5,FALSE),"")</f>
        <v/>
      </c>
      <c r="D294" s="20" t="str">
        <f ca="1">_xlfn.IFERROR(VLOOKUP(E294,'Rec.'!B:H,6,FALSE),"")</f>
        <v/>
      </c>
      <c r="E294" s="20" t="str">
        <f ca="1">_xlfn.IFERROR(VLOOKUP(ROW()-9,'Rec.'!P:Q,2,FALSE),"")</f>
        <v/>
      </c>
      <c r="F294" s="20">
        <f ca="1">VLOOKUP(E294,'Q1.SL'!F:M,3,FALSE)</f>
        <v>0</v>
      </c>
      <c r="G294" s="69" t="str">
        <f>IF(ROW()-9&gt;'Inf.'!$I$10,"",VLOOKUP(E294,'Q1.SL'!F:M,4,FALSE))</f>
        <v/>
      </c>
      <c r="H294" s="20" t="str">
        <f ca="1">VLOOKUP(E294,'Q1.SL'!F:P,8,FALSE)</f>
        <v/>
      </c>
      <c r="I294" s="20" t="str">
        <f ca="1">VLOOKUP(E294,'Q2.SL'!G:O,6,FALSE)</f>
        <v/>
      </c>
      <c r="J294" s="31" t="str">
        <f>IF(ROW()-9&gt;'Inf.'!$I$10,"",VLOOKUP(E294,'Q2.SL'!G:O,4,FALSE))</f>
        <v/>
      </c>
      <c r="K294" s="20" t="str">
        <f ca="1">VLOOKUP(E294,'Q2.SL'!G:R,8,FALSE)</f>
        <v/>
      </c>
      <c r="L294" s="20" t="str">
        <f ca="1">VLOOKUP(E294,'Q3.SL'!G:O,6,FALSE)</f>
        <v/>
      </c>
      <c r="M294" s="69" t="str">
        <f>IF(ROW()-9&gt;'Inf.'!$I$10,"",VLOOKUP(E294,'Q3.SL'!G:O,4,FALSE))</f>
        <v/>
      </c>
      <c r="N294" s="20" t="str">
        <f ca="1">VLOOKUP(E294,'Q3.SL'!G:R,8,FALSE)</f>
        <v/>
      </c>
      <c r="O294" s="20" t="str">
        <f ca="1">VLOOKUP(E294,'Q4.SL'!G:O,6,FALSE)</f>
        <v/>
      </c>
      <c r="P294" s="31" t="str">
        <f>IF(ROW()-9&gt;'Inf.'!$I$10,"",VLOOKUP(E294,'Q4.SL'!G:O,4,FALSE))</f>
        <v/>
      </c>
      <c r="Q294" s="20" t="str">
        <f ca="1">VLOOKUP(E294,'Q4.SL'!G:R,8,FALSE)</f>
        <v/>
      </c>
      <c r="R294" s="20" t="str">
        <f ca="1" t="shared" si="5"/>
        <v/>
      </c>
      <c r="S294" s="20"/>
    </row>
    <row r="295" spans="1:19" ht="21.95" customHeight="1">
      <c r="A295" s="20" t="str">
        <f ca="1">_xlfn.IFERROR(IF(AND(F295=0,I295=0,L295=0,O295=0),"-",VLOOKUP(E295,'Rec.'!H:N,7,FALSE)),"")</f>
        <v/>
      </c>
      <c r="B295" s="21" t="str">
        <f ca="1">_xlfn.IFERROR(VLOOKUP(E295,'Rec.'!B:H,4,FALSE),"")</f>
        <v/>
      </c>
      <c r="C295" s="21" t="str">
        <f ca="1">_xlfn.IFERROR(VLOOKUP(E295,'Rec.'!B:H,5,FALSE),"")</f>
        <v/>
      </c>
      <c r="D295" s="20" t="str">
        <f ca="1">_xlfn.IFERROR(VLOOKUP(E295,'Rec.'!B:H,6,FALSE),"")</f>
        <v/>
      </c>
      <c r="E295" s="20" t="str">
        <f ca="1">_xlfn.IFERROR(VLOOKUP(ROW()-9,'Rec.'!P:Q,2,FALSE),"")</f>
        <v/>
      </c>
      <c r="F295" s="20">
        <f ca="1">VLOOKUP(E295,'Q1.SL'!F:M,3,FALSE)</f>
        <v>0</v>
      </c>
      <c r="G295" s="69" t="str">
        <f>IF(ROW()-9&gt;'Inf.'!$I$10,"",VLOOKUP(E295,'Q1.SL'!F:M,4,FALSE))</f>
        <v/>
      </c>
      <c r="H295" s="20" t="str">
        <f ca="1">VLOOKUP(E295,'Q1.SL'!F:P,8,FALSE)</f>
        <v/>
      </c>
      <c r="I295" s="20" t="str">
        <f ca="1">VLOOKUP(E295,'Q2.SL'!G:O,6,FALSE)</f>
        <v/>
      </c>
      <c r="J295" s="31" t="str">
        <f>IF(ROW()-9&gt;'Inf.'!$I$10,"",VLOOKUP(E295,'Q2.SL'!G:O,4,FALSE))</f>
        <v/>
      </c>
      <c r="K295" s="20" t="str">
        <f ca="1">VLOOKUP(E295,'Q2.SL'!G:R,8,FALSE)</f>
        <v/>
      </c>
      <c r="L295" s="20" t="str">
        <f ca="1">VLOOKUP(E295,'Q3.SL'!G:O,6,FALSE)</f>
        <v/>
      </c>
      <c r="M295" s="69" t="str">
        <f>IF(ROW()-9&gt;'Inf.'!$I$10,"",VLOOKUP(E295,'Q3.SL'!G:O,4,FALSE))</f>
        <v/>
      </c>
      <c r="N295" s="20" t="str">
        <f ca="1">VLOOKUP(E295,'Q3.SL'!G:R,8,FALSE)</f>
        <v/>
      </c>
      <c r="O295" s="20" t="str">
        <f ca="1">VLOOKUP(E295,'Q4.SL'!G:O,6,FALSE)</f>
        <v/>
      </c>
      <c r="P295" s="31" t="str">
        <f>IF(ROW()-9&gt;'Inf.'!$I$10,"",VLOOKUP(E295,'Q4.SL'!G:O,4,FALSE))</f>
        <v/>
      </c>
      <c r="Q295" s="20" t="str">
        <f ca="1">VLOOKUP(E295,'Q4.SL'!G:R,8,FALSE)</f>
        <v/>
      </c>
      <c r="R295" s="20" t="str">
        <f ca="1" t="shared" si="5"/>
        <v/>
      </c>
      <c r="S295" s="20"/>
    </row>
    <row r="296" spans="1:19" ht="21.95" customHeight="1">
      <c r="A296" s="20" t="str">
        <f ca="1">_xlfn.IFERROR(IF(AND(F296=0,I296=0,L296=0,O296=0),"-",VLOOKUP(E296,'Rec.'!H:N,7,FALSE)),"")</f>
        <v/>
      </c>
      <c r="B296" s="21" t="str">
        <f ca="1">_xlfn.IFERROR(VLOOKUP(E296,'Rec.'!B:H,4,FALSE),"")</f>
        <v/>
      </c>
      <c r="C296" s="21" t="str">
        <f ca="1">_xlfn.IFERROR(VLOOKUP(E296,'Rec.'!B:H,5,FALSE),"")</f>
        <v/>
      </c>
      <c r="D296" s="20" t="str">
        <f ca="1">_xlfn.IFERROR(VLOOKUP(E296,'Rec.'!B:H,6,FALSE),"")</f>
        <v/>
      </c>
      <c r="E296" s="20" t="str">
        <f ca="1">_xlfn.IFERROR(VLOOKUP(ROW()-9,'Rec.'!P:Q,2,FALSE),"")</f>
        <v/>
      </c>
      <c r="F296" s="20">
        <f ca="1">VLOOKUP(E296,'Q1.SL'!F:M,3,FALSE)</f>
        <v>0</v>
      </c>
      <c r="G296" s="69" t="str">
        <f>IF(ROW()-9&gt;'Inf.'!$I$10,"",VLOOKUP(E296,'Q1.SL'!F:M,4,FALSE))</f>
        <v/>
      </c>
      <c r="H296" s="20" t="str">
        <f ca="1">VLOOKUP(E296,'Q1.SL'!F:P,8,FALSE)</f>
        <v/>
      </c>
      <c r="I296" s="20" t="str">
        <f ca="1">VLOOKUP(E296,'Q2.SL'!G:O,6,FALSE)</f>
        <v/>
      </c>
      <c r="J296" s="31" t="str">
        <f>IF(ROW()-9&gt;'Inf.'!$I$10,"",VLOOKUP(E296,'Q2.SL'!G:O,4,FALSE))</f>
        <v/>
      </c>
      <c r="K296" s="20" t="str">
        <f ca="1">VLOOKUP(E296,'Q2.SL'!G:R,8,FALSE)</f>
        <v/>
      </c>
      <c r="L296" s="20" t="str">
        <f ca="1">VLOOKUP(E296,'Q3.SL'!G:O,6,FALSE)</f>
        <v/>
      </c>
      <c r="M296" s="69" t="str">
        <f>IF(ROW()-9&gt;'Inf.'!$I$10,"",VLOOKUP(E296,'Q3.SL'!G:O,4,FALSE))</f>
        <v/>
      </c>
      <c r="N296" s="20" t="str">
        <f ca="1">VLOOKUP(E296,'Q3.SL'!G:R,8,FALSE)</f>
        <v/>
      </c>
      <c r="O296" s="20" t="str">
        <f ca="1">VLOOKUP(E296,'Q4.SL'!G:O,6,FALSE)</f>
        <v/>
      </c>
      <c r="P296" s="31" t="str">
        <f>IF(ROW()-9&gt;'Inf.'!$I$10,"",VLOOKUP(E296,'Q4.SL'!G:O,4,FALSE))</f>
        <v/>
      </c>
      <c r="Q296" s="20" t="str">
        <f ca="1">VLOOKUP(E296,'Q4.SL'!G:R,8,FALSE)</f>
        <v/>
      </c>
      <c r="R296" s="20" t="str">
        <f ca="1" t="shared" si="5"/>
        <v/>
      </c>
      <c r="S296" s="20"/>
    </row>
    <row r="297" spans="1:19" ht="21.95" customHeight="1">
      <c r="A297" s="20" t="str">
        <f ca="1">_xlfn.IFERROR(IF(AND(F297=0,I297=0,L297=0,O297=0),"-",VLOOKUP(E297,'Rec.'!H:N,7,FALSE)),"")</f>
        <v/>
      </c>
      <c r="B297" s="21" t="str">
        <f ca="1">_xlfn.IFERROR(VLOOKUP(E297,'Rec.'!B:H,4,FALSE),"")</f>
        <v/>
      </c>
      <c r="C297" s="21" t="str">
        <f ca="1">_xlfn.IFERROR(VLOOKUP(E297,'Rec.'!B:H,5,FALSE),"")</f>
        <v/>
      </c>
      <c r="D297" s="20" t="str">
        <f ca="1">_xlfn.IFERROR(VLOOKUP(E297,'Rec.'!B:H,6,FALSE),"")</f>
        <v/>
      </c>
      <c r="E297" s="20" t="str">
        <f ca="1">_xlfn.IFERROR(VLOOKUP(ROW()-9,'Rec.'!P:Q,2,FALSE),"")</f>
        <v/>
      </c>
      <c r="F297" s="20">
        <f ca="1">VLOOKUP(E297,'Q1.SL'!F:M,3,FALSE)</f>
        <v>0</v>
      </c>
      <c r="G297" s="69" t="str">
        <f>IF(ROW()-9&gt;'Inf.'!$I$10,"",VLOOKUP(E297,'Q1.SL'!F:M,4,FALSE))</f>
        <v/>
      </c>
      <c r="H297" s="20" t="str">
        <f ca="1">VLOOKUP(E297,'Q1.SL'!F:P,8,FALSE)</f>
        <v/>
      </c>
      <c r="I297" s="20" t="str">
        <f ca="1">VLOOKUP(E297,'Q2.SL'!G:O,6,FALSE)</f>
        <v/>
      </c>
      <c r="J297" s="31" t="str">
        <f>IF(ROW()-9&gt;'Inf.'!$I$10,"",VLOOKUP(E297,'Q2.SL'!G:O,4,FALSE))</f>
        <v/>
      </c>
      <c r="K297" s="20" t="str">
        <f ca="1">VLOOKUP(E297,'Q2.SL'!G:R,8,FALSE)</f>
        <v/>
      </c>
      <c r="L297" s="20" t="str">
        <f ca="1">VLOOKUP(E297,'Q3.SL'!G:O,6,FALSE)</f>
        <v/>
      </c>
      <c r="M297" s="69" t="str">
        <f>IF(ROW()-9&gt;'Inf.'!$I$10,"",VLOOKUP(E297,'Q3.SL'!G:O,4,FALSE))</f>
        <v/>
      </c>
      <c r="N297" s="20" t="str">
        <f ca="1">VLOOKUP(E297,'Q3.SL'!G:R,8,FALSE)</f>
        <v/>
      </c>
      <c r="O297" s="20" t="str">
        <f ca="1">VLOOKUP(E297,'Q4.SL'!G:O,6,FALSE)</f>
        <v/>
      </c>
      <c r="P297" s="31" t="str">
        <f>IF(ROW()-9&gt;'Inf.'!$I$10,"",VLOOKUP(E297,'Q4.SL'!G:O,4,FALSE))</f>
        <v/>
      </c>
      <c r="Q297" s="20" t="str">
        <f ca="1">VLOOKUP(E297,'Q4.SL'!G:R,8,FALSE)</f>
        <v/>
      </c>
      <c r="R297" s="20" t="str">
        <f ca="1" t="shared" si="5"/>
        <v/>
      </c>
      <c r="S297" s="20"/>
    </row>
    <row r="298" spans="1:19" ht="21.95" customHeight="1">
      <c r="A298" s="20" t="str">
        <f ca="1">_xlfn.IFERROR(IF(AND(F298=0,I298=0,L298=0,O298=0),"-",VLOOKUP(E298,'Rec.'!H:N,7,FALSE)),"")</f>
        <v/>
      </c>
      <c r="B298" s="21" t="str">
        <f ca="1">_xlfn.IFERROR(VLOOKUP(E298,'Rec.'!B:H,4,FALSE),"")</f>
        <v/>
      </c>
      <c r="C298" s="21" t="str">
        <f ca="1">_xlfn.IFERROR(VLOOKUP(E298,'Rec.'!B:H,5,FALSE),"")</f>
        <v/>
      </c>
      <c r="D298" s="20" t="str">
        <f ca="1">_xlfn.IFERROR(VLOOKUP(E298,'Rec.'!B:H,6,FALSE),"")</f>
        <v/>
      </c>
      <c r="E298" s="20" t="str">
        <f ca="1">_xlfn.IFERROR(VLOOKUP(ROW()-9,'Rec.'!P:Q,2,FALSE),"")</f>
        <v/>
      </c>
      <c r="F298" s="20">
        <f ca="1">VLOOKUP(E298,'Q1.SL'!F:M,3,FALSE)</f>
        <v>0</v>
      </c>
      <c r="G298" s="69" t="str">
        <f>IF(ROW()-9&gt;'Inf.'!$I$10,"",VLOOKUP(E298,'Q1.SL'!F:M,4,FALSE))</f>
        <v/>
      </c>
      <c r="H298" s="20" t="str">
        <f ca="1">VLOOKUP(E298,'Q1.SL'!F:P,8,FALSE)</f>
        <v/>
      </c>
      <c r="I298" s="20" t="str">
        <f ca="1">VLOOKUP(E298,'Q2.SL'!G:O,6,FALSE)</f>
        <v/>
      </c>
      <c r="J298" s="31" t="str">
        <f>IF(ROW()-9&gt;'Inf.'!$I$10,"",VLOOKUP(E298,'Q2.SL'!G:O,4,FALSE))</f>
        <v/>
      </c>
      <c r="K298" s="20" t="str">
        <f ca="1">VLOOKUP(E298,'Q2.SL'!G:R,8,FALSE)</f>
        <v/>
      </c>
      <c r="L298" s="20" t="str">
        <f ca="1">VLOOKUP(E298,'Q3.SL'!G:O,6,FALSE)</f>
        <v/>
      </c>
      <c r="M298" s="69" t="str">
        <f>IF(ROW()-9&gt;'Inf.'!$I$10,"",VLOOKUP(E298,'Q3.SL'!G:O,4,FALSE))</f>
        <v/>
      </c>
      <c r="N298" s="20" t="str">
        <f ca="1">VLOOKUP(E298,'Q3.SL'!G:R,8,FALSE)</f>
        <v/>
      </c>
      <c r="O298" s="20" t="str">
        <f ca="1">VLOOKUP(E298,'Q4.SL'!G:O,6,FALSE)</f>
        <v/>
      </c>
      <c r="P298" s="31" t="str">
        <f>IF(ROW()-9&gt;'Inf.'!$I$10,"",VLOOKUP(E298,'Q4.SL'!G:O,4,FALSE))</f>
        <v/>
      </c>
      <c r="Q298" s="20" t="str">
        <f ca="1">VLOOKUP(E298,'Q4.SL'!G:R,8,FALSE)</f>
        <v/>
      </c>
      <c r="R298" s="20" t="str">
        <f ca="1" t="shared" si="5"/>
        <v/>
      </c>
      <c r="S298" s="20"/>
    </row>
    <row r="299" spans="1:19" ht="21.95" customHeight="1">
      <c r="A299" s="20" t="str">
        <f ca="1">_xlfn.IFERROR(IF(AND(F299=0,I299=0,L299=0,O299=0),"-",VLOOKUP(E299,'Rec.'!H:N,7,FALSE)),"")</f>
        <v/>
      </c>
      <c r="B299" s="21" t="str">
        <f ca="1">_xlfn.IFERROR(VLOOKUP(E299,'Rec.'!B:H,4,FALSE),"")</f>
        <v/>
      </c>
      <c r="C299" s="21" t="str">
        <f ca="1">_xlfn.IFERROR(VLOOKUP(E299,'Rec.'!B:H,5,FALSE),"")</f>
        <v/>
      </c>
      <c r="D299" s="20" t="str">
        <f ca="1">_xlfn.IFERROR(VLOOKUP(E299,'Rec.'!B:H,6,FALSE),"")</f>
        <v/>
      </c>
      <c r="E299" s="20" t="str">
        <f ca="1">_xlfn.IFERROR(VLOOKUP(ROW()-9,'Rec.'!P:Q,2,FALSE),"")</f>
        <v/>
      </c>
      <c r="F299" s="20">
        <f ca="1">VLOOKUP(E299,'Q1.SL'!F:M,3,FALSE)</f>
        <v>0</v>
      </c>
      <c r="G299" s="69" t="str">
        <f>IF(ROW()-9&gt;'Inf.'!$I$10,"",VLOOKUP(E299,'Q1.SL'!F:M,4,FALSE))</f>
        <v/>
      </c>
      <c r="H299" s="20" t="str">
        <f ca="1">VLOOKUP(E299,'Q1.SL'!F:P,8,FALSE)</f>
        <v/>
      </c>
      <c r="I299" s="20" t="str">
        <f ca="1">VLOOKUP(E299,'Q2.SL'!G:O,6,FALSE)</f>
        <v/>
      </c>
      <c r="J299" s="31" t="str">
        <f>IF(ROW()-9&gt;'Inf.'!$I$10,"",VLOOKUP(E299,'Q2.SL'!G:O,4,FALSE))</f>
        <v/>
      </c>
      <c r="K299" s="20" t="str">
        <f ca="1">VLOOKUP(E299,'Q2.SL'!G:R,8,FALSE)</f>
        <v/>
      </c>
      <c r="L299" s="20" t="str">
        <f ca="1">VLOOKUP(E299,'Q3.SL'!G:O,6,FALSE)</f>
        <v/>
      </c>
      <c r="M299" s="69" t="str">
        <f>IF(ROW()-9&gt;'Inf.'!$I$10,"",VLOOKUP(E299,'Q3.SL'!G:O,4,FALSE))</f>
        <v/>
      </c>
      <c r="N299" s="20" t="str">
        <f ca="1">VLOOKUP(E299,'Q3.SL'!G:R,8,FALSE)</f>
        <v/>
      </c>
      <c r="O299" s="20" t="str">
        <f ca="1">VLOOKUP(E299,'Q4.SL'!G:O,6,FALSE)</f>
        <v/>
      </c>
      <c r="P299" s="31" t="str">
        <f>IF(ROW()-9&gt;'Inf.'!$I$10,"",VLOOKUP(E299,'Q4.SL'!G:O,4,FALSE))</f>
        <v/>
      </c>
      <c r="Q299" s="20" t="str">
        <f ca="1">VLOOKUP(E299,'Q4.SL'!G:R,8,FALSE)</f>
        <v/>
      </c>
      <c r="R299" s="20" t="str">
        <f ca="1" t="shared" si="5"/>
        <v/>
      </c>
      <c r="S299" s="20"/>
    </row>
    <row r="300" spans="1:19" ht="21.95" customHeight="1">
      <c r="A300" s="20" t="str">
        <f ca="1">_xlfn.IFERROR(IF(AND(F300=0,I300=0,L300=0,O300=0),"-",VLOOKUP(E300,'Rec.'!H:N,7,FALSE)),"")</f>
        <v/>
      </c>
      <c r="B300" s="21" t="str">
        <f ca="1">_xlfn.IFERROR(VLOOKUP(E300,'Rec.'!B:H,4,FALSE),"")</f>
        <v/>
      </c>
      <c r="C300" s="21" t="str">
        <f ca="1">_xlfn.IFERROR(VLOOKUP(E300,'Rec.'!B:H,5,FALSE),"")</f>
        <v/>
      </c>
      <c r="D300" s="20" t="str">
        <f ca="1">_xlfn.IFERROR(VLOOKUP(E300,'Rec.'!B:H,6,FALSE),"")</f>
        <v/>
      </c>
      <c r="E300" s="20" t="str">
        <f ca="1">_xlfn.IFERROR(VLOOKUP(ROW()-9,'Rec.'!P:Q,2,FALSE),"")</f>
        <v/>
      </c>
      <c r="F300" s="20">
        <f ca="1">VLOOKUP(E300,'Q1.SL'!F:M,3,FALSE)</f>
        <v>0</v>
      </c>
      <c r="G300" s="69" t="str">
        <f>IF(ROW()-9&gt;'Inf.'!$I$10,"",VLOOKUP(E300,'Q1.SL'!F:M,4,FALSE))</f>
        <v/>
      </c>
      <c r="H300" s="20" t="str">
        <f ca="1">VLOOKUP(E300,'Q1.SL'!F:P,8,FALSE)</f>
        <v/>
      </c>
      <c r="I300" s="20" t="str">
        <f ca="1">VLOOKUP(E300,'Q2.SL'!G:O,6,FALSE)</f>
        <v/>
      </c>
      <c r="J300" s="31" t="str">
        <f>IF(ROW()-9&gt;'Inf.'!$I$10,"",VLOOKUP(E300,'Q2.SL'!G:O,4,FALSE))</f>
        <v/>
      </c>
      <c r="K300" s="20" t="str">
        <f ca="1">VLOOKUP(E300,'Q2.SL'!G:R,8,FALSE)</f>
        <v/>
      </c>
      <c r="L300" s="20" t="str">
        <f ca="1">VLOOKUP(E300,'Q3.SL'!G:O,6,FALSE)</f>
        <v/>
      </c>
      <c r="M300" s="69" t="str">
        <f>IF(ROW()-9&gt;'Inf.'!$I$10,"",VLOOKUP(E300,'Q3.SL'!G:O,4,FALSE))</f>
        <v/>
      </c>
      <c r="N300" s="20" t="str">
        <f ca="1">VLOOKUP(E300,'Q3.SL'!G:R,8,FALSE)</f>
        <v/>
      </c>
      <c r="O300" s="20" t="str">
        <f ca="1">VLOOKUP(E300,'Q4.SL'!G:O,6,FALSE)</f>
        <v/>
      </c>
      <c r="P300" s="31" t="str">
        <f>IF(ROW()-9&gt;'Inf.'!$I$10,"",VLOOKUP(E300,'Q4.SL'!G:O,4,FALSE))</f>
        <v/>
      </c>
      <c r="Q300" s="20" t="str">
        <f ca="1">VLOOKUP(E300,'Q4.SL'!G:R,8,FALSE)</f>
        <v/>
      </c>
      <c r="R300" s="20" t="str">
        <f ca="1" t="shared" si="5"/>
        <v/>
      </c>
      <c r="S300" s="20"/>
    </row>
    <row r="301" spans="1:19" ht="21.95" customHeight="1">
      <c r="A301" s="20" t="str">
        <f ca="1">_xlfn.IFERROR(IF(AND(F301=0,I301=0,L301=0,O301=0),"-",VLOOKUP(E301,'Rec.'!H:N,7,FALSE)),"")</f>
        <v/>
      </c>
      <c r="B301" s="21" t="str">
        <f ca="1">_xlfn.IFERROR(VLOOKUP(E301,'Rec.'!B:H,4,FALSE),"")</f>
        <v/>
      </c>
      <c r="C301" s="21" t="str">
        <f ca="1">_xlfn.IFERROR(VLOOKUP(E301,'Rec.'!B:H,5,FALSE),"")</f>
        <v/>
      </c>
      <c r="D301" s="20" t="str">
        <f ca="1">_xlfn.IFERROR(VLOOKUP(E301,'Rec.'!B:H,6,FALSE),"")</f>
        <v/>
      </c>
      <c r="E301" s="20" t="str">
        <f ca="1">_xlfn.IFERROR(VLOOKUP(ROW()-9,'Rec.'!P:Q,2,FALSE),"")</f>
        <v/>
      </c>
      <c r="F301" s="20">
        <f ca="1">VLOOKUP(E301,'Q1.SL'!F:M,3,FALSE)</f>
        <v>0</v>
      </c>
      <c r="G301" s="69" t="str">
        <f>IF(ROW()-9&gt;'Inf.'!$I$10,"",VLOOKUP(E301,'Q1.SL'!F:M,4,FALSE))</f>
        <v/>
      </c>
      <c r="H301" s="20" t="str">
        <f ca="1">VLOOKUP(E301,'Q1.SL'!F:P,8,FALSE)</f>
        <v/>
      </c>
      <c r="I301" s="20" t="str">
        <f ca="1">VLOOKUP(E301,'Q2.SL'!G:O,6,FALSE)</f>
        <v/>
      </c>
      <c r="J301" s="31" t="str">
        <f>IF(ROW()-9&gt;'Inf.'!$I$10,"",VLOOKUP(E301,'Q2.SL'!G:O,4,FALSE))</f>
        <v/>
      </c>
      <c r="K301" s="20" t="str">
        <f ca="1">VLOOKUP(E301,'Q2.SL'!G:R,8,FALSE)</f>
        <v/>
      </c>
      <c r="L301" s="20" t="str">
        <f ca="1">VLOOKUP(E301,'Q3.SL'!G:O,6,FALSE)</f>
        <v/>
      </c>
      <c r="M301" s="69" t="str">
        <f>IF(ROW()-9&gt;'Inf.'!$I$10,"",VLOOKUP(E301,'Q3.SL'!G:O,4,FALSE))</f>
        <v/>
      </c>
      <c r="N301" s="20" t="str">
        <f ca="1">VLOOKUP(E301,'Q3.SL'!G:R,8,FALSE)</f>
        <v/>
      </c>
      <c r="O301" s="20" t="str">
        <f ca="1">VLOOKUP(E301,'Q4.SL'!G:O,6,FALSE)</f>
        <v/>
      </c>
      <c r="P301" s="31" t="str">
        <f>IF(ROW()-9&gt;'Inf.'!$I$10,"",VLOOKUP(E301,'Q4.SL'!G:O,4,FALSE))</f>
        <v/>
      </c>
      <c r="Q301" s="20" t="str">
        <f ca="1">VLOOKUP(E301,'Q4.SL'!G:R,8,FALSE)</f>
        <v/>
      </c>
      <c r="R301" s="20" t="str">
        <f ca="1" t="shared" si="5"/>
        <v/>
      </c>
      <c r="S301" s="20"/>
    </row>
    <row r="302" spans="1:19" ht="21.95" customHeight="1">
      <c r="A302" s="20" t="str">
        <f ca="1">_xlfn.IFERROR(IF(AND(F302=0,I302=0,L302=0,O302=0),"-",VLOOKUP(E302,'Rec.'!H:N,7,FALSE)),"")</f>
        <v/>
      </c>
      <c r="B302" s="21" t="str">
        <f ca="1">_xlfn.IFERROR(VLOOKUP(E302,'Rec.'!B:H,4,FALSE),"")</f>
        <v/>
      </c>
      <c r="C302" s="21" t="str">
        <f ca="1">_xlfn.IFERROR(VLOOKUP(E302,'Rec.'!B:H,5,FALSE),"")</f>
        <v/>
      </c>
      <c r="D302" s="20" t="str">
        <f ca="1">_xlfn.IFERROR(VLOOKUP(E302,'Rec.'!B:H,6,FALSE),"")</f>
        <v/>
      </c>
      <c r="E302" s="20" t="str">
        <f ca="1">_xlfn.IFERROR(VLOOKUP(ROW()-9,'Rec.'!P:Q,2,FALSE),"")</f>
        <v/>
      </c>
      <c r="F302" s="20">
        <f ca="1">VLOOKUP(E302,'Q1.SL'!F:M,3,FALSE)</f>
        <v>0</v>
      </c>
      <c r="G302" s="69" t="str">
        <f>IF(ROW()-9&gt;'Inf.'!$I$10,"",VLOOKUP(E302,'Q1.SL'!F:M,4,FALSE))</f>
        <v/>
      </c>
      <c r="H302" s="20" t="str">
        <f ca="1">VLOOKUP(E302,'Q1.SL'!F:P,8,FALSE)</f>
        <v/>
      </c>
      <c r="I302" s="20" t="str">
        <f ca="1">VLOOKUP(E302,'Q2.SL'!G:O,6,FALSE)</f>
        <v/>
      </c>
      <c r="J302" s="31" t="str">
        <f>IF(ROW()-9&gt;'Inf.'!$I$10,"",VLOOKUP(E302,'Q2.SL'!G:O,4,FALSE))</f>
        <v/>
      </c>
      <c r="K302" s="20" t="str">
        <f ca="1">VLOOKUP(E302,'Q2.SL'!G:R,8,FALSE)</f>
        <v/>
      </c>
      <c r="L302" s="20" t="str">
        <f ca="1">VLOOKUP(E302,'Q3.SL'!G:O,6,FALSE)</f>
        <v/>
      </c>
      <c r="M302" s="69" t="str">
        <f>IF(ROW()-9&gt;'Inf.'!$I$10,"",VLOOKUP(E302,'Q3.SL'!G:O,4,FALSE))</f>
        <v/>
      </c>
      <c r="N302" s="20" t="str">
        <f ca="1">VLOOKUP(E302,'Q3.SL'!G:R,8,FALSE)</f>
        <v/>
      </c>
      <c r="O302" s="20" t="str">
        <f ca="1">VLOOKUP(E302,'Q4.SL'!G:O,6,FALSE)</f>
        <v/>
      </c>
      <c r="P302" s="31" t="str">
        <f>IF(ROW()-9&gt;'Inf.'!$I$10,"",VLOOKUP(E302,'Q4.SL'!G:O,4,FALSE))</f>
        <v/>
      </c>
      <c r="Q302" s="20" t="str">
        <f ca="1">VLOOKUP(E302,'Q4.SL'!G:R,8,FALSE)</f>
        <v/>
      </c>
      <c r="R302" s="20" t="str">
        <f ca="1" t="shared" si="5"/>
        <v/>
      </c>
      <c r="S302" s="20"/>
    </row>
    <row r="303" spans="1:19" ht="21.95" customHeight="1">
      <c r="A303" s="20" t="str">
        <f ca="1">_xlfn.IFERROR(IF(AND(F303=0,I303=0,L303=0,O303=0),"-",VLOOKUP(E303,'Rec.'!H:N,7,FALSE)),"")</f>
        <v/>
      </c>
      <c r="B303" s="21" t="str">
        <f ca="1">_xlfn.IFERROR(VLOOKUP(E303,'Rec.'!B:H,4,FALSE),"")</f>
        <v/>
      </c>
      <c r="C303" s="21" t="str">
        <f ca="1">_xlfn.IFERROR(VLOOKUP(E303,'Rec.'!B:H,5,FALSE),"")</f>
        <v/>
      </c>
      <c r="D303" s="20" t="str">
        <f ca="1">_xlfn.IFERROR(VLOOKUP(E303,'Rec.'!B:H,6,FALSE),"")</f>
        <v/>
      </c>
      <c r="E303" s="20" t="str">
        <f ca="1">_xlfn.IFERROR(VLOOKUP(ROW()-9,'Rec.'!P:Q,2,FALSE),"")</f>
        <v/>
      </c>
      <c r="F303" s="20">
        <f ca="1">VLOOKUP(E303,'Q1.SL'!F:M,3,FALSE)</f>
        <v>0</v>
      </c>
      <c r="G303" s="69" t="str">
        <f>IF(ROW()-9&gt;'Inf.'!$I$10,"",VLOOKUP(E303,'Q1.SL'!F:M,4,FALSE))</f>
        <v/>
      </c>
      <c r="H303" s="20" t="str">
        <f ca="1">VLOOKUP(E303,'Q1.SL'!F:P,8,FALSE)</f>
        <v/>
      </c>
      <c r="I303" s="20" t="str">
        <f ca="1">VLOOKUP(E303,'Q2.SL'!G:O,6,FALSE)</f>
        <v/>
      </c>
      <c r="J303" s="31" t="str">
        <f>IF(ROW()-9&gt;'Inf.'!$I$10,"",VLOOKUP(E303,'Q2.SL'!G:O,4,FALSE))</f>
        <v/>
      </c>
      <c r="K303" s="20" t="str">
        <f ca="1">VLOOKUP(E303,'Q2.SL'!G:R,8,FALSE)</f>
        <v/>
      </c>
      <c r="L303" s="20" t="str">
        <f ca="1">VLOOKUP(E303,'Q3.SL'!G:O,6,FALSE)</f>
        <v/>
      </c>
      <c r="M303" s="69" t="str">
        <f>IF(ROW()-9&gt;'Inf.'!$I$10,"",VLOOKUP(E303,'Q3.SL'!G:O,4,FALSE))</f>
        <v/>
      </c>
      <c r="N303" s="20" t="str">
        <f ca="1">VLOOKUP(E303,'Q3.SL'!G:R,8,FALSE)</f>
        <v/>
      </c>
      <c r="O303" s="20" t="str">
        <f ca="1">VLOOKUP(E303,'Q4.SL'!G:O,6,FALSE)</f>
        <v/>
      </c>
      <c r="P303" s="31" t="str">
        <f>IF(ROW()-9&gt;'Inf.'!$I$10,"",VLOOKUP(E303,'Q4.SL'!G:O,4,FALSE))</f>
        <v/>
      </c>
      <c r="Q303" s="20" t="str">
        <f ca="1">VLOOKUP(E303,'Q4.SL'!G:R,8,FALSE)</f>
        <v/>
      </c>
      <c r="R303" s="20" t="str">
        <f ca="1" t="shared" si="5"/>
        <v/>
      </c>
      <c r="S303" s="20"/>
    </row>
    <row r="304" spans="1:19" ht="21.95" customHeight="1">
      <c r="A304" s="20" t="str">
        <f ca="1">_xlfn.IFERROR(IF(AND(F304=0,I304=0,L304=0,O304=0),"-",VLOOKUP(E304,'Rec.'!H:N,7,FALSE)),"")</f>
        <v/>
      </c>
      <c r="B304" s="21" t="str">
        <f ca="1">_xlfn.IFERROR(VLOOKUP(E304,'Rec.'!B:H,4,FALSE),"")</f>
        <v/>
      </c>
      <c r="C304" s="21" t="str">
        <f ca="1">_xlfn.IFERROR(VLOOKUP(E304,'Rec.'!B:H,5,FALSE),"")</f>
        <v/>
      </c>
      <c r="D304" s="20" t="str">
        <f ca="1">_xlfn.IFERROR(VLOOKUP(E304,'Rec.'!B:H,6,FALSE),"")</f>
        <v/>
      </c>
      <c r="E304" s="20" t="str">
        <f ca="1">_xlfn.IFERROR(VLOOKUP(ROW()-9,'Rec.'!P:Q,2,FALSE),"")</f>
        <v/>
      </c>
      <c r="F304" s="20">
        <f ca="1">VLOOKUP(E304,'Q1.SL'!F:M,3,FALSE)</f>
        <v>0</v>
      </c>
      <c r="G304" s="69" t="str">
        <f>IF(ROW()-9&gt;'Inf.'!$I$10,"",VLOOKUP(E304,'Q1.SL'!F:M,4,FALSE))</f>
        <v/>
      </c>
      <c r="H304" s="20" t="str">
        <f ca="1">VLOOKUP(E304,'Q1.SL'!F:P,8,FALSE)</f>
        <v/>
      </c>
      <c r="I304" s="20" t="str">
        <f ca="1">VLOOKUP(E304,'Q2.SL'!G:O,6,FALSE)</f>
        <v/>
      </c>
      <c r="J304" s="31" t="str">
        <f>IF(ROW()-9&gt;'Inf.'!$I$10,"",VLOOKUP(E304,'Q2.SL'!G:O,4,FALSE))</f>
        <v/>
      </c>
      <c r="K304" s="20" t="str">
        <f ca="1">VLOOKUP(E304,'Q2.SL'!G:R,8,FALSE)</f>
        <v/>
      </c>
      <c r="L304" s="20" t="str">
        <f ca="1">VLOOKUP(E304,'Q3.SL'!G:O,6,FALSE)</f>
        <v/>
      </c>
      <c r="M304" s="69" t="str">
        <f>IF(ROW()-9&gt;'Inf.'!$I$10,"",VLOOKUP(E304,'Q3.SL'!G:O,4,FALSE))</f>
        <v/>
      </c>
      <c r="N304" s="20" t="str">
        <f ca="1">VLOOKUP(E304,'Q3.SL'!G:R,8,FALSE)</f>
        <v/>
      </c>
      <c r="O304" s="20" t="str">
        <f ca="1">VLOOKUP(E304,'Q4.SL'!G:O,6,FALSE)</f>
        <v/>
      </c>
      <c r="P304" s="31" t="str">
        <f>IF(ROW()-9&gt;'Inf.'!$I$10,"",VLOOKUP(E304,'Q4.SL'!G:O,4,FALSE))</f>
        <v/>
      </c>
      <c r="Q304" s="20" t="str">
        <f ca="1">VLOOKUP(E304,'Q4.SL'!G:R,8,FALSE)</f>
        <v/>
      </c>
      <c r="R304" s="20" t="str">
        <f ca="1" t="shared" si="5"/>
        <v/>
      </c>
      <c r="S304" s="20"/>
    </row>
    <row r="305" spans="1:19" ht="21.95" customHeight="1">
      <c r="A305" s="20" t="str">
        <f ca="1">_xlfn.IFERROR(IF(AND(F305=0,I305=0,L305=0,O305=0),"-",VLOOKUP(E305,'Rec.'!H:N,7,FALSE)),"")</f>
        <v/>
      </c>
      <c r="B305" s="21" t="str">
        <f ca="1">_xlfn.IFERROR(VLOOKUP(E305,'Rec.'!B:H,4,FALSE),"")</f>
        <v/>
      </c>
      <c r="C305" s="21" t="str">
        <f ca="1">_xlfn.IFERROR(VLOOKUP(E305,'Rec.'!B:H,5,FALSE),"")</f>
        <v/>
      </c>
      <c r="D305" s="20" t="str">
        <f ca="1">_xlfn.IFERROR(VLOOKUP(E305,'Rec.'!B:H,6,FALSE),"")</f>
        <v/>
      </c>
      <c r="E305" s="20" t="str">
        <f ca="1">_xlfn.IFERROR(VLOOKUP(ROW()-9,'Rec.'!P:Q,2,FALSE),"")</f>
        <v/>
      </c>
      <c r="F305" s="20">
        <f ca="1">VLOOKUP(E305,'Q1.SL'!F:M,3,FALSE)</f>
        <v>0</v>
      </c>
      <c r="G305" s="69" t="str">
        <f>IF(ROW()-9&gt;'Inf.'!$I$10,"",VLOOKUP(E305,'Q1.SL'!F:M,4,FALSE))</f>
        <v/>
      </c>
      <c r="H305" s="20" t="str">
        <f ca="1">VLOOKUP(E305,'Q1.SL'!F:P,8,FALSE)</f>
        <v/>
      </c>
      <c r="I305" s="20" t="str">
        <f ca="1">VLOOKUP(E305,'Q2.SL'!G:O,6,FALSE)</f>
        <v/>
      </c>
      <c r="J305" s="31" t="str">
        <f>IF(ROW()-9&gt;'Inf.'!$I$10,"",VLOOKUP(E305,'Q2.SL'!G:O,4,FALSE))</f>
        <v/>
      </c>
      <c r="K305" s="20" t="str">
        <f ca="1">VLOOKUP(E305,'Q2.SL'!G:R,8,FALSE)</f>
        <v/>
      </c>
      <c r="L305" s="20" t="str">
        <f ca="1">VLOOKUP(E305,'Q3.SL'!G:O,6,FALSE)</f>
        <v/>
      </c>
      <c r="M305" s="69" t="str">
        <f>IF(ROW()-9&gt;'Inf.'!$I$10,"",VLOOKUP(E305,'Q3.SL'!G:O,4,FALSE))</f>
        <v/>
      </c>
      <c r="N305" s="20" t="str">
        <f ca="1">VLOOKUP(E305,'Q3.SL'!G:R,8,FALSE)</f>
        <v/>
      </c>
      <c r="O305" s="20" t="str">
        <f ca="1">VLOOKUP(E305,'Q4.SL'!G:O,6,FALSE)</f>
        <v/>
      </c>
      <c r="P305" s="31" t="str">
        <f>IF(ROW()-9&gt;'Inf.'!$I$10,"",VLOOKUP(E305,'Q4.SL'!G:O,4,FALSE))</f>
        <v/>
      </c>
      <c r="Q305" s="20" t="str">
        <f ca="1">VLOOKUP(E305,'Q4.SL'!G:R,8,FALSE)</f>
        <v/>
      </c>
      <c r="R305" s="20" t="str">
        <f ca="1" t="shared" si="5"/>
        <v/>
      </c>
      <c r="S305" s="20"/>
    </row>
    <row r="306" spans="1:19" ht="21.95" customHeight="1">
      <c r="A306" s="20" t="str">
        <f ca="1">_xlfn.IFERROR(IF(AND(F306=0,I306=0,L306=0,O306=0),"-",VLOOKUP(E306,'Rec.'!H:N,7,FALSE)),"")</f>
        <v/>
      </c>
      <c r="B306" s="21" t="str">
        <f ca="1">_xlfn.IFERROR(VLOOKUP(E306,'Rec.'!B:H,4,FALSE),"")</f>
        <v/>
      </c>
      <c r="C306" s="21" t="str">
        <f ca="1">_xlfn.IFERROR(VLOOKUP(E306,'Rec.'!B:H,5,FALSE),"")</f>
        <v/>
      </c>
      <c r="D306" s="20" t="str">
        <f ca="1">_xlfn.IFERROR(VLOOKUP(E306,'Rec.'!B:H,6,FALSE),"")</f>
        <v/>
      </c>
      <c r="E306" s="20" t="str">
        <f ca="1">_xlfn.IFERROR(VLOOKUP(ROW()-9,'Rec.'!P:Q,2,FALSE),"")</f>
        <v/>
      </c>
      <c r="F306" s="20">
        <f ca="1">VLOOKUP(E306,'Q1.SL'!F:M,3,FALSE)</f>
        <v>0</v>
      </c>
      <c r="G306" s="69" t="str">
        <f>IF(ROW()-9&gt;'Inf.'!$I$10,"",VLOOKUP(E306,'Q1.SL'!F:M,4,FALSE))</f>
        <v/>
      </c>
      <c r="H306" s="20" t="str">
        <f ca="1">VLOOKUP(E306,'Q1.SL'!F:P,8,FALSE)</f>
        <v/>
      </c>
      <c r="I306" s="20" t="str">
        <f ca="1">VLOOKUP(E306,'Q2.SL'!G:O,6,FALSE)</f>
        <v/>
      </c>
      <c r="J306" s="31" t="str">
        <f>IF(ROW()-9&gt;'Inf.'!$I$10,"",VLOOKUP(E306,'Q2.SL'!G:O,4,FALSE))</f>
        <v/>
      </c>
      <c r="K306" s="20" t="str">
        <f ca="1">VLOOKUP(E306,'Q2.SL'!G:R,8,FALSE)</f>
        <v/>
      </c>
      <c r="L306" s="20" t="str">
        <f ca="1">VLOOKUP(E306,'Q3.SL'!G:O,6,FALSE)</f>
        <v/>
      </c>
      <c r="M306" s="69" t="str">
        <f>IF(ROW()-9&gt;'Inf.'!$I$10,"",VLOOKUP(E306,'Q3.SL'!G:O,4,FALSE))</f>
        <v/>
      </c>
      <c r="N306" s="20" t="str">
        <f ca="1">VLOOKUP(E306,'Q3.SL'!G:R,8,FALSE)</f>
        <v/>
      </c>
      <c r="O306" s="20" t="str">
        <f ca="1">VLOOKUP(E306,'Q4.SL'!G:O,6,FALSE)</f>
        <v/>
      </c>
      <c r="P306" s="31" t="str">
        <f>IF(ROW()-9&gt;'Inf.'!$I$10,"",VLOOKUP(E306,'Q4.SL'!G:O,4,FALSE))</f>
        <v/>
      </c>
      <c r="Q306" s="20" t="str">
        <f ca="1">VLOOKUP(E306,'Q4.SL'!G:R,8,FALSE)</f>
        <v/>
      </c>
      <c r="R306" s="20" t="str">
        <f ca="1" t="shared" si="5"/>
        <v/>
      </c>
      <c r="S306" s="20"/>
    </row>
    <row r="307" spans="1:19" ht="21.95" customHeight="1">
      <c r="A307" s="20" t="str">
        <f ca="1">_xlfn.IFERROR(IF(AND(F307=0,I307=0,L307=0,O307=0),"-",VLOOKUP(E307,'Rec.'!H:N,7,FALSE)),"")</f>
        <v/>
      </c>
      <c r="B307" s="21" t="str">
        <f ca="1">_xlfn.IFERROR(VLOOKUP(E307,'Rec.'!B:H,4,FALSE),"")</f>
        <v/>
      </c>
      <c r="C307" s="21" t="str">
        <f ca="1">_xlfn.IFERROR(VLOOKUP(E307,'Rec.'!B:H,5,FALSE),"")</f>
        <v/>
      </c>
      <c r="D307" s="20" t="str">
        <f ca="1">_xlfn.IFERROR(VLOOKUP(E307,'Rec.'!B:H,6,FALSE),"")</f>
        <v/>
      </c>
      <c r="E307" s="20" t="str">
        <f ca="1">_xlfn.IFERROR(VLOOKUP(ROW()-9,'Rec.'!P:Q,2,FALSE),"")</f>
        <v/>
      </c>
      <c r="F307" s="20">
        <f ca="1">VLOOKUP(E307,'Q1.SL'!F:M,3,FALSE)</f>
        <v>0</v>
      </c>
      <c r="G307" s="69" t="str">
        <f>IF(ROW()-9&gt;'Inf.'!$I$10,"",VLOOKUP(E307,'Q1.SL'!F:M,4,FALSE))</f>
        <v/>
      </c>
      <c r="H307" s="20" t="str">
        <f ca="1">VLOOKUP(E307,'Q1.SL'!F:P,8,FALSE)</f>
        <v/>
      </c>
      <c r="I307" s="20" t="str">
        <f ca="1">VLOOKUP(E307,'Q2.SL'!G:O,6,FALSE)</f>
        <v/>
      </c>
      <c r="J307" s="31" t="str">
        <f>IF(ROW()-9&gt;'Inf.'!$I$10,"",VLOOKUP(E307,'Q2.SL'!G:O,4,FALSE))</f>
        <v/>
      </c>
      <c r="K307" s="20" t="str">
        <f ca="1">VLOOKUP(E307,'Q2.SL'!G:R,8,FALSE)</f>
        <v/>
      </c>
      <c r="L307" s="20" t="str">
        <f ca="1">VLOOKUP(E307,'Q3.SL'!G:O,6,FALSE)</f>
        <v/>
      </c>
      <c r="M307" s="69" t="str">
        <f>IF(ROW()-9&gt;'Inf.'!$I$10,"",VLOOKUP(E307,'Q3.SL'!G:O,4,FALSE))</f>
        <v/>
      </c>
      <c r="N307" s="20" t="str">
        <f ca="1">VLOOKUP(E307,'Q3.SL'!G:R,8,FALSE)</f>
        <v/>
      </c>
      <c r="O307" s="20" t="str">
        <f ca="1">VLOOKUP(E307,'Q4.SL'!G:O,6,FALSE)</f>
        <v/>
      </c>
      <c r="P307" s="31" t="str">
        <f>IF(ROW()-9&gt;'Inf.'!$I$10,"",VLOOKUP(E307,'Q4.SL'!G:O,4,FALSE))</f>
        <v/>
      </c>
      <c r="Q307" s="20" t="str">
        <f ca="1">VLOOKUP(E307,'Q4.SL'!G:R,8,FALSE)</f>
        <v/>
      </c>
      <c r="R307" s="20" t="str">
        <f ca="1" t="shared" si="5"/>
        <v/>
      </c>
      <c r="S307" s="20"/>
    </row>
    <row r="308" spans="1:19" ht="21.95" customHeight="1">
      <c r="A308" s="20" t="str">
        <f ca="1">_xlfn.IFERROR(IF(AND(F308=0,I308=0,L308=0,O308=0),"-",VLOOKUP(E308,'Rec.'!H:N,7,FALSE)),"")</f>
        <v/>
      </c>
      <c r="B308" s="21" t="str">
        <f ca="1">_xlfn.IFERROR(VLOOKUP(E308,'Rec.'!B:H,4,FALSE),"")</f>
        <v/>
      </c>
      <c r="C308" s="21" t="str">
        <f ca="1">_xlfn.IFERROR(VLOOKUP(E308,'Rec.'!B:H,5,FALSE),"")</f>
        <v/>
      </c>
      <c r="D308" s="20" t="str">
        <f ca="1">_xlfn.IFERROR(VLOOKUP(E308,'Rec.'!B:H,6,FALSE),"")</f>
        <v/>
      </c>
      <c r="E308" s="20" t="str">
        <f ca="1">_xlfn.IFERROR(VLOOKUP(ROW()-9,'Rec.'!P:Q,2,FALSE),"")</f>
        <v/>
      </c>
      <c r="F308" s="20">
        <f ca="1">VLOOKUP(E308,'Q1.SL'!F:M,3,FALSE)</f>
        <v>0</v>
      </c>
      <c r="G308" s="69" t="str">
        <f>IF(ROW()-9&gt;'Inf.'!$I$10,"",VLOOKUP(E308,'Q1.SL'!F:M,4,FALSE))</f>
        <v/>
      </c>
      <c r="H308" s="20" t="str">
        <f ca="1">VLOOKUP(E308,'Q1.SL'!F:P,8,FALSE)</f>
        <v/>
      </c>
      <c r="I308" s="20" t="str">
        <f ca="1">VLOOKUP(E308,'Q2.SL'!G:O,6,FALSE)</f>
        <v/>
      </c>
      <c r="J308" s="31" t="str">
        <f>IF(ROW()-9&gt;'Inf.'!$I$10,"",VLOOKUP(E308,'Q2.SL'!G:O,4,FALSE))</f>
        <v/>
      </c>
      <c r="K308" s="20" t="str">
        <f ca="1">VLOOKUP(E308,'Q2.SL'!G:R,8,FALSE)</f>
        <v/>
      </c>
      <c r="L308" s="20" t="str">
        <f ca="1">VLOOKUP(E308,'Q3.SL'!G:O,6,FALSE)</f>
        <v/>
      </c>
      <c r="M308" s="69" t="str">
        <f>IF(ROW()-9&gt;'Inf.'!$I$10,"",VLOOKUP(E308,'Q3.SL'!G:O,4,FALSE))</f>
        <v/>
      </c>
      <c r="N308" s="20" t="str">
        <f ca="1">VLOOKUP(E308,'Q3.SL'!G:R,8,FALSE)</f>
        <v/>
      </c>
      <c r="O308" s="20" t="str">
        <f ca="1">VLOOKUP(E308,'Q4.SL'!G:O,6,FALSE)</f>
        <v/>
      </c>
      <c r="P308" s="31" t="str">
        <f>IF(ROW()-9&gt;'Inf.'!$I$10,"",VLOOKUP(E308,'Q4.SL'!G:O,4,FALSE))</f>
        <v/>
      </c>
      <c r="Q308" s="20" t="str">
        <f ca="1">VLOOKUP(E308,'Q4.SL'!G:R,8,FALSE)</f>
        <v/>
      </c>
      <c r="R308" s="20" t="str">
        <f ca="1" t="shared" si="5"/>
        <v/>
      </c>
      <c r="S308" s="20"/>
    </row>
    <row r="309" spans="1:19" ht="21.95" customHeight="1">
      <c r="A309" s="20" t="str">
        <f ca="1">_xlfn.IFERROR(IF(AND(F309=0,I309=0,L309=0,O309=0),"-",VLOOKUP(E309,'Rec.'!H:N,7,FALSE)),"")</f>
        <v/>
      </c>
      <c r="B309" s="21" t="str">
        <f ca="1">_xlfn.IFERROR(VLOOKUP(E309,'Rec.'!B:H,4,FALSE),"")</f>
        <v/>
      </c>
      <c r="C309" s="21" t="str">
        <f ca="1">_xlfn.IFERROR(VLOOKUP(E309,'Rec.'!B:H,5,FALSE),"")</f>
        <v/>
      </c>
      <c r="D309" s="20" t="str">
        <f ca="1">_xlfn.IFERROR(VLOOKUP(E309,'Rec.'!B:H,6,FALSE),"")</f>
        <v/>
      </c>
      <c r="E309" s="20" t="str">
        <f ca="1">_xlfn.IFERROR(VLOOKUP(ROW()-9,'Rec.'!P:Q,2,FALSE),"")</f>
        <v/>
      </c>
      <c r="F309" s="20">
        <f ca="1">VLOOKUP(E309,'Q1.SL'!F:M,3,FALSE)</f>
        <v>0</v>
      </c>
      <c r="G309" s="69" t="str">
        <f>IF(ROW()-9&gt;'Inf.'!$I$10,"",VLOOKUP(E309,'Q1.SL'!F:M,4,FALSE))</f>
        <v/>
      </c>
      <c r="H309" s="20" t="str">
        <f ca="1">VLOOKUP(E309,'Q1.SL'!F:P,8,FALSE)</f>
        <v/>
      </c>
      <c r="I309" s="20" t="str">
        <f ca="1">VLOOKUP(E309,'Q2.SL'!G:O,6,FALSE)</f>
        <v/>
      </c>
      <c r="J309" s="31" t="str">
        <f>IF(ROW()-9&gt;'Inf.'!$I$10,"",VLOOKUP(E309,'Q2.SL'!G:O,4,FALSE))</f>
        <v/>
      </c>
      <c r="K309" s="20" t="str">
        <f ca="1">VLOOKUP(E309,'Q2.SL'!G:R,8,FALSE)</f>
        <v/>
      </c>
      <c r="L309" s="20" t="str">
        <f ca="1">VLOOKUP(E309,'Q3.SL'!G:O,6,FALSE)</f>
        <v/>
      </c>
      <c r="M309" s="69" t="str">
        <f>IF(ROW()-9&gt;'Inf.'!$I$10,"",VLOOKUP(E309,'Q3.SL'!G:O,4,FALSE))</f>
        <v/>
      </c>
      <c r="N309" s="20" t="str">
        <f ca="1">VLOOKUP(E309,'Q3.SL'!G:R,8,FALSE)</f>
        <v/>
      </c>
      <c r="O309" s="20" t="str">
        <f ca="1">VLOOKUP(E309,'Q4.SL'!G:O,6,FALSE)</f>
        <v/>
      </c>
      <c r="P309" s="31" t="str">
        <f>IF(ROW()-9&gt;'Inf.'!$I$10,"",VLOOKUP(E309,'Q4.SL'!G:O,4,FALSE))</f>
        <v/>
      </c>
      <c r="Q309" s="20" t="str">
        <f ca="1">VLOOKUP(E309,'Q4.SL'!G:R,8,FALSE)</f>
        <v/>
      </c>
      <c r="R309" s="20" t="str">
        <f ca="1" t="shared" si="5"/>
        <v/>
      </c>
      <c r="S309" s="20"/>
    </row>
    <row r="310" spans="1:19" ht="21.95" customHeight="1">
      <c r="A310" s="20" t="str">
        <f ca="1">_xlfn.IFERROR(IF(AND(F310=0,I310=0,L310=0,O310=0),"-",VLOOKUP(E310,'Rec.'!H:N,7,FALSE)),"")</f>
        <v/>
      </c>
      <c r="B310" s="21" t="str">
        <f ca="1">_xlfn.IFERROR(VLOOKUP(E310,'Rec.'!B:H,4,FALSE),"")</f>
        <v/>
      </c>
      <c r="C310" s="21" t="str">
        <f ca="1">_xlfn.IFERROR(VLOOKUP(E310,'Rec.'!B:H,5,FALSE),"")</f>
        <v/>
      </c>
      <c r="D310" s="20" t="str">
        <f ca="1">_xlfn.IFERROR(VLOOKUP(E310,'Rec.'!B:H,6,FALSE),"")</f>
        <v/>
      </c>
      <c r="E310" s="20" t="str">
        <f ca="1">_xlfn.IFERROR(VLOOKUP(ROW()-9,'Rec.'!P:Q,2,FALSE),"")</f>
        <v/>
      </c>
      <c r="F310" s="20">
        <f ca="1">VLOOKUP(E310,'Q1.SL'!F:M,3,FALSE)</f>
        <v>0</v>
      </c>
      <c r="G310" s="69" t="str">
        <f>IF(ROW()-9&gt;'Inf.'!$I$10,"",VLOOKUP(E310,'Q1.SL'!F:M,4,FALSE))</f>
        <v/>
      </c>
      <c r="H310" s="20" t="str">
        <f ca="1">VLOOKUP(E310,'Q1.SL'!F:P,8,FALSE)</f>
        <v/>
      </c>
      <c r="I310" s="20" t="str">
        <f ca="1">VLOOKUP(E310,'Q2.SL'!G:O,6,FALSE)</f>
        <v/>
      </c>
      <c r="J310" s="31" t="str">
        <f>IF(ROW()-9&gt;'Inf.'!$I$10,"",VLOOKUP(E310,'Q2.SL'!G:O,4,FALSE))</f>
        <v/>
      </c>
      <c r="K310" s="20" t="str">
        <f ca="1">VLOOKUP(E310,'Q2.SL'!G:R,8,FALSE)</f>
        <v/>
      </c>
      <c r="L310" s="20" t="str">
        <f ca="1">VLOOKUP(E310,'Q3.SL'!G:O,6,FALSE)</f>
        <v/>
      </c>
      <c r="M310" s="69" t="str">
        <f>IF(ROW()-9&gt;'Inf.'!$I$10,"",VLOOKUP(E310,'Q3.SL'!G:O,4,FALSE))</f>
        <v/>
      </c>
      <c r="N310" s="20" t="str">
        <f ca="1">VLOOKUP(E310,'Q3.SL'!G:R,8,FALSE)</f>
        <v/>
      </c>
      <c r="O310" s="20" t="str">
        <f ca="1">VLOOKUP(E310,'Q4.SL'!G:O,6,FALSE)</f>
        <v/>
      </c>
      <c r="P310" s="31" t="str">
        <f>IF(ROW()-9&gt;'Inf.'!$I$10,"",VLOOKUP(E310,'Q4.SL'!G:O,4,FALSE))</f>
        <v/>
      </c>
      <c r="Q310" s="20" t="str">
        <f ca="1">VLOOKUP(E310,'Q4.SL'!G:R,8,FALSE)</f>
        <v/>
      </c>
      <c r="R310" s="20" t="str">
        <f ca="1" t="shared" si="5"/>
        <v/>
      </c>
      <c r="S310" s="20"/>
    </row>
  </sheetData>
  <mergeCells count="17">
    <mergeCell ref="C8:C9"/>
    <mergeCell ref="B8:B9"/>
    <mergeCell ref="A8:A9"/>
    <mergeCell ref="R8:R9"/>
    <mergeCell ref="S8:S9"/>
    <mergeCell ref="I8:K8"/>
    <mergeCell ref="F8:H8"/>
    <mergeCell ref="E8:E9"/>
    <mergeCell ref="D8:D9"/>
    <mergeCell ref="L8:N8"/>
    <mergeCell ref="O8:Q8"/>
    <mergeCell ref="G3:I3"/>
    <mergeCell ref="A1:S1"/>
    <mergeCell ref="A2:S2"/>
    <mergeCell ref="M5:N5"/>
    <mergeCell ref="E4:G4"/>
    <mergeCell ref="E5:G5"/>
  </mergeCells>
  <conditionalFormatting sqref="A10:I310">
    <cfRule type="expression" priority="17" dxfId="1">
      <formula>$A10&lt;&gt;""</formula>
    </cfRule>
  </conditionalFormatting>
  <conditionalFormatting sqref="J10:J310">
    <cfRule type="expression" priority="14" dxfId="1">
      <formula>$A10&lt;&gt;""</formula>
    </cfRule>
  </conditionalFormatting>
  <conditionalFormatting sqref="K10:K310">
    <cfRule type="expression" priority="12" dxfId="1">
      <formula>$A10&lt;&gt;""</formula>
    </cfRule>
  </conditionalFormatting>
  <conditionalFormatting sqref="R10:R310">
    <cfRule type="expression" priority="11" dxfId="1">
      <formula>$A10&lt;&gt;""</formula>
    </cfRule>
  </conditionalFormatting>
  <conditionalFormatting sqref="S10:S310">
    <cfRule type="expression" priority="10" dxfId="1">
      <formula>$A10&lt;&gt;""</formula>
    </cfRule>
  </conditionalFormatting>
  <conditionalFormatting sqref="F10:K310 R10:R310">
    <cfRule type="cellIs" priority="9" dxfId="18" operator="equal">
      <formula>0</formula>
    </cfRule>
  </conditionalFormatting>
  <conditionalFormatting sqref="G10:G310">
    <cfRule type="cellIs" priority="8" dxfId="22" operator="equal">
      <formula>0</formula>
    </cfRule>
  </conditionalFormatting>
  <conditionalFormatting sqref="L10:N310">
    <cfRule type="expression" priority="7" dxfId="1">
      <formula>$A10&lt;&gt;""</formula>
    </cfRule>
  </conditionalFormatting>
  <conditionalFormatting sqref="L10:N310">
    <cfRule type="cellIs" priority="6" dxfId="18" operator="equal">
      <formula>0</formula>
    </cfRule>
  </conditionalFormatting>
  <conditionalFormatting sqref="M10:M310">
    <cfRule type="cellIs" priority="5" dxfId="22" operator="equal">
      <formula>0</formula>
    </cfRule>
  </conditionalFormatting>
  <conditionalFormatting sqref="O10:O310">
    <cfRule type="expression" priority="4" dxfId="1">
      <formula>$A10&lt;&gt;""</formula>
    </cfRule>
  </conditionalFormatting>
  <conditionalFormatting sqref="P10:P310">
    <cfRule type="expression" priority="3" dxfId="1">
      <formula>$A10&lt;&gt;""</formula>
    </cfRule>
  </conditionalFormatting>
  <conditionalFormatting sqref="Q10:Q310">
    <cfRule type="expression" priority="2" dxfId="1">
      <formula>$A10&lt;&gt;""</formula>
    </cfRule>
  </conditionalFormatting>
  <conditionalFormatting sqref="O10:Q310">
    <cfRule type="cellIs" priority="1" dxfId="18" operator="equal">
      <formula>0</formula>
    </cfRule>
  </conditionalFormatting>
  <printOptions/>
  <pageMargins left="0.77" right="0.7" top="0.75" bottom="0.75" header="0.3" footer="0.3"/>
  <pageSetup fitToHeight="0" fitToWidth="1" horizontalDpi="200" verticalDpi="200" orientation="portrait" paperSize="9" scale="79" r:id="rId2"/>
  <headerFooter>
    <oddFooter>&amp;L&amp;"B Titr"&amp;10Category Judge:  &amp;"B Mitra"&amp;12Paťka Rafajdusová&amp;R&amp;"B Titr"&amp;10   Jury President:  &amp;"B Mitra"&amp;12Paťka Rafajdusová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48"/>
  <sheetViews>
    <sheetView workbookViewId="0" topLeftCell="A1">
      <pane ySplit="8" topLeftCell="A9" activePane="bottomLeft" state="frozen"/>
      <selection pane="topLeft" activeCell="B1" sqref="B1"/>
      <selection pane="bottomLeft" activeCell="A1" sqref="A1:A1048576"/>
    </sheetView>
  </sheetViews>
  <sheetFormatPr defaultColWidth="9.00390625" defaultRowHeight="15"/>
  <cols>
    <col min="1" max="1" width="7.00390625" style="8" hidden="1" customWidth="1"/>
    <col min="2" max="2" width="7.00390625" style="8" bestFit="1" customWidth="1"/>
    <col min="3" max="3" width="17.28125" style="8" customWidth="1"/>
    <col min="4" max="4" width="16.421875" style="8" customWidth="1"/>
    <col min="5" max="5" width="6.8515625" style="8" customWidth="1"/>
    <col min="6" max="6" width="8.421875" style="8" bestFit="1" customWidth="1"/>
    <col min="7" max="7" width="15.57421875" style="47" customWidth="1"/>
    <col min="8" max="8" width="8.140625" style="48" customWidth="1"/>
    <col min="9" max="9" width="15.8515625" style="49" customWidth="1"/>
    <col min="10" max="10" width="10.7109375" style="12" hidden="1" customWidth="1"/>
    <col min="11" max="11" width="11.28125" style="8" hidden="1" customWidth="1"/>
    <col min="12" max="12" width="10.7109375" style="8" hidden="1" customWidth="1"/>
    <col min="13" max="13" width="10.421875" style="8" hidden="1" customWidth="1"/>
    <col min="14" max="14" width="11.140625" style="8" hidden="1" customWidth="1"/>
    <col min="15" max="15" width="10.28125" style="8" hidden="1" customWidth="1"/>
    <col min="16" max="16" width="11.57421875" style="8" hidden="1" customWidth="1"/>
    <col min="17" max="17" width="7.7109375" style="8" hidden="1" customWidth="1"/>
    <col min="18" max="18" width="7.57421875" style="8" hidden="1" customWidth="1"/>
    <col min="19" max="19" width="9.00390625" style="8" customWidth="1"/>
    <col min="20" max="16384" width="9.00390625" style="8" customWidth="1"/>
  </cols>
  <sheetData>
    <row r="1" spans="2:12" s="33" customFormat="1" ht="18" customHeight="1">
      <c r="B1" s="107" t="str">
        <f>'Inf.'!C2&amp;" - "&amp;'Inf.'!C5</f>
        <v xml:space="preserve">2.Kolo SP a MSR  v Drytoolingu - Zilina La Skala  Slovakia </v>
      </c>
      <c r="C1" s="107"/>
      <c r="D1" s="107"/>
      <c r="E1" s="107"/>
      <c r="F1" s="107"/>
      <c r="G1" s="107"/>
      <c r="H1" s="34"/>
      <c r="I1" s="34"/>
      <c r="L1" s="36"/>
    </row>
    <row r="2" spans="2:12" s="33" customFormat="1" ht="18" customHeight="1">
      <c r="B2" s="106" t="str">
        <f>"Startlist Semifinal "&amp;'Inf.'!C7&amp;" "&amp;'Inf.'!C8&amp;" Lead"</f>
        <v>Startlist Semifinal Man  Lead</v>
      </c>
      <c r="C2" s="106"/>
      <c r="D2" s="106"/>
      <c r="E2" s="106"/>
      <c r="F2" s="106"/>
      <c r="G2" s="106"/>
      <c r="H2" s="34"/>
      <c r="I2" s="34"/>
      <c r="L2" s="36"/>
    </row>
    <row r="3" spans="4:12" s="33" customFormat="1" ht="18" customHeight="1">
      <c r="D3" s="35"/>
      <c r="E3" s="35"/>
      <c r="L3" s="36"/>
    </row>
    <row r="4" spans="3:12" s="33" customFormat="1" ht="18" customHeight="1">
      <c r="C4" s="37" t="s">
        <v>18</v>
      </c>
      <c r="D4" s="64" t="str">
        <f>'Inf.'!C5</f>
        <v xml:space="preserve">Zilina La Skala  Slovakia </v>
      </c>
      <c r="E4" s="108" t="s">
        <v>46</v>
      </c>
      <c r="F4" s="108"/>
      <c r="G4" s="65">
        <f>'Inf.'!G5</f>
        <v>0.6666666666666666</v>
      </c>
      <c r="H4" s="48"/>
      <c r="I4" s="39"/>
      <c r="L4" s="36"/>
    </row>
    <row r="5" spans="3:12" s="33" customFormat="1" ht="18" customHeight="1">
      <c r="C5" s="37" t="s">
        <v>19</v>
      </c>
      <c r="D5" s="40" t="str">
        <f>'Inf.'!F5</f>
        <v xml:space="preserve">Zilina La Skala  Slovakia </v>
      </c>
      <c r="E5" s="108" t="s">
        <v>47</v>
      </c>
      <c r="F5" s="108"/>
      <c r="G5" s="65">
        <f>'Inf.'!H5</f>
        <v>0.6875</v>
      </c>
      <c r="H5" s="48"/>
      <c r="I5" s="39"/>
      <c r="L5" s="36"/>
    </row>
    <row r="6" spans="3:12" s="33" customFormat="1" ht="18" customHeight="1">
      <c r="C6" s="38"/>
      <c r="D6" s="64"/>
      <c r="E6" s="108" t="s">
        <v>27</v>
      </c>
      <c r="F6" s="108"/>
      <c r="G6" s="65">
        <f>'Inf.'!I5</f>
        <v>0.7083333333333334</v>
      </c>
      <c r="H6" s="48"/>
      <c r="I6" s="39"/>
      <c r="L6" s="36"/>
    </row>
    <row r="7" spans="2:12" s="33" customFormat="1" ht="18" customHeight="1">
      <c r="B7" s="35"/>
      <c r="C7" s="45"/>
      <c r="D7" s="45"/>
      <c r="E7" s="45"/>
      <c r="F7" s="45"/>
      <c r="G7" s="45"/>
      <c r="H7" s="35"/>
      <c r="I7" s="35"/>
      <c r="J7" s="35"/>
      <c r="K7" s="35"/>
      <c r="L7" s="36"/>
    </row>
    <row r="8" spans="2:18" ht="35.1" customHeight="1">
      <c r="B8" s="16" t="s">
        <v>14</v>
      </c>
      <c r="C8" s="16" t="s">
        <v>15</v>
      </c>
      <c r="D8" s="16" t="s">
        <v>16</v>
      </c>
      <c r="E8" s="17" t="s">
        <v>45</v>
      </c>
      <c r="F8" s="16" t="s">
        <v>22</v>
      </c>
      <c r="G8" s="16" t="s">
        <v>30</v>
      </c>
      <c r="H8" s="16" t="s">
        <v>23</v>
      </c>
      <c r="I8" s="16" t="s">
        <v>24</v>
      </c>
      <c r="J8" s="11"/>
      <c r="L8" s="3" t="s">
        <v>25</v>
      </c>
      <c r="M8" s="3" t="s">
        <v>37</v>
      </c>
      <c r="N8" s="3"/>
      <c r="O8" s="3" t="s">
        <v>38</v>
      </c>
      <c r="P8" s="3" t="s">
        <v>26</v>
      </c>
      <c r="R8" s="3" t="s">
        <v>39</v>
      </c>
    </row>
    <row r="9" spans="1:18" ht="21.95" customHeight="1">
      <c r="A9" s="8" t="str">
        <f aca="true" t="shared" si="0" ref="A9:A48">Q9</f>
        <v/>
      </c>
      <c r="B9" s="20" t="str">
        <f ca="1">IF(ROW()-8&gt;'Inf.'!$O$2,"",ROW()-8)</f>
        <v/>
      </c>
      <c r="C9" s="21" t="str">
        <f ca="1">_xlfn.IFERROR(VLOOKUP(F9,'Rec.'!B:H,4,FALSE),"")</f>
        <v/>
      </c>
      <c r="D9" s="21" t="str">
        <f ca="1">_xlfn.IFERROR(VLOOKUP(F9,'Rec.'!B:H,5,FALSE),"")</f>
        <v/>
      </c>
      <c r="E9" s="20" t="str">
        <f ca="1">_xlfn.IFERROR(VLOOKUP(F9,'Rec.'!B:H,6,FALSE),"")</f>
        <v/>
      </c>
      <c r="F9" s="20" t="str">
        <f ca="1">_xlfn.IFERROR(IF(B9&gt;'Inf.'!$O$2,"",VLOOKUP(LARGE('Rec.'!P:P,'Inf.'!I$10-'Inf.'!O$2+B9),'Rec.'!P:Q,2,FALSE)),"")</f>
        <v/>
      </c>
      <c r="G9" s="42"/>
      <c r="H9" s="42"/>
      <c r="I9" s="43"/>
      <c r="J9" s="12" t="str">
        <f ca="1">_xlfn.IFERROR(IF(B9&gt;'Inf.'!$I$10,"",H9),"")</f>
        <v/>
      </c>
      <c r="K9" s="8" t="str">
        <f aca="true" t="shared" si="1" ref="K9:K48">_xlfn.IFERROR(IF(J9="TOP",10^6+RANK(I9,I:I,0)*100,J9*10000),"")</f>
        <v/>
      </c>
      <c r="L9" s="8" t="str">
        <f aca="true" t="shared" si="2" ref="L9:L48">_xlfn.IFERROR(RANK(K9,K:K,0),"")</f>
        <v/>
      </c>
      <c r="M9" s="8" t="str">
        <f ca="1">_xlfn.IFERROR(VLOOKUP(F9,'Rec.'!H:N,7,FALSE),"")</f>
        <v/>
      </c>
      <c r="N9" s="8" t="str">
        <f ca="1">_xlfn.IFERROR(L9*1000+M9,"")</f>
        <v/>
      </c>
      <c r="O9" s="8" t="str">
        <f ca="1">_xlfn.IFERROR(RANK(N9,N:N,1),"")</f>
        <v/>
      </c>
      <c r="P9" s="8" t="str">
        <f ca="1">_xlfn.IFERROR(O9*100+'Rec.'!I2,"")</f>
        <v/>
      </c>
      <c r="Q9" s="8" t="str">
        <f aca="true" t="shared" si="3" ref="Q9:Q48">_xlfn.IFERROR(RANK(P9,P:P,1),"")</f>
        <v/>
      </c>
      <c r="R9" s="8" t="str">
        <f ca="1">F9</f>
        <v/>
      </c>
    </row>
    <row r="10" spans="1:18" ht="21.95" customHeight="1">
      <c r="A10" s="8" t="str">
        <f ca="1" t="shared" si="0"/>
        <v/>
      </c>
      <c r="B10" s="20" t="str">
        <f ca="1">IF(ROW()-8&gt;'Inf.'!$O$2,"",ROW()-8)</f>
        <v/>
      </c>
      <c r="C10" s="21" t="str">
        <f ca="1">_xlfn.IFERROR(VLOOKUP(F10,'Rec.'!B:H,4,FALSE),"")</f>
        <v/>
      </c>
      <c r="D10" s="21" t="str">
        <f ca="1">_xlfn.IFERROR(VLOOKUP(F10,'Rec.'!B:H,5,FALSE),"")</f>
        <v/>
      </c>
      <c r="E10" s="20" t="str">
        <f ca="1">_xlfn.IFERROR(VLOOKUP(F10,'Rec.'!B:H,6,FALSE),"")</f>
        <v/>
      </c>
      <c r="F10" s="20" t="str">
        <f ca="1">_xlfn.IFERROR(IF(B10&gt;'Inf.'!$O$2,"",VLOOKUP(LARGE('Rec.'!P:P,'Inf.'!I$10-'Inf.'!O$2+B10),'Rec.'!P:Q,2,FALSE)),"")</f>
        <v/>
      </c>
      <c r="G10" s="42"/>
      <c r="H10" s="42"/>
      <c r="I10" s="43"/>
      <c r="J10" s="12" t="str">
        <f ca="1">_xlfn.IFERROR(IF(B10&gt;'Inf.'!$I$10,"",H10),"")</f>
        <v/>
      </c>
      <c r="K10" s="8" t="str">
        <f ca="1" t="shared" si="1"/>
        <v/>
      </c>
      <c r="L10" s="8" t="str">
        <f ca="1" t="shared" si="2"/>
        <v/>
      </c>
      <c r="M10" s="8" t="str">
        <f ca="1">_xlfn.IFERROR(VLOOKUP(F10,'Rec.'!H:N,7,FALSE),"")</f>
        <v/>
      </c>
      <c r="N10" s="8" t="str">
        <f aca="true" t="shared" si="4" ref="N10:N48">_xlfn.IFERROR(L10*1000+M10,"")</f>
        <v/>
      </c>
      <c r="O10" s="8" t="str">
        <f aca="true" t="shared" si="5" ref="O10:O48">_xlfn.IFERROR(RANK(N10,N:N,1),"")</f>
        <v/>
      </c>
      <c r="P10" s="8" t="str">
        <f ca="1">_xlfn.IFERROR(O10*100+'Rec.'!I3,"")</f>
        <v/>
      </c>
      <c r="Q10" s="8" t="str">
        <f ca="1" t="shared" si="3"/>
        <v/>
      </c>
      <c r="R10" s="8" t="str">
        <f aca="true" t="shared" si="6" ref="R10:R48">F10</f>
        <v/>
      </c>
    </row>
    <row r="11" spans="1:18" ht="21.95" customHeight="1">
      <c r="A11" s="8" t="str">
        <f ca="1" t="shared" si="0"/>
        <v/>
      </c>
      <c r="B11" s="20" t="str">
        <f ca="1">IF(ROW()-8&gt;'Inf.'!$O$2,"",ROW()-8)</f>
        <v/>
      </c>
      <c r="C11" s="21" t="str">
        <f ca="1">_xlfn.IFERROR(VLOOKUP(F11,'Rec.'!B:H,4,FALSE),"")</f>
        <v/>
      </c>
      <c r="D11" s="21" t="str">
        <f ca="1">_xlfn.IFERROR(VLOOKUP(F11,'Rec.'!B:H,5,FALSE),"")</f>
        <v/>
      </c>
      <c r="E11" s="20" t="str">
        <f ca="1">_xlfn.IFERROR(VLOOKUP(F11,'Rec.'!B:H,6,FALSE),"")</f>
        <v/>
      </c>
      <c r="F11" s="20" t="str">
        <f ca="1">_xlfn.IFERROR(IF(B11&gt;'Inf.'!$O$2,"",VLOOKUP(LARGE('Rec.'!P:P,'Inf.'!I$10-'Inf.'!O$2+B11),'Rec.'!P:Q,2,FALSE)),"")</f>
        <v/>
      </c>
      <c r="G11" s="42"/>
      <c r="H11" s="42"/>
      <c r="I11" s="43"/>
      <c r="J11" s="12" t="str">
        <f ca="1">_xlfn.IFERROR(IF(B11&gt;'Inf.'!$I$10,"",H11),"")</f>
        <v/>
      </c>
      <c r="K11" s="8" t="str">
        <f ca="1" t="shared" si="1"/>
        <v/>
      </c>
      <c r="L11" s="8" t="str">
        <f ca="1" t="shared" si="2"/>
        <v/>
      </c>
      <c r="M11" s="8" t="str">
        <f ca="1">_xlfn.IFERROR(VLOOKUP(F11,'Rec.'!H:N,7,FALSE),"")</f>
        <v/>
      </c>
      <c r="N11" s="8" t="str">
        <f ca="1" t="shared" si="4"/>
        <v/>
      </c>
      <c r="O11" s="8" t="str">
        <f ca="1" t="shared" si="5"/>
        <v/>
      </c>
      <c r="P11" s="8" t="str">
        <f ca="1">_xlfn.IFERROR(O11*100+'Rec.'!I4,"")</f>
        <v/>
      </c>
      <c r="Q11" s="8" t="str">
        <f ca="1" t="shared" si="3"/>
        <v/>
      </c>
      <c r="R11" s="8" t="str">
        <f ca="1" t="shared" si="6"/>
        <v/>
      </c>
    </row>
    <row r="12" spans="1:18" ht="21.95" customHeight="1">
      <c r="A12" s="8" t="str">
        <f ca="1" t="shared" si="0"/>
        <v/>
      </c>
      <c r="B12" s="20" t="str">
        <f ca="1">IF(ROW()-8&gt;'Inf.'!$O$2,"",ROW()-8)</f>
        <v/>
      </c>
      <c r="C12" s="21" t="str">
        <f ca="1">_xlfn.IFERROR(VLOOKUP(F12,'Rec.'!B:H,4,FALSE),"")</f>
        <v/>
      </c>
      <c r="D12" s="21" t="str">
        <f ca="1">_xlfn.IFERROR(VLOOKUP(F12,'Rec.'!B:H,5,FALSE),"")</f>
        <v/>
      </c>
      <c r="E12" s="20" t="str">
        <f ca="1">_xlfn.IFERROR(VLOOKUP(F12,'Rec.'!B:H,6,FALSE),"")</f>
        <v/>
      </c>
      <c r="F12" s="20" t="str">
        <f ca="1">_xlfn.IFERROR(IF(B12&gt;'Inf.'!$O$2,"",VLOOKUP(LARGE('Rec.'!P:P,'Inf.'!I$10-'Inf.'!O$2+B12),'Rec.'!P:Q,2,FALSE)),"")</f>
        <v/>
      </c>
      <c r="G12" s="42"/>
      <c r="H12" s="42"/>
      <c r="I12" s="43"/>
      <c r="J12" s="12" t="str">
        <f ca="1">_xlfn.IFERROR(IF(B12&gt;'Inf.'!$I$10,"",H12),"")</f>
        <v/>
      </c>
      <c r="K12" s="8" t="str">
        <f ca="1" t="shared" si="1"/>
        <v/>
      </c>
      <c r="L12" s="8" t="str">
        <f ca="1" t="shared" si="2"/>
        <v/>
      </c>
      <c r="M12" s="8" t="str">
        <f ca="1">_xlfn.IFERROR(VLOOKUP(F12,'Rec.'!H:N,7,FALSE),"")</f>
        <v/>
      </c>
      <c r="N12" s="8" t="str">
        <f ca="1" t="shared" si="4"/>
        <v/>
      </c>
      <c r="O12" s="8" t="str">
        <f ca="1" t="shared" si="5"/>
        <v/>
      </c>
      <c r="P12" s="8" t="str">
        <f ca="1">_xlfn.IFERROR(O12*100+'Rec.'!I5,"")</f>
        <v/>
      </c>
      <c r="Q12" s="8" t="str">
        <f ca="1" t="shared" si="3"/>
        <v/>
      </c>
      <c r="R12" s="8" t="str">
        <f ca="1" t="shared" si="6"/>
        <v/>
      </c>
    </row>
    <row r="13" spans="1:18" ht="21.95" customHeight="1">
      <c r="A13" s="8" t="str">
        <f ca="1" t="shared" si="0"/>
        <v/>
      </c>
      <c r="B13" s="20" t="str">
        <f ca="1">IF(ROW()-8&gt;'Inf.'!$O$2,"",ROW()-8)</f>
        <v/>
      </c>
      <c r="C13" s="21" t="str">
        <f ca="1">_xlfn.IFERROR(VLOOKUP(F13,'Rec.'!B:H,4,FALSE),"")</f>
        <v/>
      </c>
      <c r="D13" s="21" t="str">
        <f ca="1">_xlfn.IFERROR(VLOOKUP(F13,'Rec.'!B:H,5,FALSE),"")</f>
        <v/>
      </c>
      <c r="E13" s="20" t="str">
        <f ca="1">_xlfn.IFERROR(VLOOKUP(F13,'Rec.'!B:H,6,FALSE),"")</f>
        <v/>
      </c>
      <c r="F13" s="20" t="str">
        <f ca="1">_xlfn.IFERROR(IF(B13&gt;'Inf.'!$O$2,"",VLOOKUP(LARGE('Rec.'!P:P,'Inf.'!I$10-'Inf.'!O$2+B13),'Rec.'!P:Q,2,FALSE)),"")</f>
        <v/>
      </c>
      <c r="G13" s="42"/>
      <c r="H13" s="42"/>
      <c r="I13" s="43"/>
      <c r="J13" s="12" t="str">
        <f ca="1">_xlfn.IFERROR(IF(B13&gt;'Inf.'!$I$10,"",H13),"")</f>
        <v/>
      </c>
      <c r="K13" s="8" t="str">
        <f ca="1" t="shared" si="1"/>
        <v/>
      </c>
      <c r="L13" s="8" t="str">
        <f ca="1" t="shared" si="2"/>
        <v/>
      </c>
      <c r="M13" s="8" t="str">
        <f ca="1">_xlfn.IFERROR(VLOOKUP(F13,'Rec.'!H:N,7,FALSE),"")</f>
        <v/>
      </c>
      <c r="N13" s="8" t="str">
        <f ca="1" t="shared" si="4"/>
        <v/>
      </c>
      <c r="O13" s="8" t="str">
        <f ca="1" t="shared" si="5"/>
        <v/>
      </c>
      <c r="P13" s="8" t="str">
        <f ca="1">_xlfn.IFERROR(O13*100+'Rec.'!I6,"")</f>
        <v/>
      </c>
      <c r="Q13" s="8" t="str">
        <f ca="1" t="shared" si="3"/>
        <v/>
      </c>
      <c r="R13" s="8" t="str">
        <f ca="1" t="shared" si="6"/>
        <v/>
      </c>
    </row>
    <row r="14" spans="1:18" ht="21.95" customHeight="1">
      <c r="A14" s="8" t="str">
        <f ca="1" t="shared" si="0"/>
        <v/>
      </c>
      <c r="B14" s="20" t="str">
        <f ca="1">IF(ROW()-8&gt;'Inf.'!$O$2,"",ROW()-8)</f>
        <v/>
      </c>
      <c r="C14" s="21" t="str">
        <f ca="1">_xlfn.IFERROR(VLOOKUP(F14,'Rec.'!B:H,4,FALSE),"")</f>
        <v/>
      </c>
      <c r="D14" s="21" t="str">
        <f ca="1">_xlfn.IFERROR(VLOOKUP(F14,'Rec.'!B:H,5,FALSE),"")</f>
        <v/>
      </c>
      <c r="E14" s="20" t="str">
        <f ca="1">_xlfn.IFERROR(VLOOKUP(F14,'Rec.'!B:H,6,FALSE),"")</f>
        <v/>
      </c>
      <c r="F14" s="20" t="str">
        <f ca="1">_xlfn.IFERROR(IF(B14&gt;'Inf.'!$O$2,"",VLOOKUP(LARGE('Rec.'!P:P,'Inf.'!I$10-'Inf.'!O$2+B14),'Rec.'!P:Q,2,FALSE)),"")</f>
        <v/>
      </c>
      <c r="G14" s="42"/>
      <c r="H14" s="42"/>
      <c r="I14" s="43"/>
      <c r="J14" s="12" t="str">
        <f ca="1">_xlfn.IFERROR(IF(B14&gt;'Inf.'!$I$10,"",H14),"")</f>
        <v/>
      </c>
      <c r="K14" s="8" t="str">
        <f ca="1" t="shared" si="1"/>
        <v/>
      </c>
      <c r="L14" s="8" t="str">
        <f ca="1" t="shared" si="2"/>
        <v/>
      </c>
      <c r="M14" s="8" t="str">
        <f ca="1">_xlfn.IFERROR(VLOOKUP(F14,'Rec.'!H:N,7,FALSE),"")</f>
        <v/>
      </c>
      <c r="N14" s="8" t="str">
        <f ca="1" t="shared" si="4"/>
        <v/>
      </c>
      <c r="O14" s="8" t="str">
        <f ca="1" t="shared" si="5"/>
        <v/>
      </c>
      <c r="P14" s="8" t="str">
        <f ca="1">_xlfn.IFERROR(O14*100+'Rec.'!I7,"")</f>
        <v/>
      </c>
      <c r="Q14" s="8" t="str">
        <f ca="1" t="shared" si="3"/>
        <v/>
      </c>
      <c r="R14" s="8" t="str">
        <f ca="1" t="shared" si="6"/>
        <v/>
      </c>
    </row>
    <row r="15" spans="1:18" ht="21.95" customHeight="1">
      <c r="A15" s="8" t="str">
        <f ca="1" t="shared" si="0"/>
        <v/>
      </c>
      <c r="B15" s="20" t="str">
        <f ca="1">IF(ROW()-8&gt;'Inf.'!$O$2,"",ROW()-8)</f>
        <v/>
      </c>
      <c r="C15" s="21" t="str">
        <f ca="1">_xlfn.IFERROR(VLOOKUP(F15,'Rec.'!B:H,4,FALSE),"")</f>
        <v/>
      </c>
      <c r="D15" s="21" t="str">
        <f ca="1">_xlfn.IFERROR(VLOOKUP(F15,'Rec.'!B:H,5,FALSE),"")</f>
        <v/>
      </c>
      <c r="E15" s="20" t="str">
        <f ca="1">_xlfn.IFERROR(VLOOKUP(F15,'Rec.'!B:H,6,FALSE),"")</f>
        <v/>
      </c>
      <c r="F15" s="20" t="str">
        <f ca="1">_xlfn.IFERROR(IF(B15&gt;'Inf.'!$O$2,"",VLOOKUP(LARGE('Rec.'!P:P,'Inf.'!I$10-'Inf.'!O$2+B15),'Rec.'!P:Q,2,FALSE)),"")</f>
        <v/>
      </c>
      <c r="G15" s="42"/>
      <c r="H15" s="42"/>
      <c r="I15" s="43"/>
      <c r="J15" s="12" t="str">
        <f ca="1">_xlfn.IFERROR(IF(B15&gt;'Inf.'!$I$10,"",H15),"")</f>
        <v/>
      </c>
      <c r="K15" s="8" t="str">
        <f ca="1" t="shared" si="1"/>
        <v/>
      </c>
      <c r="L15" s="8" t="str">
        <f ca="1" t="shared" si="2"/>
        <v/>
      </c>
      <c r="M15" s="8" t="str">
        <f ca="1">_xlfn.IFERROR(VLOOKUP(F15,'Rec.'!H:N,7,FALSE),"")</f>
        <v/>
      </c>
      <c r="N15" s="8" t="str">
        <f ca="1" t="shared" si="4"/>
        <v/>
      </c>
      <c r="O15" s="8" t="str">
        <f ca="1" t="shared" si="5"/>
        <v/>
      </c>
      <c r="P15" s="8" t="str">
        <f ca="1">_xlfn.IFERROR(O15*100+'Rec.'!I8,"")</f>
        <v/>
      </c>
      <c r="Q15" s="8" t="str">
        <f ca="1" t="shared" si="3"/>
        <v/>
      </c>
      <c r="R15" s="8" t="str">
        <f ca="1" t="shared" si="6"/>
        <v/>
      </c>
    </row>
    <row r="16" spans="1:18" ht="21.95" customHeight="1">
      <c r="A16" s="8" t="str">
        <f ca="1" t="shared" si="0"/>
        <v/>
      </c>
      <c r="B16" s="20" t="str">
        <f ca="1">IF(ROW()-8&gt;'Inf.'!$O$2,"",ROW()-8)</f>
        <v/>
      </c>
      <c r="C16" s="21" t="str">
        <f ca="1">_xlfn.IFERROR(VLOOKUP(F16,'Rec.'!B:H,4,FALSE),"")</f>
        <v/>
      </c>
      <c r="D16" s="21" t="str">
        <f ca="1">_xlfn.IFERROR(VLOOKUP(F16,'Rec.'!B:H,5,FALSE),"")</f>
        <v/>
      </c>
      <c r="E16" s="20" t="str">
        <f ca="1">_xlfn.IFERROR(VLOOKUP(F16,'Rec.'!B:H,6,FALSE),"")</f>
        <v/>
      </c>
      <c r="F16" s="20" t="str">
        <f ca="1">_xlfn.IFERROR(IF(B16&gt;'Inf.'!$O$2,"",VLOOKUP(LARGE('Rec.'!P:P,'Inf.'!I$10-'Inf.'!O$2+B16),'Rec.'!P:Q,2,FALSE)),"")</f>
        <v/>
      </c>
      <c r="G16" s="42"/>
      <c r="H16" s="42"/>
      <c r="I16" s="43"/>
      <c r="J16" s="12" t="str">
        <f ca="1">_xlfn.IFERROR(IF(B16&gt;'Inf.'!$I$10,"",H16),"")</f>
        <v/>
      </c>
      <c r="K16" s="8" t="str">
        <f ca="1" t="shared" si="1"/>
        <v/>
      </c>
      <c r="L16" s="8" t="str">
        <f ca="1" t="shared" si="2"/>
        <v/>
      </c>
      <c r="M16" s="8" t="str">
        <f ca="1">_xlfn.IFERROR(VLOOKUP(F16,'Rec.'!H:N,7,FALSE),"")</f>
        <v/>
      </c>
      <c r="N16" s="8" t="str">
        <f ca="1" t="shared" si="4"/>
        <v/>
      </c>
      <c r="O16" s="8" t="str">
        <f ca="1" t="shared" si="5"/>
        <v/>
      </c>
      <c r="P16" s="8" t="str">
        <f ca="1">_xlfn.IFERROR(O16*100+'Rec.'!I9,"")</f>
        <v/>
      </c>
      <c r="Q16" s="8" t="str">
        <f ca="1" t="shared" si="3"/>
        <v/>
      </c>
      <c r="R16" s="8" t="str">
        <f ca="1" t="shared" si="6"/>
        <v/>
      </c>
    </row>
    <row r="17" spans="1:18" ht="21.95" customHeight="1">
      <c r="A17" s="8" t="str">
        <f ca="1" t="shared" si="0"/>
        <v/>
      </c>
      <c r="B17" s="20" t="str">
        <f ca="1">IF(ROW()-8&gt;'Inf.'!$O$2,"",ROW()-8)</f>
        <v/>
      </c>
      <c r="C17" s="21" t="str">
        <f ca="1">_xlfn.IFERROR(VLOOKUP(F17,'Rec.'!B:H,4,FALSE),"")</f>
        <v/>
      </c>
      <c r="D17" s="21" t="str">
        <f ca="1">_xlfn.IFERROR(VLOOKUP(F17,'Rec.'!B:H,5,FALSE),"")</f>
        <v/>
      </c>
      <c r="E17" s="20" t="str">
        <f ca="1">_xlfn.IFERROR(VLOOKUP(F17,'Rec.'!B:H,6,FALSE),"")</f>
        <v/>
      </c>
      <c r="F17" s="20" t="str">
        <f ca="1">_xlfn.IFERROR(IF(B17&gt;'Inf.'!$O$2,"",VLOOKUP(LARGE('Rec.'!P:P,'Inf.'!I$10-'Inf.'!O$2+B17),'Rec.'!P:Q,2,FALSE)),"")</f>
        <v/>
      </c>
      <c r="G17" s="42"/>
      <c r="H17" s="42"/>
      <c r="I17" s="43"/>
      <c r="J17" s="12" t="str">
        <f ca="1">_xlfn.IFERROR(IF(B17&gt;'Inf.'!$I$10,"",H17),"")</f>
        <v/>
      </c>
      <c r="K17" s="8" t="str">
        <f ca="1" t="shared" si="1"/>
        <v/>
      </c>
      <c r="L17" s="8" t="str">
        <f ca="1" t="shared" si="2"/>
        <v/>
      </c>
      <c r="M17" s="8" t="str">
        <f ca="1">_xlfn.IFERROR(VLOOKUP(F17,'Rec.'!H:N,7,FALSE),"")</f>
        <v/>
      </c>
      <c r="N17" s="8" t="str">
        <f ca="1" t="shared" si="4"/>
        <v/>
      </c>
      <c r="O17" s="8" t="str">
        <f ca="1" t="shared" si="5"/>
        <v/>
      </c>
      <c r="P17" s="8" t="str">
        <f ca="1">_xlfn.IFERROR(O17*100+'Rec.'!I10,"")</f>
        <v/>
      </c>
      <c r="Q17" s="8" t="str">
        <f ca="1" t="shared" si="3"/>
        <v/>
      </c>
      <c r="R17" s="8" t="str">
        <f ca="1" t="shared" si="6"/>
        <v/>
      </c>
    </row>
    <row r="18" spans="1:18" ht="21.95" customHeight="1">
      <c r="A18" s="8" t="str">
        <f ca="1" t="shared" si="0"/>
        <v/>
      </c>
      <c r="B18" s="20" t="str">
        <f ca="1">IF(ROW()-8&gt;'Inf.'!$O$2,"",ROW()-8)</f>
        <v/>
      </c>
      <c r="C18" s="21" t="str">
        <f ca="1">_xlfn.IFERROR(VLOOKUP(F18,'Rec.'!B:H,4,FALSE),"")</f>
        <v/>
      </c>
      <c r="D18" s="21" t="str">
        <f ca="1">_xlfn.IFERROR(VLOOKUP(F18,'Rec.'!B:H,5,FALSE),"")</f>
        <v/>
      </c>
      <c r="E18" s="20" t="str">
        <f ca="1">_xlfn.IFERROR(VLOOKUP(F18,'Rec.'!B:H,6,FALSE),"")</f>
        <v/>
      </c>
      <c r="F18" s="20" t="str">
        <f ca="1">_xlfn.IFERROR(IF(B18&gt;'Inf.'!$O$2,"",VLOOKUP(LARGE('Rec.'!P:P,'Inf.'!I$10-'Inf.'!O$2+B18),'Rec.'!P:Q,2,FALSE)),"")</f>
        <v/>
      </c>
      <c r="G18" s="42"/>
      <c r="H18" s="42"/>
      <c r="I18" s="43"/>
      <c r="J18" s="12" t="str">
        <f ca="1">_xlfn.IFERROR(IF(B18&gt;'Inf.'!$I$10,"",H18),"")</f>
        <v/>
      </c>
      <c r="K18" s="8" t="str">
        <f ca="1" t="shared" si="1"/>
        <v/>
      </c>
      <c r="L18" s="8" t="str">
        <f ca="1" t="shared" si="2"/>
        <v/>
      </c>
      <c r="M18" s="8" t="str">
        <f ca="1">_xlfn.IFERROR(VLOOKUP(F18,'Rec.'!H:N,7,FALSE),"")</f>
        <v/>
      </c>
      <c r="N18" s="8" t="str">
        <f ca="1" t="shared" si="4"/>
        <v/>
      </c>
      <c r="O18" s="8" t="str">
        <f ca="1" t="shared" si="5"/>
        <v/>
      </c>
      <c r="P18" s="8" t="str">
        <f ca="1">_xlfn.IFERROR(O18*100+'Rec.'!I11,"")</f>
        <v/>
      </c>
      <c r="Q18" s="8" t="str">
        <f ca="1" t="shared" si="3"/>
        <v/>
      </c>
      <c r="R18" s="8" t="str">
        <f ca="1" t="shared" si="6"/>
        <v/>
      </c>
    </row>
    <row r="19" spans="1:18" ht="21.95" customHeight="1">
      <c r="A19" s="8" t="str">
        <f ca="1" t="shared" si="0"/>
        <v/>
      </c>
      <c r="B19" s="20" t="str">
        <f ca="1">IF(ROW()-8&gt;'Inf.'!$O$2,"",ROW()-8)</f>
        <v/>
      </c>
      <c r="C19" s="21" t="str">
        <f ca="1">_xlfn.IFERROR(VLOOKUP(F19,'Rec.'!B:H,4,FALSE),"")</f>
        <v/>
      </c>
      <c r="D19" s="21" t="str">
        <f ca="1">_xlfn.IFERROR(VLOOKUP(F19,'Rec.'!B:H,5,FALSE),"")</f>
        <v/>
      </c>
      <c r="E19" s="20" t="str">
        <f ca="1">_xlfn.IFERROR(VLOOKUP(F19,'Rec.'!B:H,6,FALSE),"")</f>
        <v/>
      </c>
      <c r="F19" s="20" t="str">
        <f ca="1">_xlfn.IFERROR(IF(B19&gt;'Inf.'!$O$2,"",VLOOKUP(LARGE('Rec.'!P:P,'Inf.'!I$10-'Inf.'!O$2+B19),'Rec.'!P:Q,2,FALSE)),"")</f>
        <v/>
      </c>
      <c r="G19" s="42"/>
      <c r="H19" s="42"/>
      <c r="I19" s="43"/>
      <c r="J19" s="12" t="str">
        <f ca="1">_xlfn.IFERROR(IF(B19&gt;'Inf.'!$I$10,"",H19),"")</f>
        <v/>
      </c>
      <c r="K19" s="8" t="str">
        <f ca="1" t="shared" si="1"/>
        <v/>
      </c>
      <c r="L19" s="8" t="str">
        <f ca="1" t="shared" si="2"/>
        <v/>
      </c>
      <c r="M19" s="8" t="str">
        <f ca="1">_xlfn.IFERROR(VLOOKUP(F19,'Rec.'!H:N,7,FALSE),"")</f>
        <v/>
      </c>
      <c r="N19" s="8" t="str">
        <f ca="1" t="shared" si="4"/>
        <v/>
      </c>
      <c r="O19" s="8" t="str">
        <f ca="1" t="shared" si="5"/>
        <v/>
      </c>
      <c r="P19" s="8" t="str">
        <f ca="1">_xlfn.IFERROR(O19*100+'Rec.'!I12,"")</f>
        <v/>
      </c>
      <c r="Q19" s="8" t="str">
        <f ca="1" t="shared" si="3"/>
        <v/>
      </c>
      <c r="R19" s="8" t="str">
        <f ca="1" t="shared" si="6"/>
        <v/>
      </c>
    </row>
    <row r="20" spans="1:18" ht="21.95" customHeight="1">
      <c r="A20" s="8" t="str">
        <f ca="1" t="shared" si="0"/>
        <v/>
      </c>
      <c r="B20" s="20" t="str">
        <f ca="1">IF(ROW()-8&gt;'Inf.'!$O$2,"",ROW()-8)</f>
        <v/>
      </c>
      <c r="C20" s="21" t="str">
        <f ca="1">_xlfn.IFERROR(VLOOKUP(F20,'Rec.'!B:H,4,FALSE),"")</f>
        <v/>
      </c>
      <c r="D20" s="21" t="str">
        <f ca="1">_xlfn.IFERROR(VLOOKUP(F20,'Rec.'!B:H,5,FALSE),"")</f>
        <v/>
      </c>
      <c r="E20" s="20" t="str">
        <f ca="1">_xlfn.IFERROR(VLOOKUP(F20,'Rec.'!B:H,6,FALSE),"")</f>
        <v/>
      </c>
      <c r="F20" s="20" t="str">
        <f ca="1">_xlfn.IFERROR(IF(B20&gt;'Inf.'!$O$2,"",VLOOKUP(LARGE('Rec.'!P:P,'Inf.'!I$10-'Inf.'!O$2+B20),'Rec.'!P:Q,2,FALSE)),"")</f>
        <v/>
      </c>
      <c r="G20" s="42"/>
      <c r="H20" s="42"/>
      <c r="I20" s="43"/>
      <c r="J20" s="12" t="str">
        <f ca="1">_xlfn.IFERROR(IF(B20&gt;'Inf.'!$I$10,"",H20),"")</f>
        <v/>
      </c>
      <c r="K20" s="8" t="str">
        <f ca="1" t="shared" si="1"/>
        <v/>
      </c>
      <c r="L20" s="8" t="str">
        <f ca="1" t="shared" si="2"/>
        <v/>
      </c>
      <c r="M20" s="8" t="str">
        <f ca="1">_xlfn.IFERROR(VLOOKUP(F20,'Rec.'!H:N,7,FALSE),"")</f>
        <v/>
      </c>
      <c r="N20" s="8" t="str">
        <f ca="1" t="shared" si="4"/>
        <v/>
      </c>
      <c r="O20" s="8" t="str">
        <f ca="1" t="shared" si="5"/>
        <v/>
      </c>
      <c r="P20" s="8" t="str">
        <f ca="1">_xlfn.IFERROR(O20*100+'Rec.'!I13,"")</f>
        <v/>
      </c>
      <c r="Q20" s="8" t="str">
        <f ca="1" t="shared" si="3"/>
        <v/>
      </c>
      <c r="R20" s="8" t="str">
        <f ca="1" t="shared" si="6"/>
        <v/>
      </c>
    </row>
    <row r="21" spans="1:18" ht="21.95" customHeight="1">
      <c r="A21" s="8" t="str">
        <f ca="1" t="shared" si="0"/>
        <v/>
      </c>
      <c r="B21" s="20" t="str">
        <f ca="1">IF(ROW()-8&gt;'Inf.'!$O$2,"",ROW()-8)</f>
        <v/>
      </c>
      <c r="C21" s="21" t="str">
        <f ca="1">_xlfn.IFERROR(VLOOKUP(F21,'Rec.'!B:H,4,FALSE),"")</f>
        <v/>
      </c>
      <c r="D21" s="21" t="str">
        <f ca="1">_xlfn.IFERROR(VLOOKUP(F21,'Rec.'!B:H,5,FALSE),"")</f>
        <v/>
      </c>
      <c r="E21" s="20" t="str">
        <f ca="1">_xlfn.IFERROR(VLOOKUP(F21,'Rec.'!B:H,6,FALSE),"")</f>
        <v/>
      </c>
      <c r="F21" s="20" t="str">
        <f ca="1">_xlfn.IFERROR(IF(B21&gt;'Inf.'!$O$2,"",VLOOKUP(LARGE('Rec.'!P:P,'Inf.'!I$10-'Inf.'!O$2+B21),'Rec.'!P:Q,2,FALSE)),"")</f>
        <v/>
      </c>
      <c r="G21" s="42"/>
      <c r="H21" s="42"/>
      <c r="I21" s="43"/>
      <c r="J21" s="12" t="str">
        <f ca="1">_xlfn.IFERROR(IF(B21&gt;'Inf.'!$I$10,"",H21),"")</f>
        <v/>
      </c>
      <c r="K21" s="8" t="str">
        <f ca="1" t="shared" si="1"/>
        <v/>
      </c>
      <c r="L21" s="8" t="str">
        <f ca="1" t="shared" si="2"/>
        <v/>
      </c>
      <c r="M21" s="8" t="str">
        <f ca="1">_xlfn.IFERROR(VLOOKUP(F21,'Rec.'!H:N,7,FALSE),"")</f>
        <v/>
      </c>
      <c r="N21" s="8" t="str">
        <f ca="1" t="shared" si="4"/>
        <v/>
      </c>
      <c r="O21" s="8" t="str">
        <f ca="1" t="shared" si="5"/>
        <v/>
      </c>
      <c r="P21" s="8" t="str">
        <f ca="1">_xlfn.IFERROR(O21*100+'Rec.'!I14,"")</f>
        <v/>
      </c>
      <c r="Q21" s="8" t="str">
        <f ca="1" t="shared" si="3"/>
        <v/>
      </c>
      <c r="R21" s="8" t="str">
        <f ca="1" t="shared" si="6"/>
        <v/>
      </c>
    </row>
    <row r="22" spans="1:18" ht="21.95" customHeight="1">
      <c r="A22" s="8" t="str">
        <f ca="1" t="shared" si="0"/>
        <v/>
      </c>
      <c r="B22" s="20" t="str">
        <f ca="1">IF(ROW()-8&gt;'Inf.'!$O$2,"",ROW()-8)</f>
        <v/>
      </c>
      <c r="C22" s="21" t="str">
        <f ca="1">_xlfn.IFERROR(VLOOKUP(F22,'Rec.'!B:H,4,FALSE),"")</f>
        <v/>
      </c>
      <c r="D22" s="21" t="str">
        <f ca="1">_xlfn.IFERROR(VLOOKUP(F22,'Rec.'!B:H,5,FALSE),"")</f>
        <v/>
      </c>
      <c r="E22" s="20" t="str">
        <f ca="1">_xlfn.IFERROR(VLOOKUP(F22,'Rec.'!B:H,6,FALSE),"")</f>
        <v/>
      </c>
      <c r="F22" s="20" t="str">
        <f ca="1">_xlfn.IFERROR(IF(B22&gt;'Inf.'!$O$2,"",VLOOKUP(LARGE('Rec.'!P:P,'Inf.'!I$10-'Inf.'!O$2+B22),'Rec.'!P:Q,2,FALSE)),"")</f>
        <v/>
      </c>
      <c r="G22" s="42"/>
      <c r="H22" s="42"/>
      <c r="I22" s="43"/>
      <c r="J22" s="12" t="str">
        <f ca="1">_xlfn.IFERROR(IF(B22&gt;'Inf.'!$I$10,"",H22),"")</f>
        <v/>
      </c>
      <c r="K22" s="8" t="str">
        <f ca="1" t="shared" si="1"/>
        <v/>
      </c>
      <c r="L22" s="8" t="str">
        <f ca="1" t="shared" si="2"/>
        <v/>
      </c>
      <c r="M22" s="8" t="str">
        <f ca="1">_xlfn.IFERROR(VLOOKUP(F22,'Rec.'!H:N,7,FALSE),"")</f>
        <v/>
      </c>
      <c r="N22" s="8" t="str">
        <f ca="1" t="shared" si="4"/>
        <v/>
      </c>
      <c r="O22" s="8" t="str">
        <f ca="1" t="shared" si="5"/>
        <v/>
      </c>
      <c r="P22" s="8" t="str">
        <f ca="1">_xlfn.IFERROR(O22*100+'Rec.'!I15,"")</f>
        <v/>
      </c>
      <c r="Q22" s="8" t="str">
        <f ca="1" t="shared" si="3"/>
        <v/>
      </c>
      <c r="R22" s="8" t="str">
        <f ca="1" t="shared" si="6"/>
        <v/>
      </c>
    </row>
    <row r="23" spans="1:18" ht="21.95" customHeight="1">
      <c r="A23" s="8" t="str">
        <f ca="1" t="shared" si="0"/>
        <v/>
      </c>
      <c r="B23" s="20" t="str">
        <f ca="1">IF(ROW()-8&gt;'Inf.'!$O$2,"",ROW()-8)</f>
        <v/>
      </c>
      <c r="C23" s="21" t="str">
        <f ca="1">_xlfn.IFERROR(VLOOKUP(F23,'Rec.'!B:H,4,FALSE),"")</f>
        <v/>
      </c>
      <c r="D23" s="21" t="str">
        <f ca="1">_xlfn.IFERROR(VLOOKUP(F23,'Rec.'!B:H,5,FALSE),"")</f>
        <v/>
      </c>
      <c r="E23" s="20" t="str">
        <f ca="1">_xlfn.IFERROR(VLOOKUP(F23,'Rec.'!B:H,6,FALSE),"")</f>
        <v/>
      </c>
      <c r="F23" s="20" t="str">
        <f ca="1">_xlfn.IFERROR(IF(B23&gt;'Inf.'!$O$2,"",VLOOKUP(LARGE('Rec.'!P:P,'Inf.'!I$10-'Inf.'!O$2+B23),'Rec.'!P:Q,2,FALSE)),"")</f>
        <v/>
      </c>
      <c r="G23" s="42"/>
      <c r="H23" s="42"/>
      <c r="I23" s="43"/>
      <c r="J23" s="12" t="str">
        <f ca="1">_xlfn.IFERROR(IF(B23&gt;'Inf.'!$I$10,"",H23),"")</f>
        <v/>
      </c>
      <c r="K23" s="8" t="str">
        <f ca="1" t="shared" si="1"/>
        <v/>
      </c>
      <c r="L23" s="8" t="str">
        <f ca="1" t="shared" si="2"/>
        <v/>
      </c>
      <c r="M23" s="8" t="str">
        <f ca="1">_xlfn.IFERROR(VLOOKUP(F23,'Rec.'!H:N,7,FALSE),"")</f>
        <v/>
      </c>
      <c r="N23" s="8" t="str">
        <f ca="1" t="shared" si="4"/>
        <v/>
      </c>
      <c r="O23" s="8" t="str">
        <f ca="1" t="shared" si="5"/>
        <v/>
      </c>
      <c r="P23" s="8" t="str">
        <f ca="1">_xlfn.IFERROR(O23*100+'Rec.'!I16,"")</f>
        <v/>
      </c>
      <c r="Q23" s="8" t="str">
        <f ca="1" t="shared" si="3"/>
        <v/>
      </c>
      <c r="R23" s="8" t="str">
        <f ca="1" t="shared" si="6"/>
        <v/>
      </c>
    </row>
    <row r="24" spans="1:18" ht="21.95" customHeight="1">
      <c r="A24" s="8" t="str">
        <f ca="1" t="shared" si="0"/>
        <v/>
      </c>
      <c r="B24" s="20" t="str">
        <f ca="1">IF(ROW()-8&gt;'Inf.'!$O$2,"",ROW()-8)</f>
        <v/>
      </c>
      <c r="C24" s="21" t="str">
        <f ca="1">_xlfn.IFERROR(VLOOKUP(F24,'Rec.'!B:H,4,FALSE),"")</f>
        <v/>
      </c>
      <c r="D24" s="21" t="str">
        <f ca="1">_xlfn.IFERROR(VLOOKUP(F24,'Rec.'!B:H,5,FALSE),"")</f>
        <v/>
      </c>
      <c r="E24" s="20" t="str">
        <f ca="1">_xlfn.IFERROR(VLOOKUP(F24,'Rec.'!B:H,6,FALSE),"")</f>
        <v/>
      </c>
      <c r="F24" s="20" t="str">
        <f ca="1">_xlfn.IFERROR(IF(B24&gt;'Inf.'!$O$2,"",VLOOKUP(LARGE('Rec.'!P:P,'Inf.'!I$10-'Inf.'!O$2+B24),'Rec.'!P:Q,2,FALSE)),"")</f>
        <v/>
      </c>
      <c r="G24" s="42"/>
      <c r="H24" s="42"/>
      <c r="I24" s="43"/>
      <c r="J24" s="12" t="str">
        <f ca="1">_xlfn.IFERROR(IF(B24&gt;'Inf.'!$I$10,"",H24),"")</f>
        <v/>
      </c>
      <c r="K24" s="8" t="str">
        <f ca="1" t="shared" si="1"/>
        <v/>
      </c>
      <c r="L24" s="8" t="str">
        <f ca="1" t="shared" si="2"/>
        <v/>
      </c>
      <c r="M24" s="8" t="str">
        <f ca="1">_xlfn.IFERROR(VLOOKUP(F24,'Rec.'!H:N,7,FALSE),"")</f>
        <v/>
      </c>
      <c r="N24" s="8" t="str">
        <f ca="1" t="shared" si="4"/>
        <v/>
      </c>
      <c r="O24" s="8" t="str">
        <f ca="1" t="shared" si="5"/>
        <v/>
      </c>
      <c r="P24" s="8" t="str">
        <f ca="1">_xlfn.IFERROR(O24*100+'Rec.'!I17,"")</f>
        <v/>
      </c>
      <c r="Q24" s="8" t="str">
        <f ca="1" t="shared" si="3"/>
        <v/>
      </c>
      <c r="R24" s="8" t="str">
        <f ca="1" t="shared" si="6"/>
        <v/>
      </c>
    </row>
    <row r="25" spans="1:18" ht="21.95" customHeight="1">
      <c r="A25" s="8" t="str">
        <f ca="1" t="shared" si="0"/>
        <v/>
      </c>
      <c r="B25" s="20" t="str">
        <f ca="1">IF(ROW()-8&gt;'Inf.'!$O$2,"",ROW()-8)</f>
        <v/>
      </c>
      <c r="C25" s="21" t="str">
        <f ca="1">_xlfn.IFERROR(VLOOKUP(F25,'Rec.'!B:H,4,FALSE),"")</f>
        <v/>
      </c>
      <c r="D25" s="21" t="str">
        <f ca="1">_xlfn.IFERROR(VLOOKUP(F25,'Rec.'!B:H,5,FALSE),"")</f>
        <v/>
      </c>
      <c r="E25" s="20" t="str">
        <f ca="1">_xlfn.IFERROR(VLOOKUP(F25,'Rec.'!B:H,6,FALSE),"")</f>
        <v/>
      </c>
      <c r="F25" s="20" t="str">
        <f ca="1">_xlfn.IFERROR(IF(B25&gt;'Inf.'!$O$2,"",VLOOKUP(LARGE('Rec.'!P:P,'Inf.'!I$10-'Inf.'!O$2+B25),'Rec.'!P:Q,2,FALSE)),"")</f>
        <v/>
      </c>
      <c r="G25" s="42"/>
      <c r="H25" s="42"/>
      <c r="I25" s="43"/>
      <c r="J25" s="12" t="str">
        <f ca="1">_xlfn.IFERROR(IF(B25&gt;'Inf.'!$I$10,"",H25),"")</f>
        <v/>
      </c>
      <c r="K25" s="8" t="str">
        <f ca="1" t="shared" si="1"/>
        <v/>
      </c>
      <c r="L25" s="8" t="str">
        <f ca="1" t="shared" si="2"/>
        <v/>
      </c>
      <c r="M25" s="8" t="str">
        <f ca="1">_xlfn.IFERROR(VLOOKUP(F25,'Rec.'!H:N,7,FALSE),"")</f>
        <v/>
      </c>
      <c r="N25" s="8" t="str">
        <f ca="1" t="shared" si="4"/>
        <v/>
      </c>
      <c r="O25" s="8" t="str">
        <f ca="1" t="shared" si="5"/>
        <v/>
      </c>
      <c r="P25" s="8" t="str">
        <f ca="1">_xlfn.IFERROR(O25*100+'Rec.'!I18,"")</f>
        <v/>
      </c>
      <c r="Q25" s="8" t="str">
        <f ca="1" t="shared" si="3"/>
        <v/>
      </c>
      <c r="R25" s="8" t="str">
        <f ca="1" t="shared" si="6"/>
        <v/>
      </c>
    </row>
    <row r="26" spans="1:18" ht="21.95" customHeight="1">
      <c r="A26" s="8" t="str">
        <f ca="1" t="shared" si="0"/>
        <v/>
      </c>
      <c r="B26" s="20" t="str">
        <f ca="1">IF(ROW()-8&gt;'Inf.'!$O$2,"",ROW()-8)</f>
        <v/>
      </c>
      <c r="C26" s="21" t="str">
        <f ca="1">_xlfn.IFERROR(VLOOKUP(F26,'Rec.'!B:H,4,FALSE),"")</f>
        <v/>
      </c>
      <c r="D26" s="21" t="str">
        <f ca="1">_xlfn.IFERROR(VLOOKUP(F26,'Rec.'!B:H,5,FALSE),"")</f>
        <v/>
      </c>
      <c r="E26" s="20" t="str">
        <f ca="1">_xlfn.IFERROR(VLOOKUP(F26,'Rec.'!B:H,6,FALSE),"")</f>
        <v/>
      </c>
      <c r="F26" s="20" t="str">
        <f ca="1">_xlfn.IFERROR(IF(B26&gt;'Inf.'!$O$2,"",VLOOKUP(LARGE('Rec.'!P:P,'Inf.'!I$10-'Inf.'!O$2+B26),'Rec.'!P:Q,2,FALSE)),"")</f>
        <v/>
      </c>
      <c r="G26" s="42"/>
      <c r="H26" s="42"/>
      <c r="I26" s="43"/>
      <c r="J26" s="12" t="str">
        <f ca="1">_xlfn.IFERROR(IF(B26&gt;'Inf.'!$I$10,"",H26),"")</f>
        <v/>
      </c>
      <c r="K26" s="8" t="str">
        <f ca="1" t="shared" si="1"/>
        <v/>
      </c>
      <c r="L26" s="8" t="str">
        <f ca="1" t="shared" si="2"/>
        <v/>
      </c>
      <c r="M26" s="8" t="str">
        <f ca="1">_xlfn.IFERROR(VLOOKUP(F26,'Rec.'!H:N,7,FALSE),"")</f>
        <v/>
      </c>
      <c r="N26" s="8" t="str">
        <f ca="1" t="shared" si="4"/>
        <v/>
      </c>
      <c r="O26" s="8" t="str">
        <f ca="1" t="shared" si="5"/>
        <v/>
      </c>
      <c r="P26" s="8" t="str">
        <f ca="1">_xlfn.IFERROR(O26*100+'Rec.'!I19,"")</f>
        <v/>
      </c>
      <c r="Q26" s="8" t="str">
        <f ca="1" t="shared" si="3"/>
        <v/>
      </c>
      <c r="R26" s="8" t="str">
        <f ca="1" t="shared" si="6"/>
        <v/>
      </c>
    </row>
    <row r="27" spans="1:18" ht="21.95" customHeight="1">
      <c r="A27" s="8" t="str">
        <f ca="1" t="shared" si="0"/>
        <v/>
      </c>
      <c r="B27" s="20" t="str">
        <f ca="1">IF(ROW()-8&gt;'Inf.'!$O$2,"",ROW()-8)</f>
        <v/>
      </c>
      <c r="C27" s="21" t="str">
        <f ca="1">_xlfn.IFERROR(VLOOKUP(F27,'Rec.'!B:H,4,FALSE),"")</f>
        <v/>
      </c>
      <c r="D27" s="21" t="str">
        <f ca="1">_xlfn.IFERROR(VLOOKUP(F27,'Rec.'!B:H,5,FALSE),"")</f>
        <v/>
      </c>
      <c r="E27" s="20" t="str">
        <f ca="1">_xlfn.IFERROR(VLOOKUP(F27,'Rec.'!B:H,6,FALSE),"")</f>
        <v/>
      </c>
      <c r="F27" s="20" t="str">
        <f ca="1">_xlfn.IFERROR(IF(B27&gt;'Inf.'!$O$2,"",VLOOKUP(LARGE('Rec.'!P:P,'Inf.'!I$10-'Inf.'!O$2+B27),'Rec.'!P:Q,2,FALSE)),"")</f>
        <v/>
      </c>
      <c r="G27" s="42"/>
      <c r="H27" s="42"/>
      <c r="I27" s="43"/>
      <c r="J27" s="12" t="str">
        <f ca="1">_xlfn.IFERROR(IF(B27&gt;'Inf.'!$I$10,"",H27),"")</f>
        <v/>
      </c>
      <c r="K27" s="8" t="str">
        <f ca="1" t="shared" si="1"/>
        <v/>
      </c>
      <c r="L27" s="8" t="str">
        <f ca="1" t="shared" si="2"/>
        <v/>
      </c>
      <c r="M27" s="8" t="str">
        <f ca="1">_xlfn.IFERROR(VLOOKUP(F27,'Rec.'!H:N,7,FALSE),"")</f>
        <v/>
      </c>
      <c r="N27" s="8" t="str">
        <f ca="1" t="shared" si="4"/>
        <v/>
      </c>
      <c r="O27" s="8" t="str">
        <f ca="1" t="shared" si="5"/>
        <v/>
      </c>
      <c r="P27" s="8" t="str">
        <f ca="1">_xlfn.IFERROR(O27*100+'Rec.'!I20,"")</f>
        <v/>
      </c>
      <c r="Q27" s="8" t="str">
        <f ca="1" t="shared" si="3"/>
        <v/>
      </c>
      <c r="R27" s="8" t="str">
        <f ca="1" t="shared" si="6"/>
        <v/>
      </c>
    </row>
    <row r="28" spans="1:18" ht="21.95" customHeight="1">
      <c r="A28" s="8" t="str">
        <f ca="1" t="shared" si="0"/>
        <v/>
      </c>
      <c r="B28" s="20" t="str">
        <f ca="1">IF(ROW()-8&gt;'Inf.'!$O$2,"",ROW()-8)</f>
        <v/>
      </c>
      <c r="C28" s="21" t="str">
        <f ca="1">_xlfn.IFERROR(VLOOKUP(F28,'Rec.'!B:H,4,FALSE),"")</f>
        <v/>
      </c>
      <c r="D28" s="21" t="str">
        <f ca="1">_xlfn.IFERROR(VLOOKUP(F28,'Rec.'!B:H,5,FALSE),"")</f>
        <v/>
      </c>
      <c r="E28" s="20" t="str">
        <f ca="1">_xlfn.IFERROR(VLOOKUP(F28,'Rec.'!B:H,6,FALSE),"")</f>
        <v/>
      </c>
      <c r="F28" s="20" t="str">
        <f ca="1">_xlfn.IFERROR(IF(B28&gt;'Inf.'!$O$2,"",VLOOKUP(LARGE('Rec.'!P:P,'Inf.'!I$10-'Inf.'!O$2+B28),'Rec.'!P:Q,2,FALSE)),"")</f>
        <v/>
      </c>
      <c r="G28" s="42"/>
      <c r="H28" s="42"/>
      <c r="I28" s="43"/>
      <c r="J28" s="12" t="str">
        <f ca="1">_xlfn.IFERROR(IF(B28&gt;'Inf.'!$I$10,"",H28),"")</f>
        <v/>
      </c>
      <c r="K28" s="8" t="str">
        <f ca="1" t="shared" si="1"/>
        <v/>
      </c>
      <c r="L28" s="8" t="str">
        <f ca="1" t="shared" si="2"/>
        <v/>
      </c>
      <c r="M28" s="8" t="str">
        <f ca="1">_xlfn.IFERROR(VLOOKUP(F28,'Rec.'!H:N,7,FALSE),"")</f>
        <v/>
      </c>
      <c r="N28" s="8" t="str">
        <f ca="1" t="shared" si="4"/>
        <v/>
      </c>
      <c r="O28" s="8" t="str">
        <f ca="1" t="shared" si="5"/>
        <v/>
      </c>
      <c r="P28" s="8" t="str">
        <f ca="1">_xlfn.IFERROR(O28*100+'Rec.'!I21,"")</f>
        <v/>
      </c>
      <c r="Q28" s="8" t="str">
        <f ca="1" t="shared" si="3"/>
        <v/>
      </c>
      <c r="R28" s="8" t="str">
        <f ca="1" t="shared" si="6"/>
        <v/>
      </c>
    </row>
    <row r="29" spans="1:18" ht="21.95" customHeight="1">
      <c r="A29" s="8" t="str">
        <f ca="1" t="shared" si="0"/>
        <v/>
      </c>
      <c r="B29" s="20" t="str">
        <f ca="1">IF(ROW()-8&gt;'Inf.'!$O$2,"",ROW()-8)</f>
        <v/>
      </c>
      <c r="C29" s="21" t="str">
        <f ca="1">_xlfn.IFERROR(VLOOKUP(F29,'Rec.'!B:H,4,FALSE),"")</f>
        <v/>
      </c>
      <c r="D29" s="21" t="str">
        <f ca="1">_xlfn.IFERROR(VLOOKUP(F29,'Rec.'!B:H,5,FALSE),"")</f>
        <v/>
      </c>
      <c r="E29" s="20" t="str">
        <f ca="1">_xlfn.IFERROR(VLOOKUP(F29,'Rec.'!B:H,6,FALSE),"")</f>
        <v/>
      </c>
      <c r="F29" s="20" t="str">
        <f ca="1">_xlfn.IFERROR(IF(B29&gt;'Inf.'!$O$2,"",VLOOKUP(LARGE('Rec.'!P:P,'Inf.'!I$10-'Inf.'!O$2+B29),'Rec.'!P:Q,2,FALSE)),"")</f>
        <v/>
      </c>
      <c r="G29" s="42"/>
      <c r="H29" s="42"/>
      <c r="I29" s="43"/>
      <c r="J29" s="12" t="str">
        <f ca="1">_xlfn.IFERROR(IF(B29&gt;'Inf.'!$I$10,"",H29),"")</f>
        <v/>
      </c>
      <c r="K29" s="8" t="str">
        <f ca="1" t="shared" si="1"/>
        <v/>
      </c>
      <c r="L29" s="8" t="str">
        <f ca="1" t="shared" si="2"/>
        <v/>
      </c>
      <c r="M29" s="8" t="str">
        <f ca="1">_xlfn.IFERROR(VLOOKUP(F29,'Rec.'!H:N,7,FALSE),"")</f>
        <v/>
      </c>
      <c r="N29" s="8" t="str">
        <f ca="1" t="shared" si="4"/>
        <v/>
      </c>
      <c r="O29" s="8" t="str">
        <f ca="1" t="shared" si="5"/>
        <v/>
      </c>
      <c r="P29" s="8" t="str">
        <f ca="1">_xlfn.IFERROR(O29*100+'Rec.'!I22,"")</f>
        <v/>
      </c>
      <c r="Q29" s="8" t="str">
        <f ca="1" t="shared" si="3"/>
        <v/>
      </c>
      <c r="R29" s="8" t="str">
        <f ca="1" t="shared" si="6"/>
        <v/>
      </c>
    </row>
    <row r="30" spans="1:18" ht="21.95" customHeight="1">
      <c r="A30" s="8" t="str">
        <f ca="1" t="shared" si="0"/>
        <v/>
      </c>
      <c r="B30" s="20" t="str">
        <f ca="1">IF(ROW()-8&gt;'Inf.'!$O$2,"",ROW()-8)</f>
        <v/>
      </c>
      <c r="C30" s="21" t="str">
        <f ca="1">_xlfn.IFERROR(VLOOKUP(F30,'Rec.'!B:H,4,FALSE),"")</f>
        <v/>
      </c>
      <c r="D30" s="21" t="str">
        <f ca="1">_xlfn.IFERROR(VLOOKUP(F30,'Rec.'!B:H,5,FALSE),"")</f>
        <v/>
      </c>
      <c r="E30" s="20" t="str">
        <f ca="1">_xlfn.IFERROR(VLOOKUP(F30,'Rec.'!B:H,6,FALSE),"")</f>
        <v/>
      </c>
      <c r="F30" s="20" t="str">
        <f ca="1">_xlfn.IFERROR(IF(B30&gt;'Inf.'!$O$2,"",VLOOKUP(LARGE('Rec.'!P:P,'Inf.'!I$10-'Inf.'!O$2+B30),'Rec.'!P:Q,2,FALSE)),"")</f>
        <v/>
      </c>
      <c r="G30" s="42"/>
      <c r="H30" s="42"/>
      <c r="I30" s="43"/>
      <c r="J30" s="12" t="str">
        <f ca="1">_xlfn.IFERROR(IF(B30&gt;'Inf.'!$I$10,"",H30),"")</f>
        <v/>
      </c>
      <c r="K30" s="8" t="str">
        <f ca="1" t="shared" si="1"/>
        <v/>
      </c>
      <c r="L30" s="8" t="str">
        <f ca="1" t="shared" si="2"/>
        <v/>
      </c>
      <c r="M30" s="8" t="str">
        <f ca="1">_xlfn.IFERROR(VLOOKUP(F30,'Rec.'!H:N,7,FALSE),"")</f>
        <v/>
      </c>
      <c r="N30" s="8" t="str">
        <f ca="1" t="shared" si="4"/>
        <v/>
      </c>
      <c r="O30" s="8" t="str">
        <f ca="1" t="shared" si="5"/>
        <v/>
      </c>
      <c r="P30" s="8" t="str">
        <f ca="1">_xlfn.IFERROR(O30*100+'Rec.'!I23,"")</f>
        <v/>
      </c>
      <c r="Q30" s="8" t="str">
        <f ca="1" t="shared" si="3"/>
        <v/>
      </c>
      <c r="R30" s="8" t="str">
        <f ca="1" t="shared" si="6"/>
        <v/>
      </c>
    </row>
    <row r="31" spans="1:18" ht="21.95" customHeight="1">
      <c r="A31" s="8" t="str">
        <f ca="1" t="shared" si="0"/>
        <v/>
      </c>
      <c r="B31" s="20" t="str">
        <f ca="1">IF(ROW()-8&gt;'Inf.'!$O$2,"",ROW()-8)</f>
        <v/>
      </c>
      <c r="C31" s="21" t="str">
        <f ca="1">_xlfn.IFERROR(VLOOKUP(F31,'Rec.'!B:H,4,FALSE),"")</f>
        <v/>
      </c>
      <c r="D31" s="21" t="str">
        <f ca="1">_xlfn.IFERROR(VLOOKUP(F31,'Rec.'!B:H,5,FALSE),"")</f>
        <v/>
      </c>
      <c r="E31" s="20" t="str">
        <f ca="1">_xlfn.IFERROR(VLOOKUP(F31,'Rec.'!B:H,6,FALSE),"")</f>
        <v/>
      </c>
      <c r="F31" s="20" t="str">
        <f ca="1">_xlfn.IFERROR(IF(B31&gt;'Inf.'!$O$2,"",VLOOKUP(LARGE('Rec.'!P:P,'Inf.'!I$10-'Inf.'!O$2+B31),'Rec.'!P:Q,2,FALSE)),"")</f>
        <v/>
      </c>
      <c r="G31" s="42"/>
      <c r="H31" s="42"/>
      <c r="I31" s="43"/>
      <c r="J31" s="12" t="str">
        <f ca="1">_xlfn.IFERROR(IF(B31&gt;'Inf.'!$I$10,"",H31),"")</f>
        <v/>
      </c>
      <c r="K31" s="8" t="str">
        <f ca="1" t="shared" si="1"/>
        <v/>
      </c>
      <c r="L31" s="8" t="str">
        <f ca="1" t="shared" si="2"/>
        <v/>
      </c>
      <c r="M31" s="8" t="str">
        <f ca="1">_xlfn.IFERROR(VLOOKUP(F31,'Rec.'!H:N,7,FALSE),"")</f>
        <v/>
      </c>
      <c r="N31" s="8" t="str">
        <f ca="1" t="shared" si="4"/>
        <v/>
      </c>
      <c r="O31" s="8" t="str">
        <f ca="1" t="shared" si="5"/>
        <v/>
      </c>
      <c r="P31" s="8" t="str">
        <f ca="1">_xlfn.IFERROR(O31*100+'Rec.'!I24,"")</f>
        <v/>
      </c>
      <c r="Q31" s="8" t="str">
        <f ca="1" t="shared" si="3"/>
        <v/>
      </c>
      <c r="R31" s="8" t="str">
        <f ca="1" t="shared" si="6"/>
        <v/>
      </c>
    </row>
    <row r="32" spans="1:18" ht="21.95" customHeight="1">
      <c r="A32" s="8" t="str">
        <f ca="1" t="shared" si="0"/>
        <v/>
      </c>
      <c r="B32" s="20" t="str">
        <f ca="1">IF(ROW()-8&gt;'Inf.'!$O$2,"",ROW()-8)</f>
        <v/>
      </c>
      <c r="C32" s="21" t="str">
        <f ca="1">_xlfn.IFERROR(VLOOKUP(F32,'Rec.'!B:H,4,FALSE),"")</f>
        <v/>
      </c>
      <c r="D32" s="21" t="str">
        <f ca="1">_xlfn.IFERROR(VLOOKUP(F32,'Rec.'!B:H,5,FALSE),"")</f>
        <v/>
      </c>
      <c r="E32" s="20" t="str">
        <f ca="1">_xlfn.IFERROR(VLOOKUP(F32,'Rec.'!B:H,6,FALSE),"")</f>
        <v/>
      </c>
      <c r="F32" s="20" t="str">
        <f ca="1">_xlfn.IFERROR(IF(B32&gt;'Inf.'!$O$2,"",VLOOKUP(LARGE('Rec.'!P:P,'Inf.'!I$10-'Inf.'!O$2+B32),'Rec.'!P:Q,2,FALSE)),"")</f>
        <v/>
      </c>
      <c r="G32" s="42"/>
      <c r="H32" s="42"/>
      <c r="I32" s="43"/>
      <c r="J32" s="12" t="str">
        <f ca="1">_xlfn.IFERROR(IF(B32&gt;'Inf.'!$I$10,"",H32),"")</f>
        <v/>
      </c>
      <c r="K32" s="8" t="str">
        <f ca="1" t="shared" si="1"/>
        <v/>
      </c>
      <c r="L32" s="8" t="str">
        <f ca="1" t="shared" si="2"/>
        <v/>
      </c>
      <c r="M32" s="8" t="str">
        <f ca="1">_xlfn.IFERROR(VLOOKUP(F32,'Rec.'!H:N,7,FALSE),"")</f>
        <v/>
      </c>
      <c r="N32" s="8" t="str">
        <f ca="1" t="shared" si="4"/>
        <v/>
      </c>
      <c r="O32" s="8" t="str">
        <f ca="1" t="shared" si="5"/>
        <v/>
      </c>
      <c r="P32" s="8" t="str">
        <f ca="1">_xlfn.IFERROR(O32*100+'Rec.'!I25,"")</f>
        <v/>
      </c>
      <c r="Q32" s="8" t="str">
        <f ca="1" t="shared" si="3"/>
        <v/>
      </c>
      <c r="R32" s="8" t="str">
        <f ca="1" t="shared" si="6"/>
        <v/>
      </c>
    </row>
    <row r="33" spans="1:18" ht="21.95" customHeight="1">
      <c r="A33" s="8" t="str">
        <f ca="1" t="shared" si="0"/>
        <v/>
      </c>
      <c r="B33" s="20" t="str">
        <f ca="1">IF(ROW()-8&gt;'Inf.'!$O$2,"",ROW()-8)</f>
        <v/>
      </c>
      <c r="C33" s="21" t="str">
        <f ca="1">_xlfn.IFERROR(VLOOKUP(F33,'Rec.'!B:H,4,FALSE),"")</f>
        <v/>
      </c>
      <c r="D33" s="21" t="str">
        <f ca="1">_xlfn.IFERROR(VLOOKUP(F33,'Rec.'!B:H,5,FALSE),"")</f>
        <v/>
      </c>
      <c r="E33" s="20" t="str">
        <f ca="1">_xlfn.IFERROR(VLOOKUP(F33,'Rec.'!B:H,6,FALSE),"")</f>
        <v/>
      </c>
      <c r="F33" s="20" t="str">
        <f ca="1">_xlfn.IFERROR(IF(B33&gt;'Inf.'!$O$2,"",VLOOKUP(LARGE('Rec.'!P:P,'Inf.'!I$10-'Inf.'!O$2+B33),'Rec.'!P:Q,2,FALSE)),"")</f>
        <v/>
      </c>
      <c r="G33" s="42"/>
      <c r="H33" s="42"/>
      <c r="I33" s="43"/>
      <c r="J33" s="12" t="str">
        <f ca="1">_xlfn.IFERROR(IF(B33&gt;'Inf.'!$I$10,"",H33),"")</f>
        <v/>
      </c>
      <c r="K33" s="8" t="str">
        <f ca="1" t="shared" si="1"/>
        <v/>
      </c>
      <c r="L33" s="8" t="str">
        <f ca="1" t="shared" si="2"/>
        <v/>
      </c>
      <c r="M33" s="8" t="str">
        <f ca="1">_xlfn.IFERROR(VLOOKUP(F33,'Rec.'!H:N,7,FALSE),"")</f>
        <v/>
      </c>
      <c r="N33" s="8" t="str">
        <f ca="1" t="shared" si="4"/>
        <v/>
      </c>
      <c r="O33" s="8" t="str">
        <f ca="1" t="shared" si="5"/>
        <v/>
      </c>
      <c r="P33" s="8" t="str">
        <f ca="1">_xlfn.IFERROR(O33*100+'Rec.'!I26,"")</f>
        <v/>
      </c>
      <c r="Q33" s="8" t="str">
        <f ca="1" t="shared" si="3"/>
        <v/>
      </c>
      <c r="R33" s="8" t="str">
        <f ca="1" t="shared" si="6"/>
        <v/>
      </c>
    </row>
    <row r="34" spans="1:18" ht="21.95" customHeight="1">
      <c r="A34" s="8" t="str">
        <f ca="1" t="shared" si="0"/>
        <v/>
      </c>
      <c r="B34" s="20" t="str">
        <f ca="1">IF(ROW()-8&gt;'Inf.'!$O$2,"",ROW()-8)</f>
        <v/>
      </c>
      <c r="C34" s="21" t="str">
        <f ca="1">_xlfn.IFERROR(VLOOKUP(F34,'Rec.'!B:H,4,FALSE),"")</f>
        <v/>
      </c>
      <c r="D34" s="21" t="str">
        <f ca="1">_xlfn.IFERROR(VLOOKUP(F34,'Rec.'!B:H,5,FALSE),"")</f>
        <v/>
      </c>
      <c r="E34" s="20" t="str">
        <f ca="1">_xlfn.IFERROR(VLOOKUP(F34,'Rec.'!B:H,6,FALSE),"")</f>
        <v/>
      </c>
      <c r="F34" s="20" t="str">
        <f ca="1">_xlfn.IFERROR(IF(B34&gt;'Inf.'!$O$2,"",VLOOKUP(LARGE('Rec.'!P:P,'Inf.'!I$10-'Inf.'!O$2+B34),'Rec.'!P:Q,2,FALSE)),"")</f>
        <v/>
      </c>
      <c r="G34" s="42"/>
      <c r="H34" s="42"/>
      <c r="I34" s="43"/>
      <c r="J34" s="12" t="str">
        <f ca="1">_xlfn.IFERROR(IF(B34&gt;'Inf.'!$I$10,"",H34),"")</f>
        <v/>
      </c>
      <c r="K34" s="8" t="str">
        <f ca="1" t="shared" si="1"/>
        <v/>
      </c>
      <c r="L34" s="8" t="str">
        <f ca="1" t="shared" si="2"/>
        <v/>
      </c>
      <c r="M34" s="8" t="str">
        <f ca="1">_xlfn.IFERROR(VLOOKUP(F34,'Rec.'!H:N,7,FALSE),"")</f>
        <v/>
      </c>
      <c r="N34" s="8" t="str">
        <f ca="1" t="shared" si="4"/>
        <v/>
      </c>
      <c r="O34" s="8" t="str">
        <f ca="1" t="shared" si="5"/>
        <v/>
      </c>
      <c r="P34" s="8" t="str">
        <f ca="1">_xlfn.IFERROR(O34*100+'Rec.'!I27,"")</f>
        <v/>
      </c>
      <c r="Q34" s="8" t="str">
        <f ca="1" t="shared" si="3"/>
        <v/>
      </c>
      <c r="R34" s="8" t="str">
        <f ca="1" t="shared" si="6"/>
        <v/>
      </c>
    </row>
    <row r="35" spans="1:18" ht="21.95" customHeight="1">
      <c r="A35" s="8" t="str">
        <f ca="1" t="shared" si="0"/>
        <v/>
      </c>
      <c r="B35" s="20" t="str">
        <f ca="1">IF(ROW()-8&gt;'Inf.'!$O$2,"",ROW()-8)</f>
        <v/>
      </c>
      <c r="C35" s="21" t="str">
        <f ca="1">_xlfn.IFERROR(VLOOKUP(F35,'Rec.'!B:H,4,FALSE),"")</f>
        <v/>
      </c>
      <c r="D35" s="21" t="str">
        <f ca="1">_xlfn.IFERROR(VLOOKUP(F35,'Rec.'!B:H,5,FALSE),"")</f>
        <v/>
      </c>
      <c r="E35" s="20" t="str">
        <f ca="1">_xlfn.IFERROR(VLOOKUP(F35,'Rec.'!B:H,6,FALSE),"")</f>
        <v/>
      </c>
      <c r="F35" s="20" t="str">
        <f ca="1">_xlfn.IFERROR(IF(B35&gt;'Inf.'!$O$2,"",VLOOKUP(LARGE('Rec.'!P:P,'Inf.'!I$10-'Inf.'!O$2+B35),'Rec.'!P:Q,2,FALSE)),"")</f>
        <v/>
      </c>
      <c r="G35" s="42"/>
      <c r="H35" s="42"/>
      <c r="I35" s="43"/>
      <c r="J35" s="12" t="str">
        <f ca="1">_xlfn.IFERROR(IF(B35&gt;'Inf.'!$I$10,"",H35),"")</f>
        <v/>
      </c>
      <c r="K35" s="8" t="str">
        <f ca="1" t="shared" si="1"/>
        <v/>
      </c>
      <c r="L35" s="8" t="str">
        <f ca="1" t="shared" si="2"/>
        <v/>
      </c>
      <c r="M35" s="8" t="str">
        <f ca="1">_xlfn.IFERROR(VLOOKUP(F35,'Rec.'!H:N,7,FALSE),"")</f>
        <v/>
      </c>
      <c r="N35" s="8" t="str">
        <f ca="1" t="shared" si="4"/>
        <v/>
      </c>
      <c r="O35" s="8" t="str">
        <f ca="1" t="shared" si="5"/>
        <v/>
      </c>
      <c r="P35" s="8" t="str">
        <f ca="1">_xlfn.IFERROR(O35*100+'Rec.'!I28,"")</f>
        <v/>
      </c>
      <c r="Q35" s="8" t="str">
        <f ca="1" t="shared" si="3"/>
        <v/>
      </c>
      <c r="R35" s="8" t="str">
        <f ca="1" t="shared" si="6"/>
        <v/>
      </c>
    </row>
    <row r="36" spans="1:18" ht="21.95" customHeight="1">
      <c r="A36" s="8" t="str">
        <f ca="1" t="shared" si="0"/>
        <v/>
      </c>
      <c r="B36" s="20" t="str">
        <f ca="1">IF(ROW()-8&gt;'Inf.'!$O$2,"",ROW()-8)</f>
        <v/>
      </c>
      <c r="C36" s="21" t="str">
        <f ca="1">_xlfn.IFERROR(VLOOKUP(F36,'Rec.'!B:H,4,FALSE),"")</f>
        <v/>
      </c>
      <c r="D36" s="21" t="str">
        <f ca="1">_xlfn.IFERROR(VLOOKUP(F36,'Rec.'!B:H,5,FALSE),"")</f>
        <v/>
      </c>
      <c r="E36" s="20" t="str">
        <f ca="1">_xlfn.IFERROR(VLOOKUP(F36,'Rec.'!B:H,6,FALSE),"")</f>
        <v/>
      </c>
      <c r="F36" s="20" t="str">
        <f ca="1">_xlfn.IFERROR(IF(B36&gt;'Inf.'!$O$2,"",VLOOKUP(LARGE('Rec.'!P:P,'Inf.'!I$10-'Inf.'!O$2+B36),'Rec.'!P:Q,2,FALSE)),"")</f>
        <v/>
      </c>
      <c r="G36" s="42"/>
      <c r="H36" s="42"/>
      <c r="I36" s="43"/>
      <c r="J36" s="12" t="str">
        <f ca="1">_xlfn.IFERROR(IF(B36&gt;'Inf.'!$I$10,"",H36),"")</f>
        <v/>
      </c>
      <c r="K36" s="8" t="str">
        <f ca="1" t="shared" si="1"/>
        <v/>
      </c>
      <c r="L36" s="8" t="str">
        <f ca="1" t="shared" si="2"/>
        <v/>
      </c>
      <c r="M36" s="8" t="str">
        <f ca="1">_xlfn.IFERROR(VLOOKUP(F36,'Rec.'!H:N,7,FALSE),"")</f>
        <v/>
      </c>
      <c r="N36" s="8" t="str">
        <f ca="1" t="shared" si="4"/>
        <v/>
      </c>
      <c r="O36" s="8" t="str">
        <f ca="1" t="shared" si="5"/>
        <v/>
      </c>
      <c r="P36" s="8" t="str">
        <f ca="1">_xlfn.IFERROR(O36*100+'Rec.'!I29,"")</f>
        <v/>
      </c>
      <c r="Q36" s="8" t="str">
        <f ca="1" t="shared" si="3"/>
        <v/>
      </c>
      <c r="R36" s="8" t="str">
        <f ca="1" t="shared" si="6"/>
        <v/>
      </c>
    </row>
    <row r="37" spans="1:18" ht="21.95" customHeight="1">
      <c r="A37" s="8" t="str">
        <f ca="1" t="shared" si="0"/>
        <v/>
      </c>
      <c r="B37" s="20" t="str">
        <f ca="1">IF(ROW()-8&gt;'Inf.'!$O$2,"",ROW()-8)</f>
        <v/>
      </c>
      <c r="C37" s="21" t="str">
        <f ca="1">_xlfn.IFERROR(VLOOKUP(F37,'Rec.'!B:H,4,FALSE),"")</f>
        <v/>
      </c>
      <c r="D37" s="21" t="str">
        <f ca="1">_xlfn.IFERROR(VLOOKUP(F37,'Rec.'!B:H,5,FALSE),"")</f>
        <v/>
      </c>
      <c r="E37" s="20" t="str">
        <f ca="1">_xlfn.IFERROR(VLOOKUP(F37,'Rec.'!B:H,6,FALSE),"")</f>
        <v/>
      </c>
      <c r="F37" s="20" t="str">
        <f ca="1">_xlfn.IFERROR(IF(B37&gt;'Inf.'!$O$2,"",VLOOKUP(LARGE('Rec.'!P:P,'Inf.'!I$10-'Inf.'!O$2+B37),'Rec.'!P:Q,2,FALSE)),"")</f>
        <v/>
      </c>
      <c r="G37" s="42"/>
      <c r="H37" s="42"/>
      <c r="I37" s="43"/>
      <c r="J37" s="12" t="str">
        <f ca="1">_xlfn.IFERROR(IF(B37&gt;'Inf.'!$I$10,"",H37),"")</f>
        <v/>
      </c>
      <c r="K37" s="8" t="str">
        <f ca="1" t="shared" si="1"/>
        <v/>
      </c>
      <c r="L37" s="8" t="str">
        <f ca="1" t="shared" si="2"/>
        <v/>
      </c>
      <c r="M37" s="8" t="str">
        <f ca="1">_xlfn.IFERROR(VLOOKUP(F37,'Rec.'!H:N,7,FALSE),"")</f>
        <v/>
      </c>
      <c r="N37" s="8" t="str">
        <f ca="1" t="shared" si="4"/>
        <v/>
      </c>
      <c r="O37" s="8" t="str">
        <f ca="1" t="shared" si="5"/>
        <v/>
      </c>
      <c r="P37" s="8" t="str">
        <f ca="1">_xlfn.IFERROR(O37*100+'Rec.'!I30,"")</f>
        <v/>
      </c>
      <c r="Q37" s="8" t="str">
        <f ca="1" t="shared" si="3"/>
        <v/>
      </c>
      <c r="R37" s="8" t="str">
        <f ca="1" t="shared" si="6"/>
        <v/>
      </c>
    </row>
    <row r="38" spans="1:18" ht="21.95" customHeight="1">
      <c r="A38" s="8" t="str">
        <f ca="1" t="shared" si="0"/>
        <v/>
      </c>
      <c r="B38" s="20" t="str">
        <f ca="1">IF(ROW()-8&gt;'Inf.'!$O$2,"",ROW()-8)</f>
        <v/>
      </c>
      <c r="C38" s="21" t="str">
        <f ca="1">_xlfn.IFERROR(VLOOKUP(F38,'Rec.'!B:H,4,FALSE),"")</f>
        <v/>
      </c>
      <c r="D38" s="21" t="str">
        <f ca="1">_xlfn.IFERROR(VLOOKUP(F38,'Rec.'!B:H,5,FALSE),"")</f>
        <v/>
      </c>
      <c r="E38" s="20" t="str">
        <f ca="1">_xlfn.IFERROR(VLOOKUP(F38,'Rec.'!B:H,6,FALSE),"")</f>
        <v/>
      </c>
      <c r="F38" s="20" t="str">
        <f ca="1">_xlfn.IFERROR(IF(B38&gt;'Inf.'!$O$2,"",VLOOKUP(LARGE('Rec.'!P:P,'Inf.'!I$10-'Inf.'!O$2+B38),'Rec.'!P:Q,2,FALSE)),"")</f>
        <v/>
      </c>
      <c r="G38" s="42"/>
      <c r="H38" s="42"/>
      <c r="I38" s="43"/>
      <c r="J38" s="12" t="str">
        <f ca="1">_xlfn.IFERROR(IF(B38&gt;'Inf.'!$I$10,"",H38),"")</f>
        <v/>
      </c>
      <c r="K38" s="8" t="str">
        <f ca="1" t="shared" si="1"/>
        <v/>
      </c>
      <c r="L38" s="8" t="str">
        <f ca="1" t="shared" si="2"/>
        <v/>
      </c>
      <c r="M38" s="8" t="str">
        <f ca="1">_xlfn.IFERROR(VLOOKUP(F38,'Rec.'!H:N,7,FALSE),"")</f>
        <v/>
      </c>
      <c r="N38" s="8" t="str">
        <f ca="1" t="shared" si="4"/>
        <v/>
      </c>
      <c r="O38" s="8" t="str">
        <f ca="1" t="shared" si="5"/>
        <v/>
      </c>
      <c r="P38" s="8" t="str">
        <f ca="1">_xlfn.IFERROR(O38*100+'Rec.'!I31,"")</f>
        <v/>
      </c>
      <c r="Q38" s="8" t="str">
        <f ca="1" t="shared" si="3"/>
        <v/>
      </c>
      <c r="R38" s="8" t="str">
        <f ca="1" t="shared" si="6"/>
        <v/>
      </c>
    </row>
    <row r="39" spans="1:18" ht="21.95" customHeight="1">
      <c r="A39" s="8" t="str">
        <f ca="1" t="shared" si="0"/>
        <v/>
      </c>
      <c r="B39" s="20" t="str">
        <f ca="1">IF(ROW()-8&gt;'Inf.'!$O$2,"",ROW()-8)</f>
        <v/>
      </c>
      <c r="C39" s="21" t="str">
        <f ca="1">_xlfn.IFERROR(VLOOKUP(F39,'Rec.'!B:H,4,FALSE),"")</f>
        <v/>
      </c>
      <c r="D39" s="21" t="str">
        <f ca="1">_xlfn.IFERROR(VLOOKUP(F39,'Rec.'!B:H,5,FALSE),"")</f>
        <v/>
      </c>
      <c r="E39" s="20" t="str">
        <f ca="1">_xlfn.IFERROR(VLOOKUP(F39,'Rec.'!B:H,6,FALSE),"")</f>
        <v/>
      </c>
      <c r="F39" s="20" t="str">
        <f ca="1">_xlfn.IFERROR(IF(B39&gt;'Inf.'!$O$2,"",VLOOKUP(LARGE('Rec.'!P:P,'Inf.'!I$10-'Inf.'!O$2+B39),'Rec.'!P:Q,2,FALSE)),"")</f>
        <v/>
      </c>
      <c r="G39" s="42"/>
      <c r="H39" s="42"/>
      <c r="I39" s="43"/>
      <c r="J39" s="12" t="str">
        <f ca="1">_xlfn.IFERROR(IF(B39&gt;'Inf.'!$I$10,"",H39),"")</f>
        <v/>
      </c>
      <c r="K39" s="8" t="str">
        <f ca="1" t="shared" si="1"/>
        <v/>
      </c>
      <c r="L39" s="8" t="str">
        <f ca="1" t="shared" si="2"/>
        <v/>
      </c>
      <c r="M39" s="8" t="str">
        <f ca="1">_xlfn.IFERROR(VLOOKUP(F39,'Rec.'!H:N,7,FALSE),"")</f>
        <v/>
      </c>
      <c r="N39" s="8" t="str">
        <f ca="1" t="shared" si="4"/>
        <v/>
      </c>
      <c r="O39" s="8" t="str">
        <f ca="1" t="shared" si="5"/>
        <v/>
      </c>
      <c r="P39" s="8" t="str">
        <f ca="1">_xlfn.IFERROR(O39*100+'Rec.'!I32,"")</f>
        <v/>
      </c>
      <c r="Q39" s="8" t="str">
        <f ca="1" t="shared" si="3"/>
        <v/>
      </c>
      <c r="R39" s="8" t="str">
        <f ca="1" t="shared" si="6"/>
        <v/>
      </c>
    </row>
    <row r="40" spans="1:18" ht="21.95" customHeight="1">
      <c r="A40" s="8" t="str">
        <f ca="1" t="shared" si="0"/>
        <v/>
      </c>
      <c r="B40" s="20" t="str">
        <f ca="1">IF(ROW()-8&gt;'Inf.'!$O$2,"",ROW()-8)</f>
        <v/>
      </c>
      <c r="C40" s="21" t="str">
        <f ca="1">_xlfn.IFERROR(VLOOKUP(F40,'Rec.'!B:H,4,FALSE),"")</f>
        <v/>
      </c>
      <c r="D40" s="21" t="str">
        <f ca="1">_xlfn.IFERROR(VLOOKUP(F40,'Rec.'!B:H,5,FALSE),"")</f>
        <v/>
      </c>
      <c r="E40" s="20" t="str">
        <f ca="1">_xlfn.IFERROR(VLOOKUP(F40,'Rec.'!B:H,6,FALSE),"")</f>
        <v/>
      </c>
      <c r="F40" s="20" t="str">
        <f ca="1">_xlfn.IFERROR(IF(B40&gt;'Inf.'!$O$2,"",VLOOKUP(LARGE('Rec.'!P:P,'Inf.'!I$10-'Inf.'!O$2+B40),'Rec.'!P:Q,2,FALSE)),"")</f>
        <v/>
      </c>
      <c r="G40" s="42"/>
      <c r="H40" s="42"/>
      <c r="I40" s="43"/>
      <c r="J40" s="12" t="str">
        <f ca="1">_xlfn.IFERROR(IF(B40&gt;'Inf.'!$I$10,"",H40),"")</f>
        <v/>
      </c>
      <c r="K40" s="8" t="str">
        <f ca="1" t="shared" si="1"/>
        <v/>
      </c>
      <c r="L40" s="8" t="str">
        <f ca="1" t="shared" si="2"/>
        <v/>
      </c>
      <c r="M40" s="8" t="str">
        <f ca="1">_xlfn.IFERROR(VLOOKUP(F40,'Rec.'!H:N,7,FALSE),"")</f>
        <v/>
      </c>
      <c r="N40" s="8" t="str">
        <f ca="1" t="shared" si="4"/>
        <v/>
      </c>
      <c r="O40" s="8" t="str">
        <f ca="1" t="shared" si="5"/>
        <v/>
      </c>
      <c r="P40" s="8" t="str">
        <f ca="1">_xlfn.IFERROR(O40*100+'Rec.'!I33,"")</f>
        <v/>
      </c>
      <c r="Q40" s="8" t="str">
        <f ca="1" t="shared" si="3"/>
        <v/>
      </c>
      <c r="R40" s="8" t="str">
        <f ca="1" t="shared" si="6"/>
        <v/>
      </c>
    </row>
    <row r="41" spans="1:18" ht="21.95" customHeight="1">
      <c r="A41" s="8" t="str">
        <f ca="1" t="shared" si="0"/>
        <v/>
      </c>
      <c r="B41" s="20" t="str">
        <f ca="1">IF(ROW()-8&gt;'Inf.'!$O$2,"",ROW()-8)</f>
        <v/>
      </c>
      <c r="C41" s="21" t="str">
        <f ca="1">_xlfn.IFERROR(VLOOKUP(F41,'Rec.'!B:H,4,FALSE),"")</f>
        <v/>
      </c>
      <c r="D41" s="21" t="str">
        <f ca="1">_xlfn.IFERROR(VLOOKUP(F41,'Rec.'!B:H,5,FALSE),"")</f>
        <v/>
      </c>
      <c r="E41" s="20" t="str">
        <f ca="1">_xlfn.IFERROR(VLOOKUP(F41,'Rec.'!B:H,6,FALSE),"")</f>
        <v/>
      </c>
      <c r="F41" s="20" t="str">
        <f ca="1">_xlfn.IFERROR(IF(B41&gt;'Inf.'!$O$2,"",VLOOKUP(LARGE('Rec.'!P:P,'Inf.'!I$10-'Inf.'!O$2+B41),'Rec.'!P:Q,2,FALSE)),"")</f>
        <v/>
      </c>
      <c r="G41" s="42"/>
      <c r="H41" s="42"/>
      <c r="I41" s="43"/>
      <c r="J41" s="12" t="str">
        <f ca="1">_xlfn.IFERROR(IF(B41&gt;'Inf.'!$I$10,"",H41),"")</f>
        <v/>
      </c>
      <c r="K41" s="8" t="str">
        <f ca="1" t="shared" si="1"/>
        <v/>
      </c>
      <c r="L41" s="8" t="str">
        <f ca="1" t="shared" si="2"/>
        <v/>
      </c>
      <c r="M41" s="8" t="str">
        <f ca="1">_xlfn.IFERROR(VLOOKUP(F41,'Rec.'!H:N,7,FALSE),"")</f>
        <v/>
      </c>
      <c r="N41" s="8" t="str">
        <f ca="1" t="shared" si="4"/>
        <v/>
      </c>
      <c r="O41" s="8" t="str">
        <f ca="1" t="shared" si="5"/>
        <v/>
      </c>
      <c r="P41" s="8" t="str">
        <f ca="1">_xlfn.IFERROR(O41*100+'Rec.'!I34,"")</f>
        <v/>
      </c>
      <c r="Q41" s="8" t="str">
        <f ca="1" t="shared" si="3"/>
        <v/>
      </c>
      <c r="R41" s="8" t="str">
        <f ca="1" t="shared" si="6"/>
        <v/>
      </c>
    </row>
    <row r="42" spans="1:18" ht="21.95" customHeight="1">
      <c r="A42" s="8" t="str">
        <f ca="1" t="shared" si="0"/>
        <v/>
      </c>
      <c r="B42" s="20" t="str">
        <f ca="1">IF(ROW()-8&gt;'Inf.'!$O$2,"",ROW()-8)</f>
        <v/>
      </c>
      <c r="C42" s="21" t="str">
        <f ca="1">_xlfn.IFERROR(VLOOKUP(F42,'Rec.'!B:H,4,FALSE),"")</f>
        <v/>
      </c>
      <c r="D42" s="21" t="str">
        <f ca="1">_xlfn.IFERROR(VLOOKUP(F42,'Rec.'!B:H,5,FALSE),"")</f>
        <v/>
      </c>
      <c r="E42" s="20" t="str">
        <f ca="1">_xlfn.IFERROR(VLOOKUP(F42,'Rec.'!B:H,6,FALSE),"")</f>
        <v/>
      </c>
      <c r="F42" s="20" t="str">
        <f ca="1">_xlfn.IFERROR(IF(B42&gt;'Inf.'!$O$2,"",VLOOKUP(LARGE('Rec.'!P:P,'Inf.'!I$10-'Inf.'!O$2+B42),'Rec.'!P:Q,2,FALSE)),"")</f>
        <v/>
      </c>
      <c r="G42" s="42"/>
      <c r="H42" s="42"/>
      <c r="I42" s="43"/>
      <c r="J42" s="12" t="str">
        <f ca="1">_xlfn.IFERROR(IF(B42&gt;'Inf.'!$I$10,"",H42),"")</f>
        <v/>
      </c>
      <c r="K42" s="8" t="str">
        <f ca="1" t="shared" si="1"/>
        <v/>
      </c>
      <c r="L42" s="8" t="str">
        <f ca="1" t="shared" si="2"/>
        <v/>
      </c>
      <c r="M42" s="8" t="str">
        <f ca="1">_xlfn.IFERROR(VLOOKUP(F42,'Rec.'!H:N,7,FALSE),"")</f>
        <v/>
      </c>
      <c r="N42" s="8" t="str">
        <f ca="1" t="shared" si="4"/>
        <v/>
      </c>
      <c r="O42" s="8" t="str">
        <f ca="1" t="shared" si="5"/>
        <v/>
      </c>
      <c r="P42" s="8" t="str">
        <f ca="1">_xlfn.IFERROR(O42*100+'Rec.'!I35,"")</f>
        <v/>
      </c>
      <c r="Q42" s="8" t="str">
        <f ca="1" t="shared" si="3"/>
        <v/>
      </c>
      <c r="R42" s="8" t="str">
        <f ca="1" t="shared" si="6"/>
        <v/>
      </c>
    </row>
    <row r="43" spans="1:18" ht="21.95" customHeight="1">
      <c r="A43" s="8" t="str">
        <f ca="1" t="shared" si="0"/>
        <v/>
      </c>
      <c r="B43" s="20" t="str">
        <f ca="1">IF(ROW()-8&gt;'Inf.'!$O$2,"",ROW()-8)</f>
        <v/>
      </c>
      <c r="C43" s="21" t="str">
        <f ca="1">_xlfn.IFERROR(VLOOKUP(F43,'Rec.'!B:H,4,FALSE),"")</f>
        <v/>
      </c>
      <c r="D43" s="21" t="str">
        <f ca="1">_xlfn.IFERROR(VLOOKUP(F43,'Rec.'!B:H,5,FALSE),"")</f>
        <v/>
      </c>
      <c r="E43" s="20" t="str">
        <f ca="1">_xlfn.IFERROR(VLOOKUP(F43,'Rec.'!B:H,6,FALSE),"")</f>
        <v/>
      </c>
      <c r="F43" s="20" t="str">
        <f ca="1">_xlfn.IFERROR(IF(B43&gt;'Inf.'!$O$2,"",VLOOKUP(LARGE('Rec.'!P:P,'Inf.'!I$10-'Inf.'!O$2+B43),'Rec.'!P:Q,2,FALSE)),"")</f>
        <v/>
      </c>
      <c r="G43" s="42"/>
      <c r="H43" s="42"/>
      <c r="I43" s="43"/>
      <c r="J43" s="12" t="str">
        <f ca="1">_xlfn.IFERROR(IF(B43&gt;'Inf.'!$I$10,"",H43),"")</f>
        <v/>
      </c>
      <c r="K43" s="8" t="str">
        <f ca="1" t="shared" si="1"/>
        <v/>
      </c>
      <c r="L43" s="8" t="str">
        <f ca="1" t="shared" si="2"/>
        <v/>
      </c>
      <c r="M43" s="8" t="str">
        <f ca="1">_xlfn.IFERROR(VLOOKUP(F43,'Rec.'!H:N,7,FALSE),"")</f>
        <v/>
      </c>
      <c r="N43" s="8" t="str">
        <f ca="1" t="shared" si="4"/>
        <v/>
      </c>
      <c r="O43" s="8" t="str">
        <f ca="1" t="shared" si="5"/>
        <v/>
      </c>
      <c r="P43" s="8" t="str">
        <f ca="1">_xlfn.IFERROR(O43*100+'Rec.'!I36,"")</f>
        <v/>
      </c>
      <c r="Q43" s="8" t="str">
        <f ca="1" t="shared" si="3"/>
        <v/>
      </c>
      <c r="R43" s="8" t="str">
        <f ca="1" t="shared" si="6"/>
        <v/>
      </c>
    </row>
    <row r="44" spans="1:18" ht="21.95" customHeight="1">
      <c r="A44" s="8" t="str">
        <f ca="1" t="shared" si="0"/>
        <v/>
      </c>
      <c r="B44" s="20" t="str">
        <f ca="1">IF(ROW()-8&gt;'Inf.'!$O$2,"",ROW()-8)</f>
        <v/>
      </c>
      <c r="C44" s="21" t="str">
        <f ca="1">_xlfn.IFERROR(VLOOKUP(F44,'Rec.'!B:H,4,FALSE),"")</f>
        <v/>
      </c>
      <c r="D44" s="21" t="str">
        <f ca="1">_xlfn.IFERROR(VLOOKUP(F44,'Rec.'!B:H,5,FALSE),"")</f>
        <v/>
      </c>
      <c r="E44" s="20" t="str">
        <f ca="1">_xlfn.IFERROR(VLOOKUP(F44,'Rec.'!B:H,6,FALSE),"")</f>
        <v/>
      </c>
      <c r="F44" s="20" t="str">
        <f ca="1">_xlfn.IFERROR(IF(B44&gt;'Inf.'!$O$2,"",VLOOKUP(LARGE('Rec.'!P:P,'Inf.'!I$10-'Inf.'!O$2+B44),'Rec.'!P:Q,2,FALSE)),"")</f>
        <v/>
      </c>
      <c r="G44" s="42"/>
      <c r="H44" s="42"/>
      <c r="I44" s="43"/>
      <c r="J44" s="12" t="str">
        <f ca="1">_xlfn.IFERROR(IF(B44&gt;'Inf.'!$I$10,"",H44),"")</f>
        <v/>
      </c>
      <c r="K44" s="8" t="str">
        <f ca="1" t="shared" si="1"/>
        <v/>
      </c>
      <c r="L44" s="8" t="str">
        <f ca="1" t="shared" si="2"/>
        <v/>
      </c>
      <c r="M44" s="8" t="str">
        <f ca="1">_xlfn.IFERROR(VLOOKUP(F44,'Rec.'!H:N,7,FALSE),"")</f>
        <v/>
      </c>
      <c r="N44" s="8" t="str">
        <f ca="1" t="shared" si="4"/>
        <v/>
      </c>
      <c r="O44" s="8" t="str">
        <f ca="1" t="shared" si="5"/>
        <v/>
      </c>
      <c r="P44" s="8" t="str">
        <f ca="1">_xlfn.IFERROR(O44*100+'Rec.'!I37,"")</f>
        <v/>
      </c>
      <c r="Q44" s="8" t="str">
        <f ca="1" t="shared" si="3"/>
        <v/>
      </c>
      <c r="R44" s="8" t="str">
        <f ca="1" t="shared" si="6"/>
        <v/>
      </c>
    </row>
    <row r="45" spans="1:18" ht="21.95" customHeight="1">
      <c r="A45" s="8" t="str">
        <f ca="1" t="shared" si="0"/>
        <v/>
      </c>
      <c r="B45" s="20" t="str">
        <f ca="1">IF(ROW()-8&gt;'Inf.'!$O$2,"",ROW()-8)</f>
        <v/>
      </c>
      <c r="C45" s="21" t="str">
        <f ca="1">_xlfn.IFERROR(VLOOKUP(F45,'Rec.'!B:H,4,FALSE),"")</f>
        <v/>
      </c>
      <c r="D45" s="21" t="str">
        <f ca="1">_xlfn.IFERROR(VLOOKUP(F45,'Rec.'!B:H,5,FALSE),"")</f>
        <v/>
      </c>
      <c r="E45" s="20" t="str">
        <f ca="1">_xlfn.IFERROR(VLOOKUP(F45,'Rec.'!B:H,6,FALSE),"")</f>
        <v/>
      </c>
      <c r="F45" s="20" t="str">
        <f ca="1">_xlfn.IFERROR(IF(B45&gt;'Inf.'!$O$2,"",VLOOKUP(LARGE('Rec.'!P:P,'Inf.'!I$10-'Inf.'!O$2+B45),'Rec.'!P:Q,2,FALSE)),"")</f>
        <v/>
      </c>
      <c r="G45" s="42"/>
      <c r="H45" s="42"/>
      <c r="I45" s="43"/>
      <c r="J45" s="12" t="str">
        <f ca="1">_xlfn.IFERROR(IF(B45&gt;'Inf.'!$I$10,"",H45),"")</f>
        <v/>
      </c>
      <c r="K45" s="8" t="str">
        <f ca="1" t="shared" si="1"/>
        <v/>
      </c>
      <c r="L45" s="8" t="str">
        <f ca="1" t="shared" si="2"/>
        <v/>
      </c>
      <c r="M45" s="8" t="str">
        <f ca="1">_xlfn.IFERROR(VLOOKUP(F45,'Rec.'!H:N,7,FALSE),"")</f>
        <v/>
      </c>
      <c r="N45" s="8" t="str">
        <f ca="1" t="shared" si="4"/>
        <v/>
      </c>
      <c r="O45" s="8" t="str">
        <f ca="1" t="shared" si="5"/>
        <v/>
      </c>
      <c r="P45" s="8" t="str">
        <f ca="1">_xlfn.IFERROR(O45*100+'Rec.'!I38,"")</f>
        <v/>
      </c>
      <c r="Q45" s="8" t="str">
        <f ca="1" t="shared" si="3"/>
        <v/>
      </c>
      <c r="R45" s="8" t="str">
        <f ca="1" t="shared" si="6"/>
        <v/>
      </c>
    </row>
    <row r="46" spans="1:18" ht="21.95" customHeight="1">
      <c r="A46" s="8" t="str">
        <f ca="1" t="shared" si="0"/>
        <v/>
      </c>
      <c r="B46" s="20" t="str">
        <f ca="1">IF(ROW()-8&gt;'Inf.'!$O$2,"",ROW()-8)</f>
        <v/>
      </c>
      <c r="C46" s="21" t="str">
        <f ca="1">_xlfn.IFERROR(VLOOKUP(F46,'Rec.'!B:H,4,FALSE),"")</f>
        <v/>
      </c>
      <c r="D46" s="21" t="str">
        <f ca="1">_xlfn.IFERROR(VLOOKUP(F46,'Rec.'!B:H,5,FALSE),"")</f>
        <v/>
      </c>
      <c r="E46" s="20" t="str">
        <f ca="1">_xlfn.IFERROR(VLOOKUP(F46,'Rec.'!B:H,6,FALSE),"")</f>
        <v/>
      </c>
      <c r="F46" s="20" t="str">
        <f ca="1">_xlfn.IFERROR(IF(B46&gt;'Inf.'!$O$2,"",VLOOKUP(LARGE('Rec.'!P:P,'Inf.'!I$10-'Inf.'!O$2+B46),'Rec.'!P:Q,2,FALSE)),"")</f>
        <v/>
      </c>
      <c r="G46" s="42"/>
      <c r="H46" s="42"/>
      <c r="I46" s="43"/>
      <c r="J46" s="12" t="str">
        <f ca="1">_xlfn.IFERROR(IF(B46&gt;'Inf.'!$I$10,"",H46),"")</f>
        <v/>
      </c>
      <c r="K46" s="8" t="str">
        <f ca="1" t="shared" si="1"/>
        <v/>
      </c>
      <c r="L46" s="8" t="str">
        <f ca="1" t="shared" si="2"/>
        <v/>
      </c>
      <c r="M46" s="8" t="str">
        <f ca="1">_xlfn.IFERROR(VLOOKUP(F46,'Rec.'!H:N,7,FALSE),"")</f>
        <v/>
      </c>
      <c r="N46" s="8" t="str">
        <f ca="1" t="shared" si="4"/>
        <v/>
      </c>
      <c r="O46" s="8" t="str">
        <f ca="1" t="shared" si="5"/>
        <v/>
      </c>
      <c r="P46" s="8" t="str">
        <f ca="1">_xlfn.IFERROR(O46*100+'Rec.'!I39,"")</f>
        <v/>
      </c>
      <c r="Q46" s="8" t="str">
        <f ca="1" t="shared" si="3"/>
        <v/>
      </c>
      <c r="R46" s="8" t="str">
        <f ca="1" t="shared" si="6"/>
        <v/>
      </c>
    </row>
    <row r="47" spans="1:18" ht="21.95" customHeight="1">
      <c r="A47" s="8" t="str">
        <f ca="1" t="shared" si="0"/>
        <v/>
      </c>
      <c r="B47" s="20" t="str">
        <f ca="1">IF(ROW()-8&gt;'Inf.'!$O$2,"",ROW()-8)</f>
        <v/>
      </c>
      <c r="C47" s="21" t="str">
        <f ca="1">_xlfn.IFERROR(VLOOKUP(F47,'Rec.'!B:H,4,FALSE),"")</f>
        <v/>
      </c>
      <c r="D47" s="21" t="str">
        <f ca="1">_xlfn.IFERROR(VLOOKUP(F47,'Rec.'!B:H,5,FALSE),"")</f>
        <v/>
      </c>
      <c r="E47" s="20" t="str">
        <f ca="1">_xlfn.IFERROR(VLOOKUP(F47,'Rec.'!B:H,6,FALSE),"")</f>
        <v/>
      </c>
      <c r="F47" s="20" t="str">
        <f ca="1">_xlfn.IFERROR(IF(B47&gt;'Inf.'!$O$2,"",VLOOKUP(LARGE('Rec.'!P:P,'Inf.'!I$10-'Inf.'!O$2+B47),'Rec.'!P:Q,2,FALSE)),"")</f>
        <v/>
      </c>
      <c r="G47" s="42"/>
      <c r="H47" s="42"/>
      <c r="I47" s="43"/>
      <c r="J47" s="12" t="str">
        <f ca="1">_xlfn.IFERROR(IF(B47&gt;'Inf.'!$I$10,"",H47),"")</f>
        <v/>
      </c>
      <c r="K47" s="8" t="str">
        <f ca="1" t="shared" si="1"/>
        <v/>
      </c>
      <c r="L47" s="8" t="str">
        <f ca="1" t="shared" si="2"/>
        <v/>
      </c>
      <c r="M47" s="8" t="str">
        <f ca="1">_xlfn.IFERROR(VLOOKUP(F47,'Rec.'!H:N,7,FALSE),"")</f>
        <v/>
      </c>
      <c r="N47" s="8" t="str">
        <f ca="1" t="shared" si="4"/>
        <v/>
      </c>
      <c r="O47" s="8" t="str">
        <f ca="1" t="shared" si="5"/>
        <v/>
      </c>
      <c r="P47" s="8" t="str">
        <f ca="1">_xlfn.IFERROR(O47*100+'Rec.'!I40,"")</f>
        <v/>
      </c>
      <c r="Q47" s="8" t="str">
        <f ca="1" t="shared" si="3"/>
        <v/>
      </c>
      <c r="R47" s="8" t="str">
        <f ca="1" t="shared" si="6"/>
        <v/>
      </c>
    </row>
    <row r="48" spans="1:18" ht="21.95" customHeight="1">
      <c r="A48" s="8" t="str">
        <f ca="1" t="shared" si="0"/>
        <v/>
      </c>
      <c r="B48" s="20" t="str">
        <f ca="1">IF(ROW()-8&gt;'Inf.'!$O$2,"",ROW()-8)</f>
        <v/>
      </c>
      <c r="C48" s="21" t="str">
        <f ca="1">_xlfn.IFERROR(VLOOKUP(F48,'Rec.'!B:H,4,FALSE),"")</f>
        <v/>
      </c>
      <c r="D48" s="21" t="str">
        <f ca="1">_xlfn.IFERROR(VLOOKUP(F48,'Rec.'!B:H,5,FALSE),"")</f>
        <v/>
      </c>
      <c r="E48" s="20" t="str">
        <f ca="1">_xlfn.IFERROR(VLOOKUP(F48,'Rec.'!B:H,6,FALSE),"")</f>
        <v/>
      </c>
      <c r="F48" s="20" t="str">
        <f ca="1">_xlfn.IFERROR(IF(B48&gt;'Inf.'!$O$2,"",VLOOKUP(LARGE('Rec.'!P:P,'Inf.'!I$10-'Inf.'!O$2+B48),'Rec.'!P:Q,2,FALSE)),"")</f>
        <v/>
      </c>
      <c r="G48" s="42"/>
      <c r="H48" s="42"/>
      <c r="I48" s="43"/>
      <c r="J48" s="12" t="str">
        <f ca="1">_xlfn.IFERROR(IF(B48&gt;'Inf.'!$I$10,"",H48),"")</f>
        <v/>
      </c>
      <c r="K48" s="8" t="str">
        <f ca="1" t="shared" si="1"/>
        <v/>
      </c>
      <c r="L48" s="8" t="str">
        <f ca="1" t="shared" si="2"/>
        <v/>
      </c>
      <c r="M48" s="8" t="str">
        <f ca="1">_xlfn.IFERROR(VLOOKUP(F48,'Rec.'!H:N,7,FALSE),"")</f>
        <v/>
      </c>
      <c r="N48" s="8" t="str">
        <f ca="1" t="shared" si="4"/>
        <v/>
      </c>
      <c r="O48" s="8" t="str">
        <f ca="1" t="shared" si="5"/>
        <v/>
      </c>
      <c r="P48" s="8" t="str">
        <f ca="1">_xlfn.IFERROR(O48*100+'Rec.'!I41,"")</f>
        <v/>
      </c>
      <c r="Q48" s="8" t="str">
        <f ca="1" t="shared" si="3"/>
        <v/>
      </c>
      <c r="R48" s="8" t="str">
        <f ca="1" t="shared" si="6"/>
        <v/>
      </c>
    </row>
  </sheetData>
  <mergeCells count="5">
    <mergeCell ref="E4:F4"/>
    <mergeCell ref="E5:F5"/>
    <mergeCell ref="E6:F6"/>
    <mergeCell ref="B1:G1"/>
    <mergeCell ref="B2:G2"/>
  </mergeCells>
  <conditionalFormatting sqref="B9:I48">
    <cfRule type="expression" priority="1" dxfId="1">
      <formula>$C9&lt;&gt;""</formula>
    </cfRule>
  </conditionalFormatting>
  <printOptions/>
  <pageMargins left="0.7" right="0.7" top="0.75" bottom="0.75" header="0.3" footer="0.3"/>
  <pageSetup horizontalDpi="200" verticalDpi="2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309"/>
  <sheetViews>
    <sheetView workbookViewId="0" topLeftCell="A1">
      <pane ySplit="8" topLeftCell="A9" activePane="bottomLeft" state="frozen"/>
      <selection pane="bottomLeft" activeCell="H9" sqref="H9"/>
    </sheetView>
  </sheetViews>
  <sheetFormatPr defaultColWidth="9.140625" defaultRowHeight="15"/>
  <cols>
    <col min="1" max="1" width="6.140625" style="0" bestFit="1" customWidth="1"/>
    <col min="2" max="2" width="17.28125" style="0" customWidth="1"/>
    <col min="3" max="3" width="16.421875" style="0" customWidth="1"/>
    <col min="4" max="4" width="7.14062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7109375" style="0" customWidth="1"/>
    <col min="9" max="9" width="12.7109375" style="33" customWidth="1"/>
  </cols>
  <sheetData>
    <row r="1" spans="1:1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K1" s="11"/>
    </row>
    <row r="2" spans="1:11" ht="18" customHeight="1">
      <c r="A2" s="106" t="str">
        <f>"Resultlist Semifinal "&amp;'Inf.'!C7&amp;" "&amp;'Inf.'!C8&amp;" Lead"</f>
        <v>Resultlist Semifinal Man  Lead</v>
      </c>
      <c r="B2" s="106"/>
      <c r="C2" s="106"/>
      <c r="D2" s="106"/>
      <c r="E2" s="106"/>
      <c r="F2" s="106"/>
      <c r="G2" s="106"/>
      <c r="H2" s="106"/>
      <c r="I2" s="106"/>
      <c r="K2" s="11"/>
    </row>
    <row r="3" spans="1:11" ht="18" customHeight="1">
      <c r="A3" s="33"/>
      <c r="B3" s="33"/>
      <c r="C3" s="33"/>
      <c r="D3" s="35"/>
      <c r="E3" s="35"/>
      <c r="F3" s="33"/>
      <c r="G3" s="44"/>
      <c r="H3" s="44"/>
      <c r="K3" s="11"/>
    </row>
    <row r="4" spans="1:11" ht="18" customHeight="1">
      <c r="A4" s="33"/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K4" s="11"/>
    </row>
    <row r="5" spans="1:11" ht="18" customHeight="1">
      <c r="A5" s="33"/>
      <c r="B5" s="37" t="s">
        <v>19</v>
      </c>
      <c r="C5" s="112" t="str">
        <f>'Inf.'!F5</f>
        <v xml:space="preserve">Zilina La Skala  Slovakia </v>
      </c>
      <c r="D5" s="112"/>
      <c r="E5" s="38"/>
      <c r="F5" s="37" t="s">
        <v>29</v>
      </c>
      <c r="G5" s="109"/>
      <c r="H5" s="109"/>
      <c r="I5" s="39"/>
      <c r="K5" s="11"/>
    </row>
    <row r="6" spans="1:11" ht="18" customHeight="1">
      <c r="A6" s="33"/>
      <c r="B6" s="37"/>
      <c r="C6" s="40"/>
      <c r="D6" s="45"/>
      <c r="E6" s="38"/>
      <c r="F6" s="38"/>
      <c r="G6" s="38"/>
      <c r="H6" s="38"/>
      <c r="I6" s="39"/>
      <c r="K6" s="11"/>
    </row>
    <row r="7" spans="1:11" ht="18" customHeight="1">
      <c r="A7" s="33"/>
      <c r="B7" s="37"/>
      <c r="C7" s="40"/>
      <c r="D7" s="45"/>
      <c r="E7" s="38"/>
      <c r="F7" s="38"/>
      <c r="G7" s="38"/>
      <c r="H7" s="38"/>
      <c r="I7" s="39"/>
      <c r="K7" s="11"/>
    </row>
    <row r="8" spans="1:11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28</v>
      </c>
      <c r="G8" s="16" t="s">
        <v>24</v>
      </c>
      <c r="H8" s="17" t="s">
        <v>40</v>
      </c>
      <c r="I8" s="16" t="s">
        <v>30</v>
      </c>
      <c r="J8" s="15"/>
      <c r="K8" s="11"/>
    </row>
    <row r="9" spans="1:9" ht="21.95" customHeight="1">
      <c r="A9" s="20" t="str">
        <f ca="1">VLOOKUP(E9,'SF.SL'!F:O,10,FALSE)</f>
        <v/>
      </c>
      <c r="B9" s="21" t="str">
        <f ca="1">_xlfn.IFERROR(VLOOKUP(E9,'Rec.'!B:H,4,FALSE),"")</f>
        <v/>
      </c>
      <c r="C9" s="21" t="str">
        <f ca="1">_xlfn.IFERROR(VLOOKUP(E9,'Rec.'!B:H,5,FALSE),"")</f>
        <v/>
      </c>
      <c r="D9" s="20" t="str">
        <f ca="1">_xlfn.IFERROR(VLOOKUP(E9,'Rec.'!B:H,6,FALSE),"")</f>
        <v/>
      </c>
      <c r="E9" s="20" t="str">
        <f ca="1">_xlfn.IFERROR(VLOOKUP(ROW()-8,'SF.SL'!Q:R,2,FALSE),"")</f>
        <v/>
      </c>
      <c r="F9" s="20" t="str">
        <f ca="1">VLOOKUP(E9,'SF.SL'!F:J,5,FALSE)</f>
        <v/>
      </c>
      <c r="G9" s="31" t="str">
        <f ca="1">IF(ROW()-8&gt;'Inf.'!$O$2,"",VLOOKUP(E9,'SF.SL'!F:I,4,FALSE))</f>
        <v/>
      </c>
      <c r="H9" s="20" t="str">
        <f ca="1">IF(ROW()-8&gt;'Inf.'!$O$2,"",VLOOKUP(E9,'SF.SL'!F:M,8,FALSE))</f>
        <v/>
      </c>
      <c r="I9" s="46"/>
    </row>
    <row r="10" spans="1:9" ht="21.95" customHeight="1">
      <c r="A10" s="20" t="str">
        <f ca="1">VLOOKUP(E10,'SF.SL'!F:O,10,FALSE)</f>
        <v/>
      </c>
      <c r="B10" s="21" t="str">
        <f ca="1">_xlfn.IFERROR(VLOOKUP(E10,'Rec.'!B:H,4,FALSE),"")</f>
        <v/>
      </c>
      <c r="C10" s="21" t="str">
        <f ca="1">_xlfn.IFERROR(VLOOKUP(E10,'Rec.'!B:H,5,FALSE),"")</f>
        <v/>
      </c>
      <c r="D10" s="20" t="str">
        <f ca="1">_xlfn.IFERROR(VLOOKUP(E10,'Rec.'!B:H,6,FALSE),"")</f>
        <v/>
      </c>
      <c r="E10" s="20" t="str">
        <f ca="1">_xlfn.IFERROR(VLOOKUP(ROW()-8,'SF.SL'!Q:R,2,FALSE),"")</f>
        <v/>
      </c>
      <c r="F10" s="20" t="str">
        <f ca="1">VLOOKUP(E10,'SF.SL'!F:J,5,FALSE)</f>
        <v/>
      </c>
      <c r="G10" s="31" t="str">
        <f ca="1">IF(ROW()-8&gt;'Inf.'!$O$2,"",VLOOKUP(E10,'SF.SL'!F:I,4,FALSE))</f>
        <v/>
      </c>
      <c r="H10" s="20" t="str">
        <f ca="1">IF(ROW()-8&gt;'Inf.'!$O$2,"",VLOOKUP(E10,'SF.SL'!F:M,8,FALSE))</f>
        <v/>
      </c>
      <c r="I10" s="46"/>
    </row>
    <row r="11" spans="1:9" ht="21.95" customHeight="1">
      <c r="A11" s="20" t="str">
        <f ca="1">VLOOKUP(E11,'SF.SL'!F:O,10,FALSE)</f>
        <v/>
      </c>
      <c r="B11" s="21" t="str">
        <f ca="1">_xlfn.IFERROR(VLOOKUP(E11,'Rec.'!B:H,4,FALSE),"")</f>
        <v/>
      </c>
      <c r="C11" s="21" t="str">
        <f ca="1">_xlfn.IFERROR(VLOOKUP(E11,'Rec.'!B:H,5,FALSE),"")</f>
        <v/>
      </c>
      <c r="D11" s="20" t="str">
        <f ca="1">_xlfn.IFERROR(VLOOKUP(E11,'Rec.'!B:H,6,FALSE),"")</f>
        <v/>
      </c>
      <c r="E11" s="20" t="str">
        <f ca="1">_xlfn.IFERROR(VLOOKUP(ROW()-8,'SF.SL'!Q:R,2,FALSE),"")</f>
        <v/>
      </c>
      <c r="F11" s="20" t="str">
        <f ca="1">VLOOKUP(E11,'SF.SL'!F:J,5,FALSE)</f>
        <v/>
      </c>
      <c r="G11" s="31" t="str">
        <f ca="1">IF(ROW()-8&gt;'Inf.'!$O$2,"",VLOOKUP(E11,'SF.SL'!F:I,4,FALSE))</f>
        <v/>
      </c>
      <c r="H11" s="20" t="str">
        <f ca="1">IF(ROW()-8&gt;'Inf.'!$O$2,"",VLOOKUP(E11,'SF.SL'!F:M,8,FALSE))</f>
        <v/>
      </c>
      <c r="I11" s="46"/>
    </row>
    <row r="12" spans="1:9" ht="21.95" customHeight="1">
      <c r="A12" s="20" t="str">
        <f ca="1">VLOOKUP(E12,'SF.SL'!F:O,10,FALSE)</f>
        <v/>
      </c>
      <c r="B12" s="21" t="str">
        <f ca="1">_xlfn.IFERROR(VLOOKUP(E12,'Rec.'!B:H,4,FALSE),"")</f>
        <v/>
      </c>
      <c r="C12" s="21" t="str">
        <f ca="1">_xlfn.IFERROR(VLOOKUP(E12,'Rec.'!B:H,5,FALSE),"")</f>
        <v/>
      </c>
      <c r="D12" s="20" t="str">
        <f ca="1">_xlfn.IFERROR(VLOOKUP(E12,'Rec.'!B:H,6,FALSE),"")</f>
        <v/>
      </c>
      <c r="E12" s="20" t="str">
        <f ca="1">_xlfn.IFERROR(VLOOKUP(ROW()-8,'SF.SL'!Q:R,2,FALSE),"")</f>
        <v/>
      </c>
      <c r="F12" s="20" t="str">
        <f ca="1">VLOOKUP(E12,'SF.SL'!F:J,5,FALSE)</f>
        <v/>
      </c>
      <c r="G12" s="31" t="str">
        <f ca="1">IF(ROW()-8&gt;'Inf.'!$O$2,"",VLOOKUP(E12,'SF.SL'!F:I,4,FALSE))</f>
        <v/>
      </c>
      <c r="H12" s="20" t="str">
        <f ca="1">IF(ROW()-8&gt;'Inf.'!$O$2,"",VLOOKUP(E12,'SF.SL'!F:M,8,FALSE))</f>
        <v/>
      </c>
      <c r="I12" s="46"/>
    </row>
    <row r="13" spans="1:9" ht="21.95" customHeight="1">
      <c r="A13" s="20" t="str">
        <f ca="1">VLOOKUP(E13,'SF.SL'!F:O,10,FALSE)</f>
        <v/>
      </c>
      <c r="B13" s="21" t="str">
        <f ca="1">_xlfn.IFERROR(VLOOKUP(E13,'Rec.'!B:H,4,FALSE),"")</f>
        <v/>
      </c>
      <c r="C13" s="21" t="str">
        <f ca="1">_xlfn.IFERROR(VLOOKUP(E13,'Rec.'!B:H,5,FALSE),"")</f>
        <v/>
      </c>
      <c r="D13" s="20" t="str">
        <f ca="1">_xlfn.IFERROR(VLOOKUP(E13,'Rec.'!B:H,6,FALSE),"")</f>
        <v/>
      </c>
      <c r="E13" s="20" t="str">
        <f ca="1">_xlfn.IFERROR(VLOOKUP(ROW()-8,'SF.SL'!Q:R,2,FALSE),"")</f>
        <v/>
      </c>
      <c r="F13" s="20" t="str">
        <f ca="1">VLOOKUP(E13,'SF.SL'!F:J,5,FALSE)</f>
        <v/>
      </c>
      <c r="G13" s="31" t="str">
        <f ca="1">IF(ROW()-8&gt;'Inf.'!$O$2,"",VLOOKUP(E13,'SF.SL'!F:I,4,FALSE))</f>
        <v/>
      </c>
      <c r="H13" s="20" t="str">
        <f ca="1">IF(ROW()-8&gt;'Inf.'!$O$2,"",VLOOKUP(E13,'SF.SL'!F:M,8,FALSE))</f>
        <v/>
      </c>
      <c r="I13" s="46"/>
    </row>
    <row r="14" spans="1:9" ht="21.95" customHeight="1">
      <c r="A14" s="20" t="str">
        <f ca="1">VLOOKUP(E14,'SF.SL'!F:O,10,FALSE)</f>
        <v/>
      </c>
      <c r="B14" s="21" t="str">
        <f ca="1">_xlfn.IFERROR(VLOOKUP(E14,'Rec.'!B:H,4,FALSE),"")</f>
        <v/>
      </c>
      <c r="C14" s="21" t="str">
        <f ca="1">_xlfn.IFERROR(VLOOKUP(E14,'Rec.'!B:H,5,FALSE),"")</f>
        <v/>
      </c>
      <c r="D14" s="20" t="str">
        <f ca="1">_xlfn.IFERROR(VLOOKUP(E14,'Rec.'!B:H,6,FALSE),"")</f>
        <v/>
      </c>
      <c r="E14" s="20" t="str">
        <f ca="1">_xlfn.IFERROR(VLOOKUP(ROW()-8,'SF.SL'!Q:R,2,FALSE),"")</f>
        <v/>
      </c>
      <c r="F14" s="20" t="str">
        <f ca="1">VLOOKUP(E14,'SF.SL'!F:J,5,FALSE)</f>
        <v/>
      </c>
      <c r="G14" s="31" t="str">
        <f ca="1">IF(ROW()-8&gt;'Inf.'!$O$2,"",VLOOKUP(E14,'SF.SL'!F:I,4,FALSE))</f>
        <v/>
      </c>
      <c r="H14" s="20" t="str">
        <f ca="1">IF(ROW()-8&gt;'Inf.'!$O$2,"",VLOOKUP(E14,'SF.SL'!F:M,8,FALSE))</f>
        <v/>
      </c>
      <c r="I14" s="46"/>
    </row>
    <row r="15" spans="1:9" ht="21.95" customHeight="1">
      <c r="A15" s="20" t="str">
        <f ca="1">VLOOKUP(E15,'SF.SL'!F:O,10,FALSE)</f>
        <v/>
      </c>
      <c r="B15" s="21" t="str">
        <f ca="1">_xlfn.IFERROR(VLOOKUP(E15,'Rec.'!B:H,4,FALSE),"")</f>
        <v/>
      </c>
      <c r="C15" s="21" t="str">
        <f ca="1">_xlfn.IFERROR(VLOOKUP(E15,'Rec.'!B:H,5,FALSE),"")</f>
        <v/>
      </c>
      <c r="D15" s="20" t="str">
        <f ca="1">_xlfn.IFERROR(VLOOKUP(E15,'Rec.'!B:H,6,FALSE),"")</f>
        <v/>
      </c>
      <c r="E15" s="20" t="str">
        <f ca="1">_xlfn.IFERROR(VLOOKUP(ROW()-8,'SF.SL'!Q:R,2,FALSE),"")</f>
        <v/>
      </c>
      <c r="F15" s="20" t="str">
        <f ca="1">VLOOKUP(E15,'SF.SL'!F:J,5,FALSE)</f>
        <v/>
      </c>
      <c r="G15" s="31" t="str">
        <f ca="1">IF(ROW()-8&gt;'Inf.'!$O$2,"",VLOOKUP(E15,'SF.SL'!F:I,4,FALSE))</f>
        <v/>
      </c>
      <c r="H15" s="20" t="str">
        <f ca="1">IF(ROW()-8&gt;'Inf.'!$O$2,"",VLOOKUP(E15,'SF.SL'!F:M,8,FALSE))</f>
        <v/>
      </c>
      <c r="I15" s="46"/>
    </row>
    <row r="16" spans="1:9" ht="21.95" customHeight="1">
      <c r="A16" s="20" t="str">
        <f ca="1">VLOOKUP(E16,'SF.SL'!F:O,10,FALSE)</f>
        <v/>
      </c>
      <c r="B16" s="21" t="str">
        <f ca="1">_xlfn.IFERROR(VLOOKUP(E16,'Rec.'!B:H,4,FALSE),"")</f>
        <v/>
      </c>
      <c r="C16" s="21" t="str">
        <f ca="1">_xlfn.IFERROR(VLOOKUP(E16,'Rec.'!B:H,5,FALSE),"")</f>
        <v/>
      </c>
      <c r="D16" s="20" t="str">
        <f ca="1">_xlfn.IFERROR(VLOOKUP(E16,'Rec.'!B:H,6,FALSE),"")</f>
        <v/>
      </c>
      <c r="E16" s="20" t="str">
        <f ca="1">_xlfn.IFERROR(VLOOKUP(ROW()-8,'SF.SL'!Q:R,2,FALSE),"")</f>
        <v/>
      </c>
      <c r="F16" s="20" t="str">
        <f ca="1">VLOOKUP(E16,'SF.SL'!F:J,5,FALSE)</f>
        <v/>
      </c>
      <c r="G16" s="31" t="str">
        <f ca="1">IF(ROW()-8&gt;'Inf.'!$O$2,"",VLOOKUP(E16,'SF.SL'!F:I,4,FALSE))</f>
        <v/>
      </c>
      <c r="H16" s="20" t="str">
        <f ca="1">IF(ROW()-8&gt;'Inf.'!$O$2,"",VLOOKUP(E16,'SF.SL'!F:M,8,FALSE))</f>
        <v/>
      </c>
      <c r="I16" s="46"/>
    </row>
    <row r="17" spans="1:9" ht="21.95" customHeight="1">
      <c r="A17" s="20" t="str">
        <f ca="1">VLOOKUP(E17,'SF.SL'!F:O,10,FALSE)</f>
        <v/>
      </c>
      <c r="B17" s="21" t="str">
        <f ca="1">_xlfn.IFERROR(VLOOKUP(E17,'Rec.'!B:H,4,FALSE),"")</f>
        <v/>
      </c>
      <c r="C17" s="21" t="str">
        <f ca="1">_xlfn.IFERROR(VLOOKUP(E17,'Rec.'!B:H,5,FALSE),"")</f>
        <v/>
      </c>
      <c r="D17" s="20" t="str">
        <f ca="1">_xlfn.IFERROR(VLOOKUP(E17,'Rec.'!B:H,6,FALSE),"")</f>
        <v/>
      </c>
      <c r="E17" s="20" t="str">
        <f ca="1">_xlfn.IFERROR(VLOOKUP(ROW()-8,'SF.SL'!Q:R,2,FALSE),"")</f>
        <v/>
      </c>
      <c r="F17" s="20" t="str">
        <f ca="1">VLOOKUP(E17,'SF.SL'!F:J,5,FALSE)</f>
        <v/>
      </c>
      <c r="G17" s="31" t="str">
        <f ca="1">IF(ROW()-8&gt;'Inf.'!$O$2,"",VLOOKUP(E17,'SF.SL'!F:I,4,FALSE))</f>
        <v/>
      </c>
      <c r="H17" s="20" t="str">
        <f ca="1">IF(ROW()-8&gt;'Inf.'!$O$2,"",VLOOKUP(E17,'SF.SL'!F:M,8,FALSE))</f>
        <v/>
      </c>
      <c r="I17" s="46"/>
    </row>
    <row r="18" spans="1:9" ht="21.95" customHeight="1">
      <c r="A18" s="20" t="str">
        <f ca="1">VLOOKUP(E18,'SF.SL'!F:O,10,FALSE)</f>
        <v/>
      </c>
      <c r="B18" s="21" t="str">
        <f ca="1">_xlfn.IFERROR(VLOOKUP(E18,'Rec.'!B:H,4,FALSE),"")</f>
        <v/>
      </c>
      <c r="C18" s="21" t="str">
        <f ca="1">_xlfn.IFERROR(VLOOKUP(E18,'Rec.'!B:H,5,FALSE),"")</f>
        <v/>
      </c>
      <c r="D18" s="20" t="str">
        <f ca="1">_xlfn.IFERROR(VLOOKUP(E18,'Rec.'!B:H,6,FALSE),"")</f>
        <v/>
      </c>
      <c r="E18" s="20" t="str">
        <f ca="1">_xlfn.IFERROR(VLOOKUP(ROW()-8,'SF.SL'!Q:R,2,FALSE),"")</f>
        <v/>
      </c>
      <c r="F18" s="20" t="str">
        <f ca="1">VLOOKUP(E18,'SF.SL'!F:J,5,FALSE)</f>
        <v/>
      </c>
      <c r="G18" s="31" t="str">
        <f ca="1">IF(ROW()-8&gt;'Inf.'!$O$2,"",VLOOKUP(E18,'SF.SL'!F:I,4,FALSE))</f>
        <v/>
      </c>
      <c r="H18" s="20" t="str">
        <f ca="1">IF(ROW()-8&gt;'Inf.'!$O$2,"",VLOOKUP(E18,'SF.SL'!F:M,8,FALSE))</f>
        <v/>
      </c>
      <c r="I18" s="46"/>
    </row>
    <row r="19" spans="1:9" ht="21.95" customHeight="1">
      <c r="A19" s="20" t="str">
        <f ca="1">VLOOKUP(E19,'SF.SL'!F:O,10,FALSE)</f>
        <v/>
      </c>
      <c r="B19" s="21" t="str">
        <f ca="1">_xlfn.IFERROR(VLOOKUP(E19,'Rec.'!B:H,4,FALSE),"")</f>
        <v/>
      </c>
      <c r="C19" s="21" t="str">
        <f ca="1">_xlfn.IFERROR(VLOOKUP(E19,'Rec.'!B:H,5,FALSE),"")</f>
        <v/>
      </c>
      <c r="D19" s="20" t="str">
        <f ca="1">_xlfn.IFERROR(VLOOKUP(E19,'Rec.'!B:H,6,FALSE),"")</f>
        <v/>
      </c>
      <c r="E19" s="20" t="str">
        <f ca="1">_xlfn.IFERROR(VLOOKUP(ROW()-8,'SF.SL'!Q:R,2,FALSE),"")</f>
        <v/>
      </c>
      <c r="F19" s="20" t="str">
        <f ca="1">VLOOKUP(E19,'SF.SL'!F:J,5,FALSE)</f>
        <v/>
      </c>
      <c r="G19" s="31" t="str">
        <f ca="1">IF(ROW()-8&gt;'Inf.'!$O$2,"",VLOOKUP(E19,'SF.SL'!F:I,4,FALSE))</f>
        <v/>
      </c>
      <c r="H19" s="20" t="str">
        <f ca="1">IF(ROW()-8&gt;'Inf.'!$O$2,"",VLOOKUP(E19,'SF.SL'!F:M,8,FALSE))</f>
        <v/>
      </c>
      <c r="I19" s="46"/>
    </row>
    <row r="20" spans="1:9" ht="21.95" customHeight="1">
      <c r="A20" s="20" t="str">
        <f ca="1">VLOOKUP(E20,'SF.SL'!F:O,10,FALSE)</f>
        <v/>
      </c>
      <c r="B20" s="21" t="str">
        <f ca="1">_xlfn.IFERROR(VLOOKUP(E20,'Rec.'!B:H,4,FALSE),"")</f>
        <v/>
      </c>
      <c r="C20" s="21" t="str">
        <f ca="1">_xlfn.IFERROR(VLOOKUP(E20,'Rec.'!B:H,5,FALSE),"")</f>
        <v/>
      </c>
      <c r="D20" s="20" t="str">
        <f ca="1">_xlfn.IFERROR(VLOOKUP(E20,'Rec.'!B:H,6,FALSE),"")</f>
        <v/>
      </c>
      <c r="E20" s="20" t="str">
        <f ca="1">_xlfn.IFERROR(VLOOKUP(ROW()-8,'SF.SL'!Q:R,2,FALSE),"")</f>
        <v/>
      </c>
      <c r="F20" s="20" t="str">
        <f ca="1">VLOOKUP(E20,'SF.SL'!F:J,5,FALSE)</f>
        <v/>
      </c>
      <c r="G20" s="31" t="str">
        <f ca="1">IF(ROW()-8&gt;'Inf.'!$O$2,"",VLOOKUP(E20,'SF.SL'!F:I,4,FALSE))</f>
        <v/>
      </c>
      <c r="H20" s="20" t="str">
        <f ca="1">IF(ROW()-8&gt;'Inf.'!$O$2,"",VLOOKUP(E20,'SF.SL'!F:M,8,FALSE))</f>
        <v/>
      </c>
      <c r="I20" s="46"/>
    </row>
    <row r="21" spans="1:9" ht="21.95" customHeight="1">
      <c r="A21" s="20" t="str">
        <f ca="1">VLOOKUP(E21,'SF.SL'!F:O,10,FALSE)</f>
        <v/>
      </c>
      <c r="B21" s="21" t="str">
        <f ca="1">_xlfn.IFERROR(VLOOKUP(E21,'Rec.'!B:H,4,FALSE),"")</f>
        <v/>
      </c>
      <c r="C21" s="21" t="str">
        <f ca="1">_xlfn.IFERROR(VLOOKUP(E21,'Rec.'!B:H,5,FALSE),"")</f>
        <v/>
      </c>
      <c r="D21" s="20" t="str">
        <f ca="1">_xlfn.IFERROR(VLOOKUP(E21,'Rec.'!B:H,6,FALSE),"")</f>
        <v/>
      </c>
      <c r="E21" s="20" t="str">
        <f ca="1">_xlfn.IFERROR(VLOOKUP(ROW()-8,'SF.SL'!Q:R,2,FALSE),"")</f>
        <v/>
      </c>
      <c r="F21" s="20" t="str">
        <f ca="1">VLOOKUP(E21,'SF.SL'!F:J,5,FALSE)</f>
        <v/>
      </c>
      <c r="G21" s="31" t="str">
        <f ca="1">IF(ROW()-8&gt;'Inf.'!$O$2,"",VLOOKUP(E21,'SF.SL'!F:I,4,FALSE))</f>
        <v/>
      </c>
      <c r="H21" s="20" t="str">
        <f ca="1">IF(ROW()-8&gt;'Inf.'!$O$2,"",VLOOKUP(E21,'SF.SL'!F:M,8,FALSE))</f>
        <v/>
      </c>
      <c r="I21" s="46"/>
    </row>
    <row r="22" spans="1:9" ht="21.95" customHeight="1">
      <c r="A22" s="20" t="str">
        <f ca="1">VLOOKUP(E22,'SF.SL'!F:O,10,FALSE)</f>
        <v/>
      </c>
      <c r="B22" s="21" t="str">
        <f ca="1">_xlfn.IFERROR(VLOOKUP(E22,'Rec.'!B:H,4,FALSE),"")</f>
        <v/>
      </c>
      <c r="C22" s="21" t="str">
        <f ca="1">_xlfn.IFERROR(VLOOKUP(E22,'Rec.'!B:H,5,FALSE),"")</f>
        <v/>
      </c>
      <c r="D22" s="20" t="str">
        <f ca="1">_xlfn.IFERROR(VLOOKUP(E22,'Rec.'!B:H,6,FALSE),"")</f>
        <v/>
      </c>
      <c r="E22" s="20" t="str">
        <f ca="1">_xlfn.IFERROR(VLOOKUP(ROW()-8,'SF.SL'!Q:R,2,FALSE),"")</f>
        <v/>
      </c>
      <c r="F22" s="20" t="str">
        <f ca="1">VLOOKUP(E22,'SF.SL'!F:J,5,FALSE)</f>
        <v/>
      </c>
      <c r="G22" s="31" t="str">
        <f ca="1">IF(ROW()-8&gt;'Inf.'!$O$2,"",VLOOKUP(E22,'SF.SL'!F:I,4,FALSE))</f>
        <v/>
      </c>
      <c r="H22" s="20" t="str">
        <f ca="1">IF(ROW()-8&gt;'Inf.'!$O$2,"",VLOOKUP(E22,'SF.SL'!F:M,8,FALSE))</f>
        <v/>
      </c>
      <c r="I22" s="46"/>
    </row>
    <row r="23" spans="1:9" ht="21.95" customHeight="1">
      <c r="A23" s="20" t="str">
        <f ca="1">VLOOKUP(E23,'SF.SL'!F:O,10,FALSE)</f>
        <v/>
      </c>
      <c r="B23" s="21" t="str">
        <f ca="1">_xlfn.IFERROR(VLOOKUP(E23,'Rec.'!B:H,4,FALSE),"")</f>
        <v/>
      </c>
      <c r="C23" s="21" t="str">
        <f ca="1">_xlfn.IFERROR(VLOOKUP(E23,'Rec.'!B:H,5,FALSE),"")</f>
        <v/>
      </c>
      <c r="D23" s="20" t="str">
        <f ca="1">_xlfn.IFERROR(VLOOKUP(E23,'Rec.'!B:H,6,FALSE),"")</f>
        <v/>
      </c>
      <c r="E23" s="20" t="str">
        <f ca="1">_xlfn.IFERROR(VLOOKUP(ROW()-8,'SF.SL'!Q:R,2,FALSE),"")</f>
        <v/>
      </c>
      <c r="F23" s="20" t="str">
        <f ca="1">VLOOKUP(E23,'SF.SL'!F:J,5,FALSE)</f>
        <v/>
      </c>
      <c r="G23" s="31" t="str">
        <f ca="1">IF(ROW()-8&gt;'Inf.'!$O$2,"",VLOOKUP(E23,'SF.SL'!F:I,4,FALSE))</f>
        <v/>
      </c>
      <c r="H23" s="20" t="str">
        <f ca="1">IF(ROW()-8&gt;'Inf.'!$O$2,"",VLOOKUP(E23,'SF.SL'!F:M,8,FALSE))</f>
        <v/>
      </c>
      <c r="I23" s="46"/>
    </row>
    <row r="24" spans="1:9" ht="21.95" customHeight="1">
      <c r="A24" s="20" t="str">
        <f ca="1">VLOOKUP(E24,'SF.SL'!F:O,10,FALSE)</f>
        <v/>
      </c>
      <c r="B24" s="21" t="str">
        <f ca="1">_xlfn.IFERROR(VLOOKUP(E24,'Rec.'!B:H,4,FALSE),"")</f>
        <v/>
      </c>
      <c r="C24" s="21" t="str">
        <f ca="1">_xlfn.IFERROR(VLOOKUP(E24,'Rec.'!B:H,5,FALSE),"")</f>
        <v/>
      </c>
      <c r="D24" s="20" t="str">
        <f ca="1">_xlfn.IFERROR(VLOOKUP(E24,'Rec.'!B:H,6,FALSE),"")</f>
        <v/>
      </c>
      <c r="E24" s="20" t="str">
        <f ca="1">_xlfn.IFERROR(VLOOKUP(ROW()-8,'SF.SL'!Q:R,2,FALSE),"")</f>
        <v/>
      </c>
      <c r="F24" s="20" t="str">
        <f ca="1">VLOOKUP(E24,'SF.SL'!F:J,5,FALSE)</f>
        <v/>
      </c>
      <c r="G24" s="31" t="str">
        <f ca="1">IF(ROW()-8&gt;'Inf.'!$O$2,"",VLOOKUP(E24,'SF.SL'!F:I,4,FALSE))</f>
        <v/>
      </c>
      <c r="H24" s="20" t="str">
        <f ca="1">IF(ROW()-8&gt;'Inf.'!$O$2,"",VLOOKUP(E24,'SF.SL'!F:M,8,FALSE))</f>
        <v/>
      </c>
      <c r="I24" s="46"/>
    </row>
    <row r="25" spans="1:9" ht="21.95" customHeight="1">
      <c r="A25" s="20" t="str">
        <f ca="1">VLOOKUP(E25,'SF.SL'!F:O,10,FALSE)</f>
        <v/>
      </c>
      <c r="B25" s="21" t="str">
        <f ca="1">_xlfn.IFERROR(VLOOKUP(E25,'Rec.'!B:H,4,FALSE),"")</f>
        <v/>
      </c>
      <c r="C25" s="21" t="str">
        <f ca="1">_xlfn.IFERROR(VLOOKUP(E25,'Rec.'!B:H,5,FALSE),"")</f>
        <v/>
      </c>
      <c r="D25" s="20" t="str">
        <f ca="1">_xlfn.IFERROR(VLOOKUP(E25,'Rec.'!B:H,6,FALSE),"")</f>
        <v/>
      </c>
      <c r="E25" s="20" t="str">
        <f ca="1">_xlfn.IFERROR(VLOOKUP(ROW()-8,'SF.SL'!Q:R,2,FALSE),"")</f>
        <v/>
      </c>
      <c r="F25" s="20" t="str">
        <f ca="1">VLOOKUP(E25,'SF.SL'!F:J,5,FALSE)</f>
        <v/>
      </c>
      <c r="G25" s="31" t="str">
        <f ca="1">IF(ROW()-8&gt;'Inf.'!$O$2,"",VLOOKUP(E25,'SF.SL'!F:I,4,FALSE))</f>
        <v/>
      </c>
      <c r="H25" s="20" t="str">
        <f ca="1">IF(ROW()-8&gt;'Inf.'!$O$2,"",VLOOKUP(E25,'SF.SL'!F:M,8,FALSE))</f>
        <v/>
      </c>
      <c r="I25" s="46"/>
    </row>
    <row r="26" spans="1:9" ht="21.95" customHeight="1">
      <c r="A26" s="20" t="str">
        <f ca="1">VLOOKUP(E26,'SF.SL'!F:O,10,FALSE)</f>
        <v/>
      </c>
      <c r="B26" s="21" t="str">
        <f ca="1">_xlfn.IFERROR(VLOOKUP(E26,'Rec.'!B:H,4,FALSE),"")</f>
        <v/>
      </c>
      <c r="C26" s="21" t="str">
        <f ca="1">_xlfn.IFERROR(VLOOKUP(E26,'Rec.'!B:H,5,FALSE),"")</f>
        <v/>
      </c>
      <c r="D26" s="20" t="str">
        <f ca="1">_xlfn.IFERROR(VLOOKUP(E26,'Rec.'!B:H,6,FALSE),"")</f>
        <v/>
      </c>
      <c r="E26" s="20" t="str">
        <f ca="1">_xlfn.IFERROR(VLOOKUP(ROW()-8,'SF.SL'!Q:R,2,FALSE),"")</f>
        <v/>
      </c>
      <c r="F26" s="20" t="str">
        <f ca="1">VLOOKUP(E26,'SF.SL'!F:J,5,FALSE)</f>
        <v/>
      </c>
      <c r="G26" s="31" t="str">
        <f ca="1">IF(ROW()-8&gt;'Inf.'!$O$2,"",VLOOKUP(E26,'SF.SL'!F:I,4,FALSE))</f>
        <v/>
      </c>
      <c r="H26" s="20" t="str">
        <f ca="1">IF(ROW()-8&gt;'Inf.'!$O$2,"",VLOOKUP(E26,'SF.SL'!F:M,8,FALSE))</f>
        <v/>
      </c>
      <c r="I26" s="46"/>
    </row>
    <row r="27" spans="1:9" ht="21.95" customHeight="1">
      <c r="A27" s="20" t="str">
        <f ca="1">VLOOKUP(E27,'SF.SL'!F:O,10,FALSE)</f>
        <v/>
      </c>
      <c r="B27" s="21" t="str">
        <f ca="1">_xlfn.IFERROR(VLOOKUP(E27,'Rec.'!B:H,4,FALSE),"")</f>
        <v/>
      </c>
      <c r="C27" s="21" t="str">
        <f ca="1">_xlfn.IFERROR(VLOOKUP(E27,'Rec.'!B:H,5,FALSE),"")</f>
        <v/>
      </c>
      <c r="D27" s="20" t="str">
        <f ca="1">_xlfn.IFERROR(VLOOKUP(E27,'Rec.'!B:H,6,FALSE),"")</f>
        <v/>
      </c>
      <c r="E27" s="20" t="str">
        <f ca="1">_xlfn.IFERROR(VLOOKUP(ROW()-8,'SF.SL'!Q:R,2,FALSE),"")</f>
        <v/>
      </c>
      <c r="F27" s="20" t="str">
        <f ca="1">VLOOKUP(E27,'SF.SL'!F:J,5,FALSE)</f>
        <v/>
      </c>
      <c r="G27" s="31" t="str">
        <f ca="1">IF(ROW()-8&gt;'Inf.'!$O$2,"",VLOOKUP(E27,'SF.SL'!F:I,4,FALSE))</f>
        <v/>
      </c>
      <c r="H27" s="20" t="str">
        <f ca="1">IF(ROW()-8&gt;'Inf.'!$O$2,"",VLOOKUP(E27,'SF.SL'!F:M,8,FALSE))</f>
        <v/>
      </c>
      <c r="I27" s="46"/>
    </row>
    <row r="28" spans="1:9" ht="21.95" customHeight="1">
      <c r="A28" s="20" t="str">
        <f ca="1">VLOOKUP(E28,'SF.SL'!F:O,10,FALSE)</f>
        <v/>
      </c>
      <c r="B28" s="21" t="str">
        <f ca="1">_xlfn.IFERROR(VLOOKUP(E28,'Rec.'!B:H,4,FALSE),"")</f>
        <v/>
      </c>
      <c r="C28" s="21" t="str">
        <f ca="1">_xlfn.IFERROR(VLOOKUP(E28,'Rec.'!B:H,5,FALSE),"")</f>
        <v/>
      </c>
      <c r="D28" s="20" t="str">
        <f ca="1">_xlfn.IFERROR(VLOOKUP(E28,'Rec.'!B:H,6,FALSE),"")</f>
        <v/>
      </c>
      <c r="E28" s="20" t="str">
        <f ca="1">_xlfn.IFERROR(VLOOKUP(ROW()-8,'SF.SL'!Q:R,2,FALSE),"")</f>
        <v/>
      </c>
      <c r="F28" s="20" t="str">
        <f ca="1">VLOOKUP(E28,'SF.SL'!F:J,5,FALSE)</f>
        <v/>
      </c>
      <c r="G28" s="31" t="str">
        <f ca="1">IF(ROW()-8&gt;'Inf.'!$O$2,"",VLOOKUP(E28,'SF.SL'!F:I,4,FALSE))</f>
        <v/>
      </c>
      <c r="H28" s="20" t="str">
        <f ca="1">IF(ROW()-8&gt;'Inf.'!$O$2,"",VLOOKUP(E28,'SF.SL'!F:M,8,FALSE))</f>
        <v/>
      </c>
      <c r="I28" s="46"/>
    </row>
    <row r="29" spans="1:9" ht="21.95" customHeight="1">
      <c r="A29" s="20" t="str">
        <f ca="1">VLOOKUP(E29,'SF.SL'!F:O,10,FALSE)</f>
        <v/>
      </c>
      <c r="B29" s="21" t="str">
        <f ca="1">_xlfn.IFERROR(VLOOKUP(E29,'Rec.'!B:H,4,FALSE),"")</f>
        <v/>
      </c>
      <c r="C29" s="21" t="str">
        <f ca="1">_xlfn.IFERROR(VLOOKUP(E29,'Rec.'!B:H,5,FALSE),"")</f>
        <v/>
      </c>
      <c r="D29" s="20" t="str">
        <f ca="1">_xlfn.IFERROR(VLOOKUP(E29,'Rec.'!B:H,6,FALSE),"")</f>
        <v/>
      </c>
      <c r="E29" s="20" t="str">
        <f ca="1">_xlfn.IFERROR(VLOOKUP(ROW()-8,'SF.SL'!Q:R,2,FALSE),"")</f>
        <v/>
      </c>
      <c r="F29" s="20" t="str">
        <f ca="1">VLOOKUP(E29,'SF.SL'!F:J,5,FALSE)</f>
        <v/>
      </c>
      <c r="G29" s="31" t="str">
        <f ca="1">IF(ROW()-8&gt;'Inf.'!$O$2,"",VLOOKUP(E29,'SF.SL'!F:I,4,FALSE))</f>
        <v/>
      </c>
      <c r="H29" s="20" t="str">
        <f ca="1">IF(ROW()-8&gt;'Inf.'!$O$2,"",VLOOKUP(E29,'SF.SL'!F:M,8,FALSE))</f>
        <v/>
      </c>
      <c r="I29" s="46"/>
    </row>
    <row r="30" spans="1:9" ht="21.95" customHeight="1">
      <c r="A30" s="20" t="str">
        <f ca="1">VLOOKUP(E30,'SF.SL'!F:O,10,FALSE)</f>
        <v/>
      </c>
      <c r="B30" s="21" t="str">
        <f ca="1">_xlfn.IFERROR(VLOOKUP(E30,'Rec.'!B:H,4,FALSE),"")</f>
        <v/>
      </c>
      <c r="C30" s="21" t="str">
        <f ca="1">_xlfn.IFERROR(VLOOKUP(E30,'Rec.'!B:H,5,FALSE),"")</f>
        <v/>
      </c>
      <c r="D30" s="20" t="str">
        <f ca="1">_xlfn.IFERROR(VLOOKUP(E30,'Rec.'!B:H,6,FALSE),"")</f>
        <v/>
      </c>
      <c r="E30" s="20" t="str">
        <f ca="1">_xlfn.IFERROR(VLOOKUP(ROW()-8,'SF.SL'!Q:R,2,FALSE),"")</f>
        <v/>
      </c>
      <c r="F30" s="20" t="str">
        <f ca="1">VLOOKUP(E30,'SF.SL'!F:J,5,FALSE)</f>
        <v/>
      </c>
      <c r="G30" s="31" t="str">
        <f ca="1">IF(ROW()-8&gt;'Inf.'!$O$2,"",VLOOKUP(E30,'SF.SL'!F:I,4,FALSE))</f>
        <v/>
      </c>
      <c r="H30" s="20" t="str">
        <f ca="1">IF(ROW()-8&gt;'Inf.'!$O$2,"",VLOOKUP(E30,'SF.SL'!F:M,8,FALSE))</f>
        <v/>
      </c>
      <c r="I30" s="46"/>
    </row>
    <row r="31" spans="1:9" ht="21.95" customHeight="1">
      <c r="A31" s="20" t="str">
        <f ca="1">VLOOKUP(E31,'SF.SL'!F:O,10,FALSE)</f>
        <v/>
      </c>
      <c r="B31" s="21" t="str">
        <f ca="1">_xlfn.IFERROR(VLOOKUP(E31,'Rec.'!B:H,4,FALSE),"")</f>
        <v/>
      </c>
      <c r="C31" s="21" t="str">
        <f ca="1">_xlfn.IFERROR(VLOOKUP(E31,'Rec.'!B:H,5,FALSE),"")</f>
        <v/>
      </c>
      <c r="D31" s="20" t="str">
        <f ca="1">_xlfn.IFERROR(VLOOKUP(E31,'Rec.'!B:H,6,FALSE),"")</f>
        <v/>
      </c>
      <c r="E31" s="20" t="str">
        <f ca="1">_xlfn.IFERROR(VLOOKUP(ROW()-8,'SF.SL'!Q:R,2,FALSE),"")</f>
        <v/>
      </c>
      <c r="F31" s="20" t="str">
        <f ca="1">VLOOKUP(E31,'SF.SL'!F:J,5,FALSE)</f>
        <v/>
      </c>
      <c r="G31" s="31" t="str">
        <f ca="1">IF(ROW()-8&gt;'Inf.'!$O$2,"",VLOOKUP(E31,'SF.SL'!F:I,4,FALSE))</f>
        <v/>
      </c>
      <c r="H31" s="20" t="str">
        <f ca="1">IF(ROW()-8&gt;'Inf.'!$O$2,"",VLOOKUP(E31,'SF.SL'!F:M,8,FALSE))</f>
        <v/>
      </c>
      <c r="I31" s="46"/>
    </row>
    <row r="32" spans="1:9" ht="21.95" customHeight="1">
      <c r="A32" s="20" t="str">
        <f ca="1">VLOOKUP(E32,'SF.SL'!F:O,10,FALSE)</f>
        <v/>
      </c>
      <c r="B32" s="21" t="str">
        <f ca="1">_xlfn.IFERROR(VLOOKUP(E32,'Rec.'!B:H,4,FALSE),"")</f>
        <v/>
      </c>
      <c r="C32" s="21" t="str">
        <f ca="1">_xlfn.IFERROR(VLOOKUP(E32,'Rec.'!B:H,5,FALSE),"")</f>
        <v/>
      </c>
      <c r="D32" s="20" t="str">
        <f ca="1">_xlfn.IFERROR(VLOOKUP(E32,'Rec.'!B:H,6,FALSE),"")</f>
        <v/>
      </c>
      <c r="E32" s="20" t="str">
        <f ca="1">_xlfn.IFERROR(VLOOKUP(ROW()-8,'SF.SL'!Q:R,2,FALSE),"")</f>
        <v/>
      </c>
      <c r="F32" s="20" t="str">
        <f ca="1">VLOOKUP(E32,'SF.SL'!F:J,5,FALSE)</f>
        <v/>
      </c>
      <c r="G32" s="31" t="str">
        <f ca="1">IF(ROW()-8&gt;'Inf.'!$O$2,"",VLOOKUP(E32,'SF.SL'!F:I,4,FALSE))</f>
        <v/>
      </c>
      <c r="H32" s="20" t="str">
        <f ca="1">IF(ROW()-8&gt;'Inf.'!$O$2,"",VLOOKUP(E32,'SF.SL'!F:M,8,FALSE))</f>
        <v/>
      </c>
      <c r="I32" s="46"/>
    </row>
    <row r="33" spans="1:9" ht="21.95" customHeight="1">
      <c r="A33" s="20" t="str">
        <f ca="1">VLOOKUP(E33,'SF.SL'!F:O,10,FALSE)</f>
        <v/>
      </c>
      <c r="B33" s="21" t="str">
        <f ca="1">_xlfn.IFERROR(VLOOKUP(E33,'Rec.'!B:H,4,FALSE),"")</f>
        <v/>
      </c>
      <c r="C33" s="21" t="str">
        <f ca="1">_xlfn.IFERROR(VLOOKUP(E33,'Rec.'!B:H,5,FALSE),"")</f>
        <v/>
      </c>
      <c r="D33" s="20" t="str">
        <f ca="1">_xlfn.IFERROR(VLOOKUP(E33,'Rec.'!B:H,6,FALSE),"")</f>
        <v/>
      </c>
      <c r="E33" s="20" t="str">
        <f ca="1">_xlfn.IFERROR(VLOOKUP(ROW()-8,'SF.SL'!Q:R,2,FALSE),"")</f>
        <v/>
      </c>
      <c r="F33" s="20" t="str">
        <f ca="1">VLOOKUP(E33,'SF.SL'!F:J,5,FALSE)</f>
        <v/>
      </c>
      <c r="G33" s="31" t="str">
        <f ca="1">IF(ROW()-8&gt;'Inf.'!$O$2,"",VLOOKUP(E33,'SF.SL'!F:I,4,FALSE))</f>
        <v/>
      </c>
      <c r="H33" s="20" t="str">
        <f ca="1">IF(ROW()-8&gt;'Inf.'!$O$2,"",VLOOKUP(E33,'SF.SL'!F:M,8,FALSE))</f>
        <v/>
      </c>
      <c r="I33" s="46"/>
    </row>
    <row r="34" spans="1:9" ht="21.95" customHeight="1">
      <c r="A34" s="20" t="str">
        <f ca="1">VLOOKUP(E34,'SF.SL'!F:O,10,FALSE)</f>
        <v/>
      </c>
      <c r="B34" s="21" t="str">
        <f ca="1">_xlfn.IFERROR(VLOOKUP(E34,'Rec.'!B:H,4,FALSE),"")</f>
        <v/>
      </c>
      <c r="C34" s="21" t="str">
        <f ca="1">_xlfn.IFERROR(VLOOKUP(E34,'Rec.'!B:H,5,FALSE),"")</f>
        <v/>
      </c>
      <c r="D34" s="20" t="str">
        <f ca="1">_xlfn.IFERROR(VLOOKUP(E34,'Rec.'!B:H,6,FALSE),"")</f>
        <v/>
      </c>
      <c r="E34" s="20" t="str">
        <f ca="1">_xlfn.IFERROR(VLOOKUP(ROW()-8,'SF.SL'!Q:R,2,FALSE),"")</f>
        <v/>
      </c>
      <c r="F34" s="20" t="str">
        <f ca="1">VLOOKUP(E34,'SF.SL'!F:J,5,FALSE)</f>
        <v/>
      </c>
      <c r="G34" s="31" t="str">
        <f ca="1">IF(ROW()-8&gt;'Inf.'!$O$2,"",VLOOKUP(E34,'SF.SL'!F:I,4,FALSE))</f>
        <v/>
      </c>
      <c r="H34" s="20" t="str">
        <f ca="1">IF(ROW()-8&gt;'Inf.'!$O$2,"",VLOOKUP(E34,'SF.SL'!F:M,8,FALSE))</f>
        <v/>
      </c>
      <c r="I34" s="46"/>
    </row>
    <row r="35" spans="1:9" ht="21.95" customHeight="1">
      <c r="A35" s="20" t="str">
        <f ca="1">VLOOKUP(E35,'SF.SL'!F:O,10,FALSE)</f>
        <v/>
      </c>
      <c r="B35" s="21" t="str">
        <f ca="1">_xlfn.IFERROR(VLOOKUP(E35,'Rec.'!B:H,4,FALSE),"")</f>
        <v/>
      </c>
      <c r="C35" s="21" t="str">
        <f ca="1">_xlfn.IFERROR(VLOOKUP(E35,'Rec.'!B:H,5,FALSE),"")</f>
        <v/>
      </c>
      <c r="D35" s="20" t="str">
        <f ca="1">_xlfn.IFERROR(VLOOKUP(E35,'Rec.'!B:H,6,FALSE),"")</f>
        <v/>
      </c>
      <c r="E35" s="20" t="str">
        <f ca="1">_xlfn.IFERROR(VLOOKUP(ROW()-8,'SF.SL'!Q:R,2,FALSE),"")</f>
        <v/>
      </c>
      <c r="F35" s="20" t="str">
        <f ca="1">VLOOKUP(E35,'SF.SL'!F:J,5,FALSE)</f>
        <v/>
      </c>
      <c r="G35" s="31" t="str">
        <f ca="1">IF(ROW()-8&gt;'Inf.'!$O$2,"",VLOOKUP(E35,'SF.SL'!F:I,4,FALSE))</f>
        <v/>
      </c>
      <c r="H35" s="20" t="str">
        <f ca="1">IF(ROW()-8&gt;'Inf.'!$O$2,"",VLOOKUP(E35,'SF.SL'!F:M,8,FALSE))</f>
        <v/>
      </c>
      <c r="I35" s="46"/>
    </row>
    <row r="36" spans="1:9" ht="21.95" customHeight="1">
      <c r="A36" s="20" t="str">
        <f ca="1">VLOOKUP(E36,'SF.SL'!F:O,10,FALSE)</f>
        <v/>
      </c>
      <c r="B36" s="21" t="str">
        <f ca="1">_xlfn.IFERROR(VLOOKUP(E36,'Rec.'!B:H,4,FALSE),"")</f>
        <v/>
      </c>
      <c r="C36" s="21" t="str">
        <f ca="1">_xlfn.IFERROR(VLOOKUP(E36,'Rec.'!B:H,5,FALSE),"")</f>
        <v/>
      </c>
      <c r="D36" s="20" t="str">
        <f ca="1">_xlfn.IFERROR(VLOOKUP(E36,'Rec.'!B:H,6,FALSE),"")</f>
        <v/>
      </c>
      <c r="E36" s="20" t="str">
        <f ca="1">_xlfn.IFERROR(VLOOKUP(ROW()-8,'SF.SL'!Q:R,2,FALSE),"")</f>
        <v/>
      </c>
      <c r="F36" s="20" t="str">
        <f ca="1">VLOOKUP(E36,'SF.SL'!F:J,5,FALSE)</f>
        <v/>
      </c>
      <c r="G36" s="31" t="str">
        <f ca="1">IF(ROW()-8&gt;'Inf.'!$O$2,"",VLOOKUP(E36,'SF.SL'!F:I,4,FALSE))</f>
        <v/>
      </c>
      <c r="H36" s="20" t="str">
        <f ca="1">IF(ROW()-8&gt;'Inf.'!$O$2,"",VLOOKUP(E36,'SF.SL'!F:M,8,FALSE))</f>
        <v/>
      </c>
      <c r="I36" s="46"/>
    </row>
    <row r="37" spans="1:9" ht="21.95" customHeight="1">
      <c r="A37" s="20" t="str">
        <f ca="1">VLOOKUP(E37,'SF.SL'!F:O,10,FALSE)</f>
        <v/>
      </c>
      <c r="B37" s="21" t="str">
        <f ca="1">_xlfn.IFERROR(VLOOKUP(E37,'Rec.'!B:H,4,FALSE),"")</f>
        <v/>
      </c>
      <c r="C37" s="21" t="str">
        <f ca="1">_xlfn.IFERROR(VLOOKUP(E37,'Rec.'!B:H,5,FALSE),"")</f>
        <v/>
      </c>
      <c r="D37" s="20" t="str">
        <f ca="1">_xlfn.IFERROR(VLOOKUP(E37,'Rec.'!B:H,6,FALSE),"")</f>
        <v/>
      </c>
      <c r="E37" s="20" t="str">
        <f ca="1">_xlfn.IFERROR(VLOOKUP(ROW()-8,'SF.SL'!Q:R,2,FALSE),"")</f>
        <v/>
      </c>
      <c r="F37" s="20" t="str">
        <f ca="1">VLOOKUP(E37,'SF.SL'!F:J,5,FALSE)</f>
        <v/>
      </c>
      <c r="G37" s="31" t="str">
        <f ca="1">IF(ROW()-8&gt;'Inf.'!$O$2,"",VLOOKUP(E37,'SF.SL'!F:I,4,FALSE))</f>
        <v/>
      </c>
      <c r="H37" s="20" t="str">
        <f ca="1">IF(ROW()-8&gt;'Inf.'!$O$2,"",VLOOKUP(E37,'SF.SL'!F:M,8,FALSE))</f>
        <v/>
      </c>
      <c r="I37" s="46"/>
    </row>
    <row r="38" spans="1:9" ht="21.95" customHeight="1">
      <c r="A38" s="20" t="str">
        <f ca="1">VLOOKUP(E38,'SF.SL'!F:O,10,FALSE)</f>
        <v/>
      </c>
      <c r="B38" s="21" t="str">
        <f ca="1">_xlfn.IFERROR(VLOOKUP(E38,'Rec.'!B:H,4,FALSE),"")</f>
        <v/>
      </c>
      <c r="C38" s="21" t="str">
        <f ca="1">_xlfn.IFERROR(VLOOKUP(E38,'Rec.'!B:H,5,FALSE),"")</f>
        <v/>
      </c>
      <c r="D38" s="20" t="str">
        <f ca="1">_xlfn.IFERROR(VLOOKUP(E38,'Rec.'!B:H,6,FALSE),"")</f>
        <v/>
      </c>
      <c r="E38" s="20" t="str">
        <f ca="1">_xlfn.IFERROR(VLOOKUP(ROW()-8,'SF.SL'!Q:R,2,FALSE),"")</f>
        <v/>
      </c>
      <c r="F38" s="20" t="str">
        <f ca="1">VLOOKUP(E38,'SF.SL'!F:J,5,FALSE)</f>
        <v/>
      </c>
      <c r="G38" s="31" t="str">
        <f ca="1">IF(ROW()-8&gt;'Inf.'!$O$2,"",VLOOKUP(E38,'SF.SL'!F:I,4,FALSE))</f>
        <v/>
      </c>
      <c r="H38" s="20" t="str">
        <f ca="1">IF(ROW()-8&gt;'Inf.'!$O$2,"",VLOOKUP(E38,'SF.SL'!F:M,8,FALSE))</f>
        <v/>
      </c>
      <c r="I38" s="46"/>
    </row>
    <row r="39" spans="1:9" ht="21.95" customHeight="1">
      <c r="A39" s="20" t="str">
        <f ca="1">VLOOKUP(E39,'SF.SL'!F:O,10,FALSE)</f>
        <v/>
      </c>
      <c r="B39" s="21" t="str">
        <f ca="1">_xlfn.IFERROR(VLOOKUP(E39,'Rec.'!B:H,4,FALSE),"")</f>
        <v/>
      </c>
      <c r="C39" s="21" t="str">
        <f ca="1">_xlfn.IFERROR(VLOOKUP(E39,'Rec.'!B:H,5,FALSE),"")</f>
        <v/>
      </c>
      <c r="D39" s="20" t="str">
        <f ca="1">_xlfn.IFERROR(VLOOKUP(E39,'Rec.'!B:H,6,FALSE),"")</f>
        <v/>
      </c>
      <c r="E39" s="20" t="str">
        <f ca="1">_xlfn.IFERROR(VLOOKUP(ROW()-8,'SF.SL'!Q:R,2,FALSE),"")</f>
        <v/>
      </c>
      <c r="F39" s="20" t="str">
        <f ca="1">VLOOKUP(E39,'SF.SL'!F:J,5,FALSE)</f>
        <v/>
      </c>
      <c r="G39" s="31" t="str">
        <f ca="1">IF(ROW()-8&gt;'Inf.'!$O$2,"",VLOOKUP(E39,'SF.SL'!F:I,4,FALSE))</f>
        <v/>
      </c>
      <c r="H39" s="20" t="str">
        <f ca="1">IF(ROW()-8&gt;'Inf.'!$O$2,"",VLOOKUP(E39,'SF.SL'!F:M,8,FALSE))</f>
        <v/>
      </c>
      <c r="I39" s="46"/>
    </row>
    <row r="40" spans="1:9" ht="21.95" customHeight="1">
      <c r="A40" s="20" t="str">
        <f ca="1">VLOOKUP(E40,'SF.SL'!F:O,10,FALSE)</f>
        <v/>
      </c>
      <c r="B40" s="21" t="str">
        <f ca="1">_xlfn.IFERROR(VLOOKUP(E40,'Rec.'!B:H,4,FALSE),"")</f>
        <v/>
      </c>
      <c r="C40" s="21" t="str">
        <f ca="1">_xlfn.IFERROR(VLOOKUP(E40,'Rec.'!B:H,5,FALSE),"")</f>
        <v/>
      </c>
      <c r="D40" s="20" t="str">
        <f ca="1">_xlfn.IFERROR(VLOOKUP(E40,'Rec.'!B:H,6,FALSE),"")</f>
        <v/>
      </c>
      <c r="E40" s="20" t="str">
        <f ca="1">_xlfn.IFERROR(VLOOKUP(ROW()-8,'SF.SL'!Q:R,2,FALSE),"")</f>
        <v/>
      </c>
      <c r="F40" s="20" t="str">
        <f ca="1">VLOOKUP(E40,'SF.SL'!F:J,5,FALSE)</f>
        <v/>
      </c>
      <c r="G40" s="31" t="str">
        <f ca="1">IF(ROW()-8&gt;'Inf.'!$O$2,"",VLOOKUP(E40,'SF.SL'!F:I,4,FALSE))</f>
        <v/>
      </c>
      <c r="H40" s="20" t="str">
        <f ca="1">IF(ROW()-8&gt;'Inf.'!$O$2,"",VLOOKUP(E40,'SF.SL'!F:M,8,FALSE))</f>
        <v/>
      </c>
      <c r="I40" s="46"/>
    </row>
    <row r="41" spans="1:9" ht="21.95" customHeight="1">
      <c r="A41" s="20" t="str">
        <f ca="1">VLOOKUP(E41,'SF.SL'!F:O,10,FALSE)</f>
        <v/>
      </c>
      <c r="B41" s="21" t="str">
        <f ca="1">_xlfn.IFERROR(VLOOKUP(E41,'Rec.'!B:H,4,FALSE),"")</f>
        <v/>
      </c>
      <c r="C41" s="21" t="str">
        <f ca="1">_xlfn.IFERROR(VLOOKUP(E41,'Rec.'!B:H,5,FALSE),"")</f>
        <v/>
      </c>
      <c r="D41" s="20" t="str">
        <f ca="1">_xlfn.IFERROR(VLOOKUP(E41,'Rec.'!B:H,6,FALSE),"")</f>
        <v/>
      </c>
      <c r="E41" s="20" t="str">
        <f ca="1">_xlfn.IFERROR(VLOOKUP(ROW()-8,'SF.SL'!Q:R,2,FALSE),"")</f>
        <v/>
      </c>
      <c r="F41" s="20" t="str">
        <f ca="1">VLOOKUP(E41,'SF.SL'!F:J,5,FALSE)</f>
        <v/>
      </c>
      <c r="G41" s="31" t="str">
        <f ca="1">IF(ROW()-8&gt;'Inf.'!$O$2,"",VLOOKUP(E41,'SF.SL'!F:I,4,FALSE))</f>
        <v/>
      </c>
      <c r="H41" s="20" t="str">
        <f ca="1">IF(ROW()-8&gt;'Inf.'!$O$2,"",VLOOKUP(E41,'SF.SL'!F:M,8,FALSE))</f>
        <v/>
      </c>
      <c r="I41" s="46"/>
    </row>
    <row r="42" spans="1:9" ht="21.95" customHeight="1">
      <c r="A42" s="20" t="str">
        <f ca="1">VLOOKUP(E42,'SF.SL'!F:O,10,FALSE)</f>
        <v/>
      </c>
      <c r="B42" s="21" t="str">
        <f ca="1">_xlfn.IFERROR(VLOOKUP(E42,'Rec.'!B:H,4,FALSE),"")</f>
        <v/>
      </c>
      <c r="C42" s="21" t="str">
        <f ca="1">_xlfn.IFERROR(VLOOKUP(E42,'Rec.'!B:H,5,FALSE),"")</f>
        <v/>
      </c>
      <c r="D42" s="20" t="str">
        <f ca="1">_xlfn.IFERROR(VLOOKUP(E42,'Rec.'!B:H,6,FALSE),"")</f>
        <v/>
      </c>
      <c r="E42" s="20" t="str">
        <f ca="1">_xlfn.IFERROR(VLOOKUP(ROW()-8,'SF.SL'!Q:R,2,FALSE),"")</f>
        <v/>
      </c>
      <c r="F42" s="20" t="str">
        <f ca="1">VLOOKUP(E42,'SF.SL'!F:J,5,FALSE)</f>
        <v/>
      </c>
      <c r="G42" s="31" t="str">
        <f ca="1">IF(ROW()-8&gt;'Inf.'!$O$2,"",VLOOKUP(E42,'SF.SL'!F:I,4,FALSE))</f>
        <v/>
      </c>
      <c r="H42" s="20" t="str">
        <f ca="1">IF(ROW()-8&gt;'Inf.'!$O$2,"",VLOOKUP(E42,'SF.SL'!F:M,8,FALSE))</f>
        <v/>
      </c>
      <c r="I42" s="46"/>
    </row>
    <row r="43" spans="1:9" ht="21.95" customHeight="1">
      <c r="A43" s="20" t="str">
        <f ca="1">VLOOKUP(E43,'SF.SL'!F:O,10,FALSE)</f>
        <v/>
      </c>
      <c r="B43" s="21" t="str">
        <f ca="1">_xlfn.IFERROR(VLOOKUP(E43,'Rec.'!B:H,4,FALSE),"")</f>
        <v/>
      </c>
      <c r="C43" s="21" t="str">
        <f ca="1">_xlfn.IFERROR(VLOOKUP(E43,'Rec.'!B:H,5,FALSE),"")</f>
        <v/>
      </c>
      <c r="D43" s="20" t="str">
        <f ca="1">_xlfn.IFERROR(VLOOKUP(E43,'Rec.'!B:H,6,FALSE),"")</f>
        <v/>
      </c>
      <c r="E43" s="20" t="str">
        <f ca="1">_xlfn.IFERROR(VLOOKUP(ROW()-8,'SF.SL'!Q:R,2,FALSE),"")</f>
        <v/>
      </c>
      <c r="F43" s="20" t="str">
        <f ca="1">VLOOKUP(E43,'SF.SL'!F:J,5,FALSE)</f>
        <v/>
      </c>
      <c r="G43" s="31" t="str">
        <f ca="1">IF(ROW()-8&gt;'Inf.'!$O$2,"",VLOOKUP(E43,'SF.SL'!F:I,4,FALSE))</f>
        <v/>
      </c>
      <c r="H43" s="20" t="str">
        <f ca="1">IF(ROW()-8&gt;'Inf.'!$O$2,"",VLOOKUP(E43,'SF.SL'!F:M,8,FALSE))</f>
        <v/>
      </c>
      <c r="I43" s="46"/>
    </row>
    <row r="44" spans="1:9" ht="21.95" customHeight="1">
      <c r="A44" s="20" t="str">
        <f ca="1">VLOOKUP(E44,'SF.SL'!F:O,10,FALSE)</f>
        <v/>
      </c>
      <c r="B44" s="21" t="str">
        <f ca="1">_xlfn.IFERROR(VLOOKUP(E44,'Rec.'!B:H,4,FALSE),"")</f>
        <v/>
      </c>
      <c r="C44" s="21" t="str">
        <f ca="1">_xlfn.IFERROR(VLOOKUP(E44,'Rec.'!B:H,5,FALSE),"")</f>
        <v/>
      </c>
      <c r="D44" s="20" t="str">
        <f ca="1">_xlfn.IFERROR(VLOOKUP(E44,'Rec.'!B:H,6,FALSE),"")</f>
        <v/>
      </c>
      <c r="E44" s="20" t="str">
        <f ca="1">_xlfn.IFERROR(VLOOKUP(ROW()-8,'SF.SL'!Q:R,2,FALSE),"")</f>
        <v/>
      </c>
      <c r="F44" s="20" t="str">
        <f ca="1">VLOOKUP(E44,'SF.SL'!F:J,5,FALSE)</f>
        <v/>
      </c>
      <c r="G44" s="31" t="str">
        <f ca="1">IF(ROW()-8&gt;'Inf.'!$O$2,"",VLOOKUP(E44,'SF.SL'!F:I,4,FALSE))</f>
        <v/>
      </c>
      <c r="H44" s="20" t="str">
        <f ca="1">IF(ROW()-8&gt;'Inf.'!$O$2,"",VLOOKUP(E44,'SF.SL'!F:M,8,FALSE))</f>
        <v/>
      </c>
      <c r="I44" s="46"/>
    </row>
    <row r="45" spans="1:9" ht="21.95" customHeight="1">
      <c r="A45" s="20" t="str">
        <f ca="1">VLOOKUP(E45,'SF.SL'!F:O,10,FALSE)</f>
        <v/>
      </c>
      <c r="B45" s="21" t="str">
        <f ca="1">_xlfn.IFERROR(VLOOKUP(E45,'Rec.'!B:H,4,FALSE),"")</f>
        <v/>
      </c>
      <c r="C45" s="21" t="str">
        <f ca="1">_xlfn.IFERROR(VLOOKUP(E45,'Rec.'!B:H,5,FALSE),"")</f>
        <v/>
      </c>
      <c r="D45" s="20" t="str">
        <f ca="1">_xlfn.IFERROR(VLOOKUP(E45,'Rec.'!B:H,6,FALSE),"")</f>
        <v/>
      </c>
      <c r="E45" s="20" t="str">
        <f ca="1">_xlfn.IFERROR(VLOOKUP(ROW()-8,'SF.SL'!Q:R,2,FALSE),"")</f>
        <v/>
      </c>
      <c r="F45" s="20" t="str">
        <f ca="1">VLOOKUP(E45,'SF.SL'!F:J,5,FALSE)</f>
        <v/>
      </c>
      <c r="G45" s="31" t="str">
        <f ca="1">IF(ROW()-8&gt;'Inf.'!$O$2,"",VLOOKUP(E45,'SF.SL'!F:I,4,FALSE))</f>
        <v/>
      </c>
      <c r="H45" s="20" t="str">
        <f ca="1">IF(ROW()-8&gt;'Inf.'!$O$2,"",VLOOKUP(E45,'SF.SL'!F:M,8,FALSE))</f>
        <v/>
      </c>
      <c r="I45" s="46"/>
    </row>
    <row r="46" spans="1:9" ht="21.95" customHeight="1">
      <c r="A46" s="20" t="str">
        <f ca="1">VLOOKUP(E46,'SF.SL'!F:O,10,FALSE)</f>
        <v/>
      </c>
      <c r="B46" s="21" t="str">
        <f ca="1">_xlfn.IFERROR(VLOOKUP(E46,'Rec.'!B:H,4,FALSE),"")</f>
        <v/>
      </c>
      <c r="C46" s="21" t="str">
        <f ca="1">_xlfn.IFERROR(VLOOKUP(E46,'Rec.'!B:H,5,FALSE),"")</f>
        <v/>
      </c>
      <c r="D46" s="20" t="str">
        <f ca="1">_xlfn.IFERROR(VLOOKUP(E46,'Rec.'!B:H,6,FALSE),"")</f>
        <v/>
      </c>
      <c r="E46" s="20" t="str">
        <f ca="1">_xlfn.IFERROR(VLOOKUP(ROW()-8,'SF.SL'!Q:R,2,FALSE),"")</f>
        <v/>
      </c>
      <c r="F46" s="20" t="str">
        <f ca="1">VLOOKUP(E46,'SF.SL'!F:J,5,FALSE)</f>
        <v/>
      </c>
      <c r="G46" s="31" t="str">
        <f ca="1">IF(ROW()-8&gt;'Inf.'!$O$2,"",VLOOKUP(E46,'SF.SL'!F:I,4,FALSE))</f>
        <v/>
      </c>
      <c r="H46" s="20" t="str">
        <f ca="1">IF(ROW()-8&gt;'Inf.'!$O$2,"",VLOOKUP(E46,'SF.SL'!F:M,8,FALSE))</f>
        <v/>
      </c>
      <c r="I46" s="46"/>
    </row>
    <row r="47" spans="1:9" ht="21.95" customHeight="1">
      <c r="A47" s="20" t="str">
        <f ca="1">VLOOKUP(E47,'SF.SL'!F:O,10,FALSE)</f>
        <v/>
      </c>
      <c r="B47" s="21" t="str">
        <f ca="1">_xlfn.IFERROR(VLOOKUP(E47,'Rec.'!B:H,4,FALSE),"")</f>
        <v/>
      </c>
      <c r="C47" s="21" t="str">
        <f ca="1">_xlfn.IFERROR(VLOOKUP(E47,'Rec.'!B:H,5,FALSE),"")</f>
        <v/>
      </c>
      <c r="D47" s="20" t="str">
        <f ca="1">_xlfn.IFERROR(VLOOKUP(E47,'Rec.'!B:H,6,FALSE),"")</f>
        <v/>
      </c>
      <c r="E47" s="20" t="str">
        <f ca="1">_xlfn.IFERROR(VLOOKUP(ROW()-8,'SF.SL'!Q:R,2,FALSE),"")</f>
        <v/>
      </c>
      <c r="F47" s="20" t="str">
        <f ca="1">VLOOKUP(E47,'SF.SL'!F:J,5,FALSE)</f>
        <v/>
      </c>
      <c r="G47" s="31" t="str">
        <f ca="1">IF(ROW()-8&gt;'Inf.'!$O$2,"",VLOOKUP(E47,'SF.SL'!F:I,4,FALSE))</f>
        <v/>
      </c>
      <c r="H47" s="20" t="str">
        <f ca="1">IF(ROW()-8&gt;'Inf.'!$O$2,"",VLOOKUP(E47,'SF.SL'!F:M,8,FALSE))</f>
        <v/>
      </c>
      <c r="I47" s="46"/>
    </row>
    <row r="48" spans="1:9" ht="21.95" customHeight="1">
      <c r="A48" s="20" t="str">
        <f ca="1">VLOOKUP(E48,'SF.SL'!F:O,10,FALSE)</f>
        <v/>
      </c>
      <c r="B48" s="21" t="str">
        <f ca="1">_xlfn.IFERROR(VLOOKUP(E48,'Rec.'!B:H,4,FALSE),"")</f>
        <v/>
      </c>
      <c r="C48" s="21" t="str">
        <f ca="1">_xlfn.IFERROR(VLOOKUP(E48,'Rec.'!B:H,5,FALSE),"")</f>
        <v/>
      </c>
      <c r="D48" s="20" t="str">
        <f ca="1">_xlfn.IFERROR(VLOOKUP(E48,'Rec.'!B:H,6,FALSE),"")</f>
        <v/>
      </c>
      <c r="E48" s="20" t="str">
        <f ca="1">_xlfn.IFERROR(VLOOKUP(ROW()-8,'SF.SL'!Q:R,2,FALSE),"")</f>
        <v/>
      </c>
      <c r="F48" s="20" t="str">
        <f ca="1">VLOOKUP(E48,'SF.SL'!F:J,5,FALSE)</f>
        <v/>
      </c>
      <c r="G48" s="31" t="str">
        <f ca="1">IF(ROW()-8&gt;'Inf.'!$O$2,"",VLOOKUP(E48,'SF.SL'!F:I,4,FALSE))</f>
        <v/>
      </c>
      <c r="H48" s="20" t="str">
        <f ca="1">IF(ROW()-8&gt;'Inf.'!$O$2,"",VLOOKUP(E48,'SF.SL'!F:M,8,FALSE))</f>
        <v/>
      </c>
      <c r="I48" s="46"/>
    </row>
    <row r="49" spans="1:9" ht="21.95" customHeight="1">
      <c r="A49" s="20" t="str">
        <f ca="1">VLOOKUP(E49,'SF.SL'!F:O,10,FALSE)</f>
        <v/>
      </c>
      <c r="B49" s="21" t="str">
        <f ca="1">_xlfn.IFERROR(VLOOKUP(E49,'Rec.'!B:H,4,FALSE),"")</f>
        <v/>
      </c>
      <c r="C49" s="21" t="str">
        <f ca="1">_xlfn.IFERROR(VLOOKUP(E49,'Rec.'!B:H,5,FALSE),"")</f>
        <v/>
      </c>
      <c r="D49" s="20" t="str">
        <f ca="1">_xlfn.IFERROR(VLOOKUP(E49,'Rec.'!B:H,6,FALSE),"")</f>
        <v/>
      </c>
      <c r="E49" s="20" t="str">
        <f ca="1">_xlfn.IFERROR(VLOOKUP(ROW()-8,'SF.SL'!Q:R,2,FALSE),"")</f>
        <v/>
      </c>
      <c r="F49" s="20" t="str">
        <f ca="1">VLOOKUP(E49,'SF.SL'!F:J,5,FALSE)</f>
        <v/>
      </c>
      <c r="G49" s="31" t="str">
        <f ca="1">IF(ROW()-8&gt;'Inf.'!$O$2,"",VLOOKUP(E49,'SF.SL'!F:I,4,FALSE))</f>
        <v/>
      </c>
      <c r="H49" s="20" t="str">
        <f ca="1">IF(ROW()-8&gt;'Inf.'!$O$2,"",VLOOKUP(E49,'SF.SL'!F:M,8,FALSE))</f>
        <v/>
      </c>
      <c r="I49" s="46"/>
    </row>
    <row r="50" spans="1:9" ht="21.95" customHeight="1">
      <c r="A50" s="20" t="str">
        <f ca="1">VLOOKUP(E50,'SF.SL'!F:O,10,FALSE)</f>
        <v/>
      </c>
      <c r="B50" s="21" t="str">
        <f ca="1">_xlfn.IFERROR(VLOOKUP(E50,'Rec.'!B:H,4,FALSE),"")</f>
        <v/>
      </c>
      <c r="C50" s="21" t="str">
        <f ca="1">_xlfn.IFERROR(VLOOKUP(E50,'Rec.'!B:H,5,FALSE),"")</f>
        <v/>
      </c>
      <c r="D50" s="20" t="str">
        <f ca="1">_xlfn.IFERROR(VLOOKUP(E50,'Rec.'!B:H,6,FALSE),"")</f>
        <v/>
      </c>
      <c r="E50" s="20" t="str">
        <f ca="1">_xlfn.IFERROR(VLOOKUP(ROW()-8,'SF.SL'!Q:R,2,FALSE),"")</f>
        <v/>
      </c>
      <c r="F50" s="20" t="str">
        <f ca="1">VLOOKUP(E50,'SF.SL'!F:J,5,FALSE)</f>
        <v/>
      </c>
      <c r="G50" s="31" t="str">
        <f ca="1">IF(ROW()-8&gt;'Inf.'!$O$2,"",VLOOKUP(E50,'SF.SL'!F:I,4,FALSE))</f>
        <v/>
      </c>
      <c r="H50" s="20" t="str">
        <f ca="1">IF(ROW()-8&gt;'Inf.'!$O$2,"",VLOOKUP(E50,'SF.SL'!F:M,8,FALSE))</f>
        <v/>
      </c>
      <c r="I50" s="46"/>
    </row>
    <row r="51" spans="1:9" ht="21.95" customHeight="1">
      <c r="A51" s="20" t="str">
        <f ca="1">VLOOKUP(E51,'SF.SL'!F:O,10,FALSE)</f>
        <v/>
      </c>
      <c r="B51" s="21" t="str">
        <f ca="1">_xlfn.IFERROR(VLOOKUP(E51,'Rec.'!B:H,4,FALSE),"")</f>
        <v/>
      </c>
      <c r="C51" s="21" t="str">
        <f ca="1">_xlfn.IFERROR(VLOOKUP(E51,'Rec.'!B:H,5,FALSE),"")</f>
        <v/>
      </c>
      <c r="D51" s="20" t="str">
        <f ca="1">_xlfn.IFERROR(VLOOKUP(E51,'Rec.'!B:H,6,FALSE),"")</f>
        <v/>
      </c>
      <c r="E51" s="20" t="str">
        <f ca="1">_xlfn.IFERROR(VLOOKUP(ROW()-8,'SF.SL'!Q:R,2,FALSE),"")</f>
        <v/>
      </c>
      <c r="F51" s="20" t="str">
        <f ca="1">VLOOKUP(E51,'SF.SL'!F:J,5,FALSE)</f>
        <v/>
      </c>
      <c r="G51" s="31" t="str">
        <f ca="1">IF(ROW()-8&gt;'Inf.'!$O$2,"",VLOOKUP(E51,'SF.SL'!F:I,4,FALSE))</f>
        <v/>
      </c>
      <c r="H51" s="20" t="str">
        <f ca="1">IF(ROW()-8&gt;'Inf.'!$O$2,"",VLOOKUP(E51,'SF.SL'!F:M,8,FALSE))</f>
        <v/>
      </c>
      <c r="I51" s="46"/>
    </row>
    <row r="52" spans="1:9" ht="21.95" customHeight="1">
      <c r="A52" s="20" t="str">
        <f ca="1">VLOOKUP(E52,'SF.SL'!F:O,10,FALSE)</f>
        <v/>
      </c>
      <c r="B52" s="21" t="str">
        <f ca="1">_xlfn.IFERROR(VLOOKUP(E52,'Rec.'!B:H,4,FALSE),"")</f>
        <v/>
      </c>
      <c r="C52" s="21" t="str">
        <f ca="1">_xlfn.IFERROR(VLOOKUP(E52,'Rec.'!B:H,5,FALSE),"")</f>
        <v/>
      </c>
      <c r="D52" s="20" t="str">
        <f ca="1">_xlfn.IFERROR(VLOOKUP(E52,'Rec.'!B:H,6,FALSE),"")</f>
        <v/>
      </c>
      <c r="E52" s="20" t="str">
        <f ca="1">_xlfn.IFERROR(VLOOKUP(ROW()-8,'SF.SL'!Q:R,2,FALSE),"")</f>
        <v/>
      </c>
      <c r="F52" s="20" t="str">
        <f ca="1">VLOOKUP(E52,'SF.SL'!F:J,5,FALSE)</f>
        <v/>
      </c>
      <c r="G52" s="31" t="str">
        <f ca="1">IF(ROW()-8&gt;'Inf.'!$O$2,"",VLOOKUP(E52,'SF.SL'!F:I,4,FALSE))</f>
        <v/>
      </c>
      <c r="H52" s="20" t="str">
        <f ca="1">IF(ROW()-8&gt;'Inf.'!$O$2,"",VLOOKUP(E52,'SF.SL'!F:M,8,FALSE))</f>
        <v/>
      </c>
      <c r="I52" s="46"/>
    </row>
    <row r="53" spans="1:9" ht="21.95" customHeight="1">
      <c r="A53" s="20" t="str">
        <f ca="1">VLOOKUP(E53,'SF.SL'!F:O,10,FALSE)</f>
        <v/>
      </c>
      <c r="B53" s="21" t="str">
        <f ca="1">_xlfn.IFERROR(VLOOKUP(E53,'Rec.'!B:H,4,FALSE),"")</f>
        <v/>
      </c>
      <c r="C53" s="21" t="str">
        <f ca="1">_xlfn.IFERROR(VLOOKUP(E53,'Rec.'!B:H,5,FALSE),"")</f>
        <v/>
      </c>
      <c r="D53" s="20" t="str">
        <f ca="1">_xlfn.IFERROR(VLOOKUP(E53,'Rec.'!B:H,6,FALSE),"")</f>
        <v/>
      </c>
      <c r="E53" s="20" t="str">
        <f ca="1">_xlfn.IFERROR(VLOOKUP(ROW()-8,'SF.SL'!Q:R,2,FALSE),"")</f>
        <v/>
      </c>
      <c r="F53" s="20" t="str">
        <f ca="1">VLOOKUP(E53,'SF.SL'!F:J,5,FALSE)</f>
        <v/>
      </c>
      <c r="G53" s="31" t="str">
        <f ca="1">IF(ROW()-8&gt;'Inf.'!$O$2,"",VLOOKUP(E53,'SF.SL'!F:I,4,FALSE))</f>
        <v/>
      </c>
      <c r="H53" s="20" t="str">
        <f ca="1">IF(ROW()-8&gt;'Inf.'!$O$2,"",VLOOKUP(E53,'SF.SL'!F:M,8,FALSE))</f>
        <v/>
      </c>
      <c r="I53" s="46"/>
    </row>
    <row r="54" spans="1:9" ht="21.95" customHeight="1">
      <c r="A54" s="20" t="str">
        <f ca="1">VLOOKUP(E54,'SF.SL'!F:O,10,FALSE)</f>
        <v/>
      </c>
      <c r="B54" s="21" t="str">
        <f ca="1">_xlfn.IFERROR(VLOOKUP(E54,'Rec.'!B:H,4,FALSE),"")</f>
        <v/>
      </c>
      <c r="C54" s="21" t="str">
        <f ca="1">_xlfn.IFERROR(VLOOKUP(E54,'Rec.'!B:H,5,FALSE),"")</f>
        <v/>
      </c>
      <c r="D54" s="20" t="str">
        <f ca="1">_xlfn.IFERROR(VLOOKUP(E54,'Rec.'!B:H,6,FALSE),"")</f>
        <v/>
      </c>
      <c r="E54" s="20" t="str">
        <f ca="1">_xlfn.IFERROR(VLOOKUP(ROW()-8,'SF.SL'!Q:R,2,FALSE),"")</f>
        <v/>
      </c>
      <c r="F54" s="20" t="str">
        <f ca="1">VLOOKUP(E54,'SF.SL'!F:J,5,FALSE)</f>
        <v/>
      </c>
      <c r="G54" s="31" t="str">
        <f ca="1">IF(ROW()-8&gt;'Inf.'!$O$2,"",VLOOKUP(E54,'SF.SL'!F:I,4,FALSE))</f>
        <v/>
      </c>
      <c r="H54" s="20" t="str">
        <f ca="1">IF(ROW()-8&gt;'Inf.'!$O$2,"",VLOOKUP(E54,'SF.SL'!F:M,8,FALSE))</f>
        <v/>
      </c>
      <c r="I54" s="46"/>
    </row>
    <row r="55" spans="1:9" ht="21.95" customHeight="1">
      <c r="A55" s="20" t="str">
        <f ca="1">VLOOKUP(E55,'SF.SL'!F:O,10,FALSE)</f>
        <v/>
      </c>
      <c r="B55" s="21" t="str">
        <f ca="1">_xlfn.IFERROR(VLOOKUP(E55,'Rec.'!B:H,4,FALSE),"")</f>
        <v/>
      </c>
      <c r="C55" s="21" t="str">
        <f ca="1">_xlfn.IFERROR(VLOOKUP(E55,'Rec.'!B:H,5,FALSE),"")</f>
        <v/>
      </c>
      <c r="D55" s="20" t="str">
        <f ca="1">_xlfn.IFERROR(VLOOKUP(E55,'Rec.'!B:H,6,FALSE),"")</f>
        <v/>
      </c>
      <c r="E55" s="20" t="str">
        <f ca="1">_xlfn.IFERROR(VLOOKUP(ROW()-8,'SF.SL'!Q:R,2,FALSE),"")</f>
        <v/>
      </c>
      <c r="F55" s="20" t="str">
        <f ca="1">VLOOKUP(E55,'SF.SL'!F:J,5,FALSE)</f>
        <v/>
      </c>
      <c r="G55" s="31" t="str">
        <f ca="1">IF(ROW()-8&gt;'Inf.'!$O$2,"",VLOOKUP(E55,'SF.SL'!F:I,4,FALSE))</f>
        <v/>
      </c>
      <c r="H55" s="20" t="str">
        <f ca="1">IF(ROW()-8&gt;'Inf.'!$O$2,"",VLOOKUP(E55,'SF.SL'!F:M,8,FALSE))</f>
        <v/>
      </c>
      <c r="I55" s="46"/>
    </row>
    <row r="56" spans="1:9" ht="21.95" customHeight="1">
      <c r="A56" s="20" t="str">
        <f ca="1">VLOOKUP(E56,'SF.SL'!F:O,10,FALSE)</f>
        <v/>
      </c>
      <c r="B56" s="21" t="str">
        <f ca="1">_xlfn.IFERROR(VLOOKUP(E56,'Rec.'!B:H,4,FALSE),"")</f>
        <v/>
      </c>
      <c r="C56" s="21" t="str">
        <f ca="1">_xlfn.IFERROR(VLOOKUP(E56,'Rec.'!B:H,5,FALSE),"")</f>
        <v/>
      </c>
      <c r="D56" s="20" t="str">
        <f ca="1">_xlfn.IFERROR(VLOOKUP(E56,'Rec.'!B:H,6,FALSE),"")</f>
        <v/>
      </c>
      <c r="E56" s="20" t="str">
        <f ca="1">_xlfn.IFERROR(VLOOKUP(ROW()-8,'SF.SL'!Q:R,2,FALSE),"")</f>
        <v/>
      </c>
      <c r="F56" s="20" t="str">
        <f ca="1">VLOOKUP(E56,'SF.SL'!F:J,5,FALSE)</f>
        <v/>
      </c>
      <c r="G56" s="31" t="str">
        <f ca="1">IF(ROW()-8&gt;'Inf.'!$O$2,"",VLOOKUP(E56,'SF.SL'!F:I,4,FALSE))</f>
        <v/>
      </c>
      <c r="H56" s="20" t="str">
        <f ca="1">IF(ROW()-8&gt;'Inf.'!$O$2,"",VLOOKUP(E56,'SF.SL'!F:M,8,FALSE))</f>
        <v/>
      </c>
      <c r="I56" s="46"/>
    </row>
    <row r="57" spans="1:9" ht="21.95" customHeight="1">
      <c r="A57" s="20" t="str">
        <f ca="1">VLOOKUP(E57,'SF.SL'!F:O,10,FALSE)</f>
        <v/>
      </c>
      <c r="B57" s="21" t="str">
        <f ca="1">_xlfn.IFERROR(VLOOKUP(E57,'Rec.'!B:H,4,FALSE),"")</f>
        <v/>
      </c>
      <c r="C57" s="21" t="str">
        <f ca="1">_xlfn.IFERROR(VLOOKUP(E57,'Rec.'!B:H,5,FALSE),"")</f>
        <v/>
      </c>
      <c r="D57" s="20" t="str">
        <f ca="1">_xlfn.IFERROR(VLOOKUP(E57,'Rec.'!B:H,6,FALSE),"")</f>
        <v/>
      </c>
      <c r="E57" s="20" t="str">
        <f ca="1">_xlfn.IFERROR(VLOOKUP(ROW()-8,'SF.SL'!Q:R,2,FALSE),"")</f>
        <v/>
      </c>
      <c r="F57" s="20" t="str">
        <f ca="1">VLOOKUP(E57,'SF.SL'!F:J,5,FALSE)</f>
        <v/>
      </c>
      <c r="G57" s="31" t="str">
        <f ca="1">IF(ROW()-8&gt;'Inf.'!$O$2,"",VLOOKUP(E57,'SF.SL'!F:I,4,FALSE))</f>
        <v/>
      </c>
      <c r="H57" s="20" t="str">
        <f ca="1">IF(ROW()-8&gt;'Inf.'!$O$2,"",VLOOKUP(E57,'SF.SL'!F:M,8,FALSE))</f>
        <v/>
      </c>
      <c r="I57" s="46"/>
    </row>
    <row r="58" spans="1:9" ht="21.95" customHeight="1">
      <c r="A58" s="20" t="str">
        <f ca="1">VLOOKUP(E58,'SF.SL'!F:O,10,FALSE)</f>
        <v/>
      </c>
      <c r="B58" s="21" t="str">
        <f ca="1">_xlfn.IFERROR(VLOOKUP(E58,'Rec.'!B:H,4,FALSE),"")</f>
        <v/>
      </c>
      <c r="C58" s="21" t="str">
        <f ca="1">_xlfn.IFERROR(VLOOKUP(E58,'Rec.'!B:H,5,FALSE),"")</f>
        <v/>
      </c>
      <c r="D58" s="20" t="str">
        <f ca="1">_xlfn.IFERROR(VLOOKUP(E58,'Rec.'!B:H,6,FALSE),"")</f>
        <v/>
      </c>
      <c r="E58" s="20" t="str">
        <f ca="1">_xlfn.IFERROR(VLOOKUP(ROW()-8,'SF.SL'!Q:R,2,FALSE),"")</f>
        <v/>
      </c>
      <c r="F58" s="20" t="str">
        <f ca="1">VLOOKUP(E58,'SF.SL'!F:J,5,FALSE)</f>
        <v/>
      </c>
      <c r="G58" s="31" t="str">
        <f ca="1">IF(ROW()-8&gt;'Inf.'!$O$2,"",VLOOKUP(E58,'SF.SL'!F:I,4,FALSE))</f>
        <v/>
      </c>
      <c r="H58" s="20" t="str">
        <f ca="1">IF(ROW()-8&gt;'Inf.'!$O$2,"",VLOOKUP(E58,'SF.SL'!F:M,8,FALSE))</f>
        <v/>
      </c>
      <c r="I58" s="46"/>
    </row>
    <row r="59" spans="1:9" ht="21.95" customHeight="1">
      <c r="A59" s="20" t="str">
        <f ca="1">VLOOKUP(E59,'SF.SL'!F:O,10,FALSE)</f>
        <v/>
      </c>
      <c r="B59" s="21" t="str">
        <f ca="1">_xlfn.IFERROR(VLOOKUP(E59,'Rec.'!B:H,4,FALSE),"")</f>
        <v/>
      </c>
      <c r="C59" s="21" t="str">
        <f ca="1">_xlfn.IFERROR(VLOOKUP(E59,'Rec.'!B:H,5,FALSE),"")</f>
        <v/>
      </c>
      <c r="D59" s="20" t="str">
        <f ca="1">_xlfn.IFERROR(VLOOKUP(E59,'Rec.'!B:H,6,FALSE),"")</f>
        <v/>
      </c>
      <c r="E59" s="20" t="str">
        <f ca="1">_xlfn.IFERROR(VLOOKUP(ROW()-8,'SF.SL'!Q:R,2,FALSE),"")</f>
        <v/>
      </c>
      <c r="F59" s="20" t="str">
        <f ca="1">VLOOKUP(E59,'SF.SL'!F:J,5,FALSE)</f>
        <v/>
      </c>
      <c r="G59" s="31" t="str">
        <f ca="1">IF(ROW()-8&gt;'Inf.'!$O$2,"",VLOOKUP(E59,'SF.SL'!F:I,4,FALSE))</f>
        <v/>
      </c>
      <c r="H59" s="20" t="str">
        <f ca="1">IF(ROW()-8&gt;'Inf.'!$O$2,"",VLOOKUP(E59,'SF.SL'!F:M,8,FALSE))</f>
        <v/>
      </c>
      <c r="I59" s="46"/>
    </row>
    <row r="60" spans="1:9" ht="21.95" customHeight="1">
      <c r="A60" s="20" t="str">
        <f ca="1">VLOOKUP(E60,'SF.SL'!F:O,10,FALSE)</f>
        <v/>
      </c>
      <c r="B60" s="21" t="str">
        <f ca="1">_xlfn.IFERROR(VLOOKUP(E60,'Rec.'!B:H,4,FALSE),"")</f>
        <v/>
      </c>
      <c r="C60" s="21" t="str">
        <f ca="1">_xlfn.IFERROR(VLOOKUP(E60,'Rec.'!B:H,5,FALSE),"")</f>
        <v/>
      </c>
      <c r="D60" s="20" t="str">
        <f ca="1">_xlfn.IFERROR(VLOOKUP(E60,'Rec.'!B:H,6,FALSE),"")</f>
        <v/>
      </c>
      <c r="E60" s="20" t="str">
        <f ca="1">_xlfn.IFERROR(VLOOKUP(ROW()-8,'SF.SL'!Q:R,2,FALSE),"")</f>
        <v/>
      </c>
      <c r="F60" s="20" t="str">
        <f ca="1">VLOOKUP(E60,'SF.SL'!F:J,5,FALSE)</f>
        <v/>
      </c>
      <c r="G60" s="31" t="str">
        <f ca="1">IF(ROW()-8&gt;'Inf.'!$O$2,"",VLOOKUP(E60,'SF.SL'!F:I,4,FALSE))</f>
        <v/>
      </c>
      <c r="H60" s="20" t="str">
        <f ca="1">IF(ROW()-8&gt;'Inf.'!$O$2,"",VLOOKUP(E60,'SF.SL'!F:M,8,FALSE))</f>
        <v/>
      </c>
      <c r="I60" s="46"/>
    </row>
    <row r="61" spans="1:9" ht="21.95" customHeight="1">
      <c r="A61" s="20" t="str">
        <f ca="1">VLOOKUP(E61,'SF.SL'!F:O,10,FALSE)</f>
        <v/>
      </c>
      <c r="B61" s="21" t="str">
        <f ca="1">_xlfn.IFERROR(VLOOKUP(E61,'Rec.'!B:H,4,FALSE),"")</f>
        <v/>
      </c>
      <c r="C61" s="21" t="str">
        <f ca="1">_xlfn.IFERROR(VLOOKUP(E61,'Rec.'!B:H,5,FALSE),"")</f>
        <v/>
      </c>
      <c r="D61" s="20" t="str">
        <f ca="1">_xlfn.IFERROR(VLOOKUP(E61,'Rec.'!B:H,6,FALSE),"")</f>
        <v/>
      </c>
      <c r="E61" s="20" t="str">
        <f ca="1">_xlfn.IFERROR(VLOOKUP(ROW()-8,'SF.SL'!Q:R,2,FALSE),"")</f>
        <v/>
      </c>
      <c r="F61" s="20" t="str">
        <f ca="1">VLOOKUP(E61,'SF.SL'!F:J,5,FALSE)</f>
        <v/>
      </c>
      <c r="G61" s="31" t="str">
        <f ca="1">IF(ROW()-8&gt;'Inf.'!$O$2,"",VLOOKUP(E61,'SF.SL'!F:I,4,FALSE))</f>
        <v/>
      </c>
      <c r="H61" s="20" t="str">
        <f ca="1">IF(ROW()-8&gt;'Inf.'!$O$2,"",VLOOKUP(E61,'SF.SL'!F:M,8,FALSE))</f>
        <v/>
      </c>
      <c r="I61" s="46"/>
    </row>
    <row r="62" spans="1:9" ht="21.95" customHeight="1">
      <c r="A62" s="20" t="str">
        <f ca="1">VLOOKUP(E62,'SF.SL'!F:O,10,FALSE)</f>
        <v/>
      </c>
      <c r="B62" s="21" t="str">
        <f ca="1">_xlfn.IFERROR(VLOOKUP(E62,'Rec.'!B:H,4,FALSE),"")</f>
        <v/>
      </c>
      <c r="C62" s="21" t="str">
        <f ca="1">_xlfn.IFERROR(VLOOKUP(E62,'Rec.'!B:H,5,FALSE),"")</f>
        <v/>
      </c>
      <c r="D62" s="20" t="str">
        <f ca="1">_xlfn.IFERROR(VLOOKUP(E62,'Rec.'!B:H,6,FALSE),"")</f>
        <v/>
      </c>
      <c r="E62" s="20" t="str">
        <f ca="1">_xlfn.IFERROR(VLOOKUP(ROW()-8,'SF.SL'!Q:R,2,FALSE),"")</f>
        <v/>
      </c>
      <c r="F62" s="20" t="str">
        <f ca="1">VLOOKUP(E62,'SF.SL'!F:J,5,FALSE)</f>
        <v/>
      </c>
      <c r="G62" s="31" t="str">
        <f ca="1">IF(ROW()-8&gt;'Inf.'!$O$2,"",VLOOKUP(E62,'SF.SL'!F:I,4,FALSE))</f>
        <v/>
      </c>
      <c r="H62" s="20" t="str">
        <f ca="1">IF(ROW()-8&gt;'Inf.'!$O$2,"",VLOOKUP(E62,'SF.SL'!F:M,8,FALSE))</f>
        <v/>
      </c>
      <c r="I62" s="46"/>
    </row>
    <row r="63" spans="1:9" ht="21.95" customHeight="1">
      <c r="A63" s="20" t="str">
        <f ca="1">VLOOKUP(E63,'SF.SL'!F:O,10,FALSE)</f>
        <v/>
      </c>
      <c r="B63" s="21" t="str">
        <f ca="1">_xlfn.IFERROR(VLOOKUP(E63,'Rec.'!B:H,4,FALSE),"")</f>
        <v/>
      </c>
      <c r="C63" s="21" t="str">
        <f ca="1">_xlfn.IFERROR(VLOOKUP(E63,'Rec.'!B:H,5,FALSE),"")</f>
        <v/>
      </c>
      <c r="D63" s="20" t="str">
        <f ca="1">_xlfn.IFERROR(VLOOKUP(E63,'Rec.'!B:H,6,FALSE),"")</f>
        <v/>
      </c>
      <c r="E63" s="20" t="str">
        <f ca="1">_xlfn.IFERROR(VLOOKUP(ROW()-8,'SF.SL'!Q:R,2,FALSE),"")</f>
        <v/>
      </c>
      <c r="F63" s="20" t="str">
        <f ca="1">VLOOKUP(E63,'SF.SL'!F:J,5,FALSE)</f>
        <v/>
      </c>
      <c r="G63" s="31" t="str">
        <f ca="1">IF(ROW()-8&gt;'Inf.'!$O$2,"",VLOOKUP(E63,'SF.SL'!F:I,4,FALSE))</f>
        <v/>
      </c>
      <c r="H63" s="20" t="str">
        <f ca="1">IF(ROW()-8&gt;'Inf.'!$O$2,"",VLOOKUP(E63,'SF.SL'!F:M,8,FALSE))</f>
        <v/>
      </c>
      <c r="I63" s="46"/>
    </row>
    <row r="64" spans="1:9" ht="21.95" customHeight="1">
      <c r="A64" s="20" t="str">
        <f ca="1">VLOOKUP(E64,'SF.SL'!F:O,10,FALSE)</f>
        <v/>
      </c>
      <c r="B64" s="21" t="str">
        <f ca="1">_xlfn.IFERROR(VLOOKUP(E64,'Rec.'!B:H,4,FALSE),"")</f>
        <v/>
      </c>
      <c r="C64" s="21" t="str">
        <f ca="1">_xlfn.IFERROR(VLOOKUP(E64,'Rec.'!B:H,5,FALSE),"")</f>
        <v/>
      </c>
      <c r="D64" s="20" t="str">
        <f ca="1">_xlfn.IFERROR(VLOOKUP(E64,'Rec.'!B:H,6,FALSE),"")</f>
        <v/>
      </c>
      <c r="E64" s="20" t="str">
        <f ca="1">_xlfn.IFERROR(VLOOKUP(ROW()-8,'SF.SL'!Q:R,2,FALSE),"")</f>
        <v/>
      </c>
      <c r="F64" s="20" t="str">
        <f ca="1">VLOOKUP(E64,'SF.SL'!F:J,5,FALSE)</f>
        <v/>
      </c>
      <c r="G64" s="31" t="str">
        <f ca="1">IF(ROW()-8&gt;'Inf.'!$O$2,"",VLOOKUP(E64,'SF.SL'!F:I,4,FALSE))</f>
        <v/>
      </c>
      <c r="H64" s="20" t="str">
        <f ca="1">IF(ROW()-8&gt;'Inf.'!$O$2,"",VLOOKUP(E64,'SF.SL'!F:M,8,FALSE))</f>
        <v/>
      </c>
      <c r="I64" s="46"/>
    </row>
    <row r="65" spans="1:9" ht="21.95" customHeight="1">
      <c r="A65" s="20" t="str">
        <f ca="1">VLOOKUP(E65,'SF.SL'!F:O,10,FALSE)</f>
        <v/>
      </c>
      <c r="B65" s="21" t="str">
        <f ca="1">_xlfn.IFERROR(VLOOKUP(E65,'Rec.'!B:H,4,FALSE),"")</f>
        <v/>
      </c>
      <c r="C65" s="21" t="str">
        <f ca="1">_xlfn.IFERROR(VLOOKUP(E65,'Rec.'!B:H,5,FALSE),"")</f>
        <v/>
      </c>
      <c r="D65" s="20" t="str">
        <f ca="1">_xlfn.IFERROR(VLOOKUP(E65,'Rec.'!B:H,6,FALSE),"")</f>
        <v/>
      </c>
      <c r="E65" s="20" t="str">
        <f ca="1">_xlfn.IFERROR(VLOOKUP(ROW()-8,'SF.SL'!Q:R,2,FALSE),"")</f>
        <v/>
      </c>
      <c r="F65" s="20" t="str">
        <f ca="1">VLOOKUP(E65,'SF.SL'!F:J,5,FALSE)</f>
        <v/>
      </c>
      <c r="G65" s="31" t="str">
        <f ca="1">IF(ROW()-8&gt;'Inf.'!$O$2,"",VLOOKUP(E65,'SF.SL'!F:I,4,FALSE))</f>
        <v/>
      </c>
      <c r="H65" s="20" t="str">
        <f ca="1">IF(ROW()-8&gt;'Inf.'!$O$2,"",VLOOKUP(E65,'SF.SL'!F:M,8,FALSE))</f>
        <v/>
      </c>
      <c r="I65" s="46"/>
    </row>
    <row r="66" spans="1:9" ht="21.95" customHeight="1">
      <c r="A66" s="20" t="str">
        <f ca="1">VLOOKUP(E66,'SF.SL'!F:O,10,FALSE)</f>
        <v/>
      </c>
      <c r="B66" s="21" t="str">
        <f ca="1">_xlfn.IFERROR(VLOOKUP(E66,'Rec.'!B:H,4,FALSE),"")</f>
        <v/>
      </c>
      <c r="C66" s="21" t="str">
        <f ca="1">_xlfn.IFERROR(VLOOKUP(E66,'Rec.'!B:H,5,FALSE),"")</f>
        <v/>
      </c>
      <c r="D66" s="20" t="str">
        <f ca="1">_xlfn.IFERROR(VLOOKUP(E66,'Rec.'!B:H,6,FALSE),"")</f>
        <v/>
      </c>
      <c r="E66" s="20" t="str">
        <f ca="1">_xlfn.IFERROR(VLOOKUP(ROW()-8,'SF.SL'!Q:R,2,FALSE),"")</f>
        <v/>
      </c>
      <c r="F66" s="20" t="str">
        <f ca="1">VLOOKUP(E66,'SF.SL'!F:J,5,FALSE)</f>
        <v/>
      </c>
      <c r="G66" s="31" t="str">
        <f ca="1">IF(ROW()-8&gt;'Inf.'!$O$2,"",VLOOKUP(E66,'SF.SL'!F:I,4,FALSE))</f>
        <v/>
      </c>
      <c r="H66" s="20" t="str">
        <f ca="1">IF(ROW()-8&gt;'Inf.'!$O$2,"",VLOOKUP(E66,'SF.SL'!F:M,8,FALSE))</f>
        <v/>
      </c>
      <c r="I66" s="46"/>
    </row>
    <row r="67" spans="1:9" ht="21.95" customHeight="1">
      <c r="A67" s="20" t="str">
        <f ca="1">VLOOKUP(E67,'SF.SL'!F:O,10,FALSE)</f>
        <v/>
      </c>
      <c r="B67" s="21" t="str">
        <f ca="1">_xlfn.IFERROR(VLOOKUP(E67,'Rec.'!B:H,4,FALSE),"")</f>
        <v/>
      </c>
      <c r="C67" s="21" t="str">
        <f ca="1">_xlfn.IFERROR(VLOOKUP(E67,'Rec.'!B:H,5,FALSE),"")</f>
        <v/>
      </c>
      <c r="D67" s="20" t="str">
        <f ca="1">_xlfn.IFERROR(VLOOKUP(E67,'Rec.'!B:H,6,FALSE),"")</f>
        <v/>
      </c>
      <c r="E67" s="20" t="str">
        <f ca="1">_xlfn.IFERROR(VLOOKUP(ROW()-8,'SF.SL'!Q:R,2,FALSE),"")</f>
        <v/>
      </c>
      <c r="F67" s="20" t="str">
        <f ca="1">VLOOKUP(E67,'SF.SL'!F:J,5,FALSE)</f>
        <v/>
      </c>
      <c r="G67" s="31" t="str">
        <f ca="1">IF(ROW()-8&gt;'Inf.'!$O$2,"",VLOOKUP(E67,'SF.SL'!F:I,4,FALSE))</f>
        <v/>
      </c>
      <c r="H67" s="20" t="str">
        <f ca="1">IF(ROW()-8&gt;'Inf.'!$O$2,"",VLOOKUP(E67,'SF.SL'!F:M,8,FALSE))</f>
        <v/>
      </c>
      <c r="I67" s="46"/>
    </row>
    <row r="68" spans="1:9" ht="21.95" customHeight="1">
      <c r="A68" s="20" t="str">
        <f ca="1">VLOOKUP(E68,'SF.SL'!F:O,10,FALSE)</f>
        <v/>
      </c>
      <c r="B68" s="21" t="str">
        <f ca="1">_xlfn.IFERROR(VLOOKUP(E68,'Rec.'!B:H,4,FALSE),"")</f>
        <v/>
      </c>
      <c r="C68" s="21" t="str">
        <f ca="1">_xlfn.IFERROR(VLOOKUP(E68,'Rec.'!B:H,5,FALSE),"")</f>
        <v/>
      </c>
      <c r="D68" s="20" t="str">
        <f ca="1">_xlfn.IFERROR(VLOOKUP(E68,'Rec.'!B:H,6,FALSE),"")</f>
        <v/>
      </c>
      <c r="E68" s="20" t="str">
        <f ca="1">_xlfn.IFERROR(VLOOKUP(ROW()-8,'SF.SL'!Q:R,2,FALSE),"")</f>
        <v/>
      </c>
      <c r="F68" s="20" t="str">
        <f ca="1">VLOOKUP(E68,'SF.SL'!F:J,5,FALSE)</f>
        <v/>
      </c>
      <c r="G68" s="31" t="str">
        <f ca="1">IF(ROW()-8&gt;'Inf.'!$O$2,"",VLOOKUP(E68,'SF.SL'!F:I,4,FALSE))</f>
        <v/>
      </c>
      <c r="H68" s="20" t="str">
        <f ca="1">IF(ROW()-8&gt;'Inf.'!$O$2,"",VLOOKUP(E68,'SF.SL'!F:M,8,FALSE))</f>
        <v/>
      </c>
      <c r="I68" s="46"/>
    </row>
    <row r="69" spans="1:9" ht="21.95" customHeight="1">
      <c r="A69" s="20" t="str">
        <f ca="1">VLOOKUP(E69,'SF.SL'!F:O,10,FALSE)</f>
        <v/>
      </c>
      <c r="B69" s="21" t="str">
        <f ca="1">_xlfn.IFERROR(VLOOKUP(E69,'Rec.'!B:H,4,FALSE),"")</f>
        <v/>
      </c>
      <c r="C69" s="21" t="str">
        <f ca="1">_xlfn.IFERROR(VLOOKUP(E69,'Rec.'!B:H,5,FALSE),"")</f>
        <v/>
      </c>
      <c r="D69" s="20" t="str">
        <f ca="1">_xlfn.IFERROR(VLOOKUP(E69,'Rec.'!B:H,6,FALSE),"")</f>
        <v/>
      </c>
      <c r="E69" s="20" t="str">
        <f ca="1">_xlfn.IFERROR(VLOOKUP(ROW()-8,'SF.SL'!Q:R,2,FALSE),"")</f>
        <v/>
      </c>
      <c r="F69" s="20" t="str">
        <f ca="1">VLOOKUP(E69,'SF.SL'!F:J,5,FALSE)</f>
        <v/>
      </c>
      <c r="G69" s="31" t="str">
        <f ca="1">IF(ROW()-8&gt;'Inf.'!$O$2,"",VLOOKUP(E69,'SF.SL'!F:I,4,FALSE))</f>
        <v/>
      </c>
      <c r="H69" s="20" t="str">
        <f ca="1">IF(ROW()-8&gt;'Inf.'!$O$2,"",VLOOKUP(E69,'SF.SL'!F:M,8,FALSE))</f>
        <v/>
      </c>
      <c r="I69" s="46"/>
    </row>
    <row r="70" spans="1:9" ht="21.95" customHeight="1">
      <c r="A70" s="20" t="str">
        <f ca="1">VLOOKUP(E70,'SF.SL'!F:O,10,FALSE)</f>
        <v/>
      </c>
      <c r="B70" s="21" t="str">
        <f ca="1">_xlfn.IFERROR(VLOOKUP(E70,'Rec.'!B:H,4,FALSE),"")</f>
        <v/>
      </c>
      <c r="C70" s="21" t="str">
        <f ca="1">_xlfn.IFERROR(VLOOKUP(E70,'Rec.'!B:H,5,FALSE),"")</f>
        <v/>
      </c>
      <c r="D70" s="20" t="str">
        <f ca="1">_xlfn.IFERROR(VLOOKUP(E70,'Rec.'!B:H,6,FALSE),"")</f>
        <v/>
      </c>
      <c r="E70" s="20" t="str">
        <f ca="1">_xlfn.IFERROR(VLOOKUP(ROW()-8,'SF.SL'!Q:R,2,FALSE),"")</f>
        <v/>
      </c>
      <c r="F70" s="20" t="str">
        <f ca="1">VLOOKUP(E70,'SF.SL'!F:J,5,FALSE)</f>
        <v/>
      </c>
      <c r="G70" s="31" t="str">
        <f ca="1">IF(ROW()-8&gt;'Inf.'!$O$2,"",VLOOKUP(E70,'SF.SL'!F:I,4,FALSE))</f>
        <v/>
      </c>
      <c r="H70" s="20" t="str">
        <f ca="1">IF(ROW()-8&gt;'Inf.'!$O$2,"",VLOOKUP(E70,'SF.SL'!F:M,8,FALSE))</f>
        <v/>
      </c>
      <c r="I70" s="46"/>
    </row>
    <row r="71" spans="1:9" ht="21.95" customHeight="1">
      <c r="A71" s="20" t="str">
        <f ca="1">VLOOKUP(E71,'SF.SL'!F:O,10,FALSE)</f>
        <v/>
      </c>
      <c r="B71" s="21" t="str">
        <f ca="1">_xlfn.IFERROR(VLOOKUP(E71,'Rec.'!B:H,4,FALSE),"")</f>
        <v/>
      </c>
      <c r="C71" s="21" t="str">
        <f ca="1">_xlfn.IFERROR(VLOOKUP(E71,'Rec.'!B:H,5,FALSE),"")</f>
        <v/>
      </c>
      <c r="D71" s="20" t="str">
        <f ca="1">_xlfn.IFERROR(VLOOKUP(E71,'Rec.'!B:H,6,FALSE),"")</f>
        <v/>
      </c>
      <c r="E71" s="20" t="str">
        <f ca="1">_xlfn.IFERROR(VLOOKUP(ROW()-8,'SF.SL'!Q:R,2,FALSE),"")</f>
        <v/>
      </c>
      <c r="F71" s="20" t="str">
        <f ca="1">VLOOKUP(E71,'SF.SL'!F:J,5,FALSE)</f>
        <v/>
      </c>
      <c r="G71" s="31" t="str">
        <f ca="1">IF(ROW()-8&gt;'Inf.'!$O$2,"",VLOOKUP(E71,'SF.SL'!F:I,4,FALSE))</f>
        <v/>
      </c>
      <c r="H71" s="20" t="str">
        <f ca="1">IF(ROW()-8&gt;'Inf.'!$O$2,"",VLOOKUP(E71,'SF.SL'!F:M,8,FALSE))</f>
        <v/>
      </c>
      <c r="I71" s="46"/>
    </row>
    <row r="72" spans="1:9" ht="21.95" customHeight="1">
      <c r="A72" s="20" t="str">
        <f ca="1">VLOOKUP(E72,'SF.SL'!F:O,10,FALSE)</f>
        <v/>
      </c>
      <c r="B72" s="21" t="str">
        <f ca="1">_xlfn.IFERROR(VLOOKUP(E72,'Rec.'!B:H,4,FALSE),"")</f>
        <v/>
      </c>
      <c r="C72" s="21" t="str">
        <f ca="1">_xlfn.IFERROR(VLOOKUP(E72,'Rec.'!B:H,5,FALSE),"")</f>
        <v/>
      </c>
      <c r="D72" s="20" t="str">
        <f ca="1">_xlfn.IFERROR(VLOOKUP(E72,'Rec.'!B:H,6,FALSE),"")</f>
        <v/>
      </c>
      <c r="E72" s="20" t="str">
        <f ca="1">_xlfn.IFERROR(VLOOKUP(ROW()-8,'SF.SL'!Q:R,2,FALSE),"")</f>
        <v/>
      </c>
      <c r="F72" s="20" t="str">
        <f ca="1">VLOOKUP(E72,'SF.SL'!F:J,5,FALSE)</f>
        <v/>
      </c>
      <c r="G72" s="31" t="str">
        <f ca="1">IF(ROW()-8&gt;'Inf.'!$O$2,"",VLOOKUP(E72,'SF.SL'!F:I,4,FALSE))</f>
        <v/>
      </c>
      <c r="H72" s="20" t="str">
        <f ca="1">IF(ROW()-8&gt;'Inf.'!$O$2,"",VLOOKUP(E72,'SF.SL'!F:M,8,FALSE))</f>
        <v/>
      </c>
      <c r="I72" s="46"/>
    </row>
    <row r="73" spans="1:9" ht="21.95" customHeight="1">
      <c r="A73" s="20" t="str">
        <f ca="1">VLOOKUP(E73,'SF.SL'!F:O,10,FALSE)</f>
        <v/>
      </c>
      <c r="B73" s="21" t="str">
        <f ca="1">_xlfn.IFERROR(VLOOKUP(E73,'Rec.'!B:H,4,FALSE),"")</f>
        <v/>
      </c>
      <c r="C73" s="21" t="str">
        <f ca="1">_xlfn.IFERROR(VLOOKUP(E73,'Rec.'!B:H,5,FALSE),"")</f>
        <v/>
      </c>
      <c r="D73" s="20" t="str">
        <f ca="1">_xlfn.IFERROR(VLOOKUP(E73,'Rec.'!B:H,6,FALSE),"")</f>
        <v/>
      </c>
      <c r="E73" s="20" t="str">
        <f ca="1">_xlfn.IFERROR(VLOOKUP(ROW()-8,'SF.SL'!Q:R,2,FALSE),"")</f>
        <v/>
      </c>
      <c r="F73" s="20" t="str">
        <f ca="1">VLOOKUP(E73,'SF.SL'!F:J,5,FALSE)</f>
        <v/>
      </c>
      <c r="G73" s="31" t="str">
        <f ca="1">IF(ROW()-8&gt;'Inf.'!$O$2,"",VLOOKUP(E73,'SF.SL'!F:I,4,FALSE))</f>
        <v/>
      </c>
      <c r="H73" s="20" t="str">
        <f ca="1">IF(ROW()-8&gt;'Inf.'!$O$2,"",VLOOKUP(E73,'SF.SL'!F:M,8,FALSE))</f>
        <v/>
      </c>
      <c r="I73" s="46"/>
    </row>
    <row r="74" spans="1:9" ht="21.95" customHeight="1">
      <c r="A74" s="20" t="str">
        <f ca="1">VLOOKUP(E74,'SF.SL'!F:O,10,FALSE)</f>
        <v/>
      </c>
      <c r="B74" s="21" t="str">
        <f ca="1">_xlfn.IFERROR(VLOOKUP(E74,'Rec.'!B:H,4,FALSE),"")</f>
        <v/>
      </c>
      <c r="C74" s="21" t="str">
        <f ca="1">_xlfn.IFERROR(VLOOKUP(E74,'Rec.'!B:H,5,FALSE),"")</f>
        <v/>
      </c>
      <c r="D74" s="20" t="str">
        <f ca="1">_xlfn.IFERROR(VLOOKUP(E74,'Rec.'!B:H,6,FALSE),"")</f>
        <v/>
      </c>
      <c r="E74" s="20" t="str">
        <f ca="1">_xlfn.IFERROR(VLOOKUP(ROW()-8,'SF.SL'!Q:R,2,FALSE),"")</f>
        <v/>
      </c>
      <c r="F74" s="20" t="str">
        <f ca="1">VLOOKUP(E74,'SF.SL'!F:J,5,FALSE)</f>
        <v/>
      </c>
      <c r="G74" s="31" t="str">
        <f ca="1">IF(ROW()-8&gt;'Inf.'!$O$2,"",VLOOKUP(E74,'SF.SL'!F:I,4,FALSE))</f>
        <v/>
      </c>
      <c r="H74" s="20" t="str">
        <f ca="1">IF(ROW()-8&gt;'Inf.'!$O$2,"",VLOOKUP(E74,'SF.SL'!F:M,8,FALSE))</f>
        <v/>
      </c>
      <c r="I74" s="46"/>
    </row>
    <row r="75" spans="1:9" ht="21.95" customHeight="1">
      <c r="A75" s="20" t="str">
        <f ca="1">VLOOKUP(E75,'SF.SL'!F:O,10,FALSE)</f>
        <v/>
      </c>
      <c r="B75" s="21" t="str">
        <f ca="1">_xlfn.IFERROR(VLOOKUP(E75,'Rec.'!B:H,4,FALSE),"")</f>
        <v/>
      </c>
      <c r="C75" s="21" t="str">
        <f ca="1">_xlfn.IFERROR(VLOOKUP(E75,'Rec.'!B:H,5,FALSE),"")</f>
        <v/>
      </c>
      <c r="D75" s="20" t="str">
        <f ca="1">_xlfn.IFERROR(VLOOKUP(E75,'Rec.'!B:H,6,FALSE),"")</f>
        <v/>
      </c>
      <c r="E75" s="20" t="str">
        <f ca="1">_xlfn.IFERROR(VLOOKUP(ROW()-8,'SF.SL'!Q:R,2,FALSE),"")</f>
        <v/>
      </c>
      <c r="F75" s="20" t="str">
        <f ca="1">VLOOKUP(E75,'SF.SL'!F:J,5,FALSE)</f>
        <v/>
      </c>
      <c r="G75" s="31" t="str">
        <f ca="1">IF(ROW()-8&gt;'Inf.'!$O$2,"",VLOOKUP(E75,'SF.SL'!F:I,4,FALSE))</f>
        <v/>
      </c>
      <c r="H75" s="20" t="str">
        <f ca="1">IF(ROW()-8&gt;'Inf.'!$O$2,"",VLOOKUP(E75,'SF.SL'!F:M,8,FALSE))</f>
        <v/>
      </c>
      <c r="I75" s="46"/>
    </row>
    <row r="76" spans="1:9" ht="21.95" customHeight="1">
      <c r="A76" s="20" t="str">
        <f ca="1">VLOOKUP(E76,'SF.SL'!F:O,10,FALSE)</f>
        <v/>
      </c>
      <c r="B76" s="21" t="str">
        <f ca="1">_xlfn.IFERROR(VLOOKUP(E76,'Rec.'!B:H,4,FALSE),"")</f>
        <v/>
      </c>
      <c r="C76" s="21" t="str">
        <f ca="1">_xlfn.IFERROR(VLOOKUP(E76,'Rec.'!B:H,5,FALSE),"")</f>
        <v/>
      </c>
      <c r="D76" s="20" t="str">
        <f ca="1">_xlfn.IFERROR(VLOOKUP(E76,'Rec.'!B:H,6,FALSE),"")</f>
        <v/>
      </c>
      <c r="E76" s="20" t="str">
        <f ca="1">_xlfn.IFERROR(VLOOKUP(ROW()-8,'SF.SL'!Q:R,2,FALSE),"")</f>
        <v/>
      </c>
      <c r="F76" s="20" t="str">
        <f ca="1">VLOOKUP(E76,'SF.SL'!F:J,5,FALSE)</f>
        <v/>
      </c>
      <c r="G76" s="31" t="str">
        <f ca="1">IF(ROW()-8&gt;'Inf.'!$O$2,"",VLOOKUP(E76,'SF.SL'!F:I,4,FALSE))</f>
        <v/>
      </c>
      <c r="H76" s="20" t="str">
        <f ca="1">IF(ROW()-8&gt;'Inf.'!$O$2,"",VLOOKUP(E76,'SF.SL'!F:M,8,FALSE))</f>
        <v/>
      </c>
      <c r="I76" s="46"/>
    </row>
    <row r="77" spans="1:9" ht="21.95" customHeight="1">
      <c r="A77" s="20" t="str">
        <f ca="1">VLOOKUP(E77,'SF.SL'!F:O,10,FALSE)</f>
        <v/>
      </c>
      <c r="B77" s="21" t="str">
        <f ca="1">_xlfn.IFERROR(VLOOKUP(E77,'Rec.'!B:H,4,FALSE),"")</f>
        <v/>
      </c>
      <c r="C77" s="21" t="str">
        <f ca="1">_xlfn.IFERROR(VLOOKUP(E77,'Rec.'!B:H,5,FALSE),"")</f>
        <v/>
      </c>
      <c r="D77" s="20" t="str">
        <f ca="1">_xlfn.IFERROR(VLOOKUP(E77,'Rec.'!B:H,6,FALSE),"")</f>
        <v/>
      </c>
      <c r="E77" s="20" t="str">
        <f ca="1">_xlfn.IFERROR(VLOOKUP(ROW()-8,'SF.SL'!Q:R,2,FALSE),"")</f>
        <v/>
      </c>
      <c r="F77" s="20" t="str">
        <f ca="1">VLOOKUP(E77,'SF.SL'!F:J,5,FALSE)</f>
        <v/>
      </c>
      <c r="G77" s="31" t="str">
        <f ca="1">IF(ROW()-8&gt;'Inf.'!$O$2,"",VLOOKUP(E77,'SF.SL'!F:I,4,FALSE))</f>
        <v/>
      </c>
      <c r="H77" s="20" t="str">
        <f ca="1">IF(ROW()-8&gt;'Inf.'!$O$2,"",VLOOKUP(E77,'SF.SL'!F:M,8,FALSE))</f>
        <v/>
      </c>
      <c r="I77" s="46"/>
    </row>
    <row r="78" spans="1:9" ht="21.95" customHeight="1">
      <c r="A78" s="20" t="str">
        <f ca="1">VLOOKUP(E78,'SF.SL'!F:O,10,FALSE)</f>
        <v/>
      </c>
      <c r="B78" s="21" t="str">
        <f ca="1">_xlfn.IFERROR(VLOOKUP(E78,'Rec.'!B:H,4,FALSE),"")</f>
        <v/>
      </c>
      <c r="C78" s="21" t="str">
        <f ca="1">_xlfn.IFERROR(VLOOKUP(E78,'Rec.'!B:H,5,FALSE),"")</f>
        <v/>
      </c>
      <c r="D78" s="20" t="str">
        <f ca="1">_xlfn.IFERROR(VLOOKUP(E78,'Rec.'!B:H,6,FALSE),"")</f>
        <v/>
      </c>
      <c r="E78" s="20" t="str">
        <f ca="1">_xlfn.IFERROR(VLOOKUP(ROW()-8,'SF.SL'!Q:R,2,FALSE),"")</f>
        <v/>
      </c>
      <c r="F78" s="20" t="str">
        <f ca="1">VLOOKUP(E78,'SF.SL'!F:J,5,FALSE)</f>
        <v/>
      </c>
      <c r="G78" s="31" t="str">
        <f ca="1">IF(ROW()-8&gt;'Inf.'!$O$2,"",VLOOKUP(E78,'SF.SL'!F:I,4,FALSE))</f>
        <v/>
      </c>
      <c r="H78" s="20" t="str">
        <f ca="1">IF(ROW()-8&gt;'Inf.'!$O$2,"",VLOOKUP(E78,'SF.SL'!F:M,8,FALSE))</f>
        <v/>
      </c>
      <c r="I78" s="46"/>
    </row>
    <row r="79" spans="1:9" ht="21.95" customHeight="1">
      <c r="A79" s="20" t="str">
        <f ca="1">VLOOKUP(E79,'SF.SL'!F:O,10,FALSE)</f>
        <v/>
      </c>
      <c r="B79" s="21" t="str">
        <f ca="1">_xlfn.IFERROR(VLOOKUP(E79,'Rec.'!B:H,4,FALSE),"")</f>
        <v/>
      </c>
      <c r="C79" s="21" t="str">
        <f ca="1">_xlfn.IFERROR(VLOOKUP(E79,'Rec.'!B:H,5,FALSE),"")</f>
        <v/>
      </c>
      <c r="D79" s="20" t="str">
        <f ca="1">_xlfn.IFERROR(VLOOKUP(E79,'Rec.'!B:H,6,FALSE),"")</f>
        <v/>
      </c>
      <c r="E79" s="20" t="str">
        <f ca="1">_xlfn.IFERROR(VLOOKUP(ROW()-8,'SF.SL'!Q:R,2,FALSE),"")</f>
        <v/>
      </c>
      <c r="F79" s="20" t="str">
        <f ca="1">VLOOKUP(E79,'SF.SL'!F:J,5,FALSE)</f>
        <v/>
      </c>
      <c r="G79" s="31" t="str">
        <f ca="1">IF(ROW()-8&gt;'Inf.'!$O$2,"",VLOOKUP(E79,'SF.SL'!F:I,4,FALSE))</f>
        <v/>
      </c>
      <c r="H79" s="20" t="str">
        <f ca="1">IF(ROW()-8&gt;'Inf.'!$O$2,"",VLOOKUP(E79,'SF.SL'!F:M,8,FALSE))</f>
        <v/>
      </c>
      <c r="I79" s="46"/>
    </row>
    <row r="80" spans="1:9" ht="21.95" customHeight="1">
      <c r="A80" s="20" t="str">
        <f ca="1">VLOOKUP(E80,'SF.SL'!F:O,10,FALSE)</f>
        <v/>
      </c>
      <c r="B80" s="21" t="str">
        <f ca="1">_xlfn.IFERROR(VLOOKUP(E80,'Rec.'!B:H,4,FALSE),"")</f>
        <v/>
      </c>
      <c r="C80" s="21" t="str">
        <f ca="1">_xlfn.IFERROR(VLOOKUP(E80,'Rec.'!B:H,5,FALSE),"")</f>
        <v/>
      </c>
      <c r="D80" s="20" t="str">
        <f ca="1">_xlfn.IFERROR(VLOOKUP(E80,'Rec.'!B:H,6,FALSE),"")</f>
        <v/>
      </c>
      <c r="E80" s="20" t="str">
        <f ca="1">_xlfn.IFERROR(VLOOKUP(ROW()-8,'SF.SL'!Q:R,2,FALSE),"")</f>
        <v/>
      </c>
      <c r="F80" s="20" t="str">
        <f ca="1">VLOOKUP(E80,'SF.SL'!F:J,5,FALSE)</f>
        <v/>
      </c>
      <c r="G80" s="31" t="str">
        <f ca="1">IF(ROW()-8&gt;'Inf.'!$O$2,"",VLOOKUP(E80,'SF.SL'!F:I,4,FALSE))</f>
        <v/>
      </c>
      <c r="H80" s="20" t="str">
        <f ca="1">IF(ROW()-8&gt;'Inf.'!$O$2,"",VLOOKUP(E80,'SF.SL'!F:M,8,FALSE))</f>
        <v/>
      </c>
      <c r="I80" s="46"/>
    </row>
    <row r="81" spans="1:9" ht="21.95" customHeight="1">
      <c r="A81" s="20" t="str">
        <f ca="1">VLOOKUP(E81,'SF.SL'!F:O,10,FALSE)</f>
        <v/>
      </c>
      <c r="B81" s="21" t="str">
        <f ca="1">_xlfn.IFERROR(VLOOKUP(E81,'Rec.'!B:H,4,FALSE),"")</f>
        <v/>
      </c>
      <c r="C81" s="21" t="str">
        <f ca="1">_xlfn.IFERROR(VLOOKUP(E81,'Rec.'!B:H,5,FALSE),"")</f>
        <v/>
      </c>
      <c r="D81" s="20" t="str">
        <f ca="1">_xlfn.IFERROR(VLOOKUP(E81,'Rec.'!B:H,6,FALSE),"")</f>
        <v/>
      </c>
      <c r="E81" s="20" t="str">
        <f ca="1">_xlfn.IFERROR(VLOOKUP(ROW()-8,'SF.SL'!Q:R,2,FALSE),"")</f>
        <v/>
      </c>
      <c r="F81" s="20" t="str">
        <f ca="1">VLOOKUP(E81,'SF.SL'!F:J,5,FALSE)</f>
        <v/>
      </c>
      <c r="G81" s="31" t="str">
        <f ca="1">IF(ROW()-8&gt;'Inf.'!$O$2,"",VLOOKUP(E81,'SF.SL'!F:I,4,FALSE))</f>
        <v/>
      </c>
      <c r="H81" s="20" t="str">
        <f ca="1">IF(ROW()-8&gt;'Inf.'!$O$2,"",VLOOKUP(E81,'SF.SL'!F:M,8,FALSE))</f>
        <v/>
      </c>
      <c r="I81" s="46"/>
    </row>
    <row r="82" spans="1:9" ht="21.95" customHeight="1">
      <c r="A82" s="20" t="str">
        <f ca="1">VLOOKUP(E82,'SF.SL'!F:O,10,FALSE)</f>
        <v/>
      </c>
      <c r="B82" s="21" t="str">
        <f ca="1">_xlfn.IFERROR(VLOOKUP(E82,'Rec.'!B:H,4,FALSE),"")</f>
        <v/>
      </c>
      <c r="C82" s="21" t="str">
        <f ca="1">_xlfn.IFERROR(VLOOKUP(E82,'Rec.'!B:H,5,FALSE),"")</f>
        <v/>
      </c>
      <c r="D82" s="20" t="str">
        <f ca="1">_xlfn.IFERROR(VLOOKUP(E82,'Rec.'!B:H,6,FALSE),"")</f>
        <v/>
      </c>
      <c r="E82" s="20" t="str">
        <f ca="1">_xlfn.IFERROR(VLOOKUP(ROW()-8,'SF.SL'!Q:R,2,FALSE),"")</f>
        <v/>
      </c>
      <c r="F82" s="20" t="str">
        <f ca="1">VLOOKUP(E82,'SF.SL'!F:J,5,FALSE)</f>
        <v/>
      </c>
      <c r="G82" s="31" t="str">
        <f ca="1">IF(ROW()-8&gt;'Inf.'!$O$2,"",VLOOKUP(E82,'SF.SL'!F:I,4,FALSE))</f>
        <v/>
      </c>
      <c r="H82" s="20" t="str">
        <f ca="1">IF(ROW()-8&gt;'Inf.'!$O$2,"",VLOOKUP(E82,'SF.SL'!F:M,8,FALSE))</f>
        <v/>
      </c>
      <c r="I82" s="46"/>
    </row>
    <row r="83" spans="1:9" ht="21.95" customHeight="1">
      <c r="A83" s="20" t="str">
        <f ca="1">VLOOKUP(E83,'SF.SL'!F:O,10,FALSE)</f>
        <v/>
      </c>
      <c r="B83" s="21" t="str">
        <f ca="1">_xlfn.IFERROR(VLOOKUP(E83,'Rec.'!B:H,4,FALSE),"")</f>
        <v/>
      </c>
      <c r="C83" s="21" t="str">
        <f ca="1">_xlfn.IFERROR(VLOOKUP(E83,'Rec.'!B:H,5,FALSE),"")</f>
        <v/>
      </c>
      <c r="D83" s="20" t="str">
        <f ca="1">_xlfn.IFERROR(VLOOKUP(E83,'Rec.'!B:H,6,FALSE),"")</f>
        <v/>
      </c>
      <c r="E83" s="20" t="str">
        <f ca="1">_xlfn.IFERROR(VLOOKUP(ROW()-8,'SF.SL'!Q:R,2,FALSE),"")</f>
        <v/>
      </c>
      <c r="F83" s="20" t="str">
        <f ca="1">VLOOKUP(E83,'SF.SL'!F:J,5,FALSE)</f>
        <v/>
      </c>
      <c r="G83" s="31" t="str">
        <f ca="1">IF(ROW()-8&gt;'Inf.'!$O$2,"",VLOOKUP(E83,'SF.SL'!F:I,4,FALSE))</f>
        <v/>
      </c>
      <c r="H83" s="20" t="str">
        <f ca="1">IF(ROW()-8&gt;'Inf.'!$O$2,"",VLOOKUP(E83,'SF.SL'!F:M,8,FALSE))</f>
        <v/>
      </c>
      <c r="I83" s="46"/>
    </row>
    <row r="84" spans="1:9" ht="21.95" customHeight="1">
      <c r="A84" s="20" t="str">
        <f ca="1">VLOOKUP(E84,'SF.SL'!F:O,10,FALSE)</f>
        <v/>
      </c>
      <c r="B84" s="21" t="str">
        <f ca="1">_xlfn.IFERROR(VLOOKUP(E84,'Rec.'!B:H,4,FALSE),"")</f>
        <v/>
      </c>
      <c r="C84" s="21" t="str">
        <f ca="1">_xlfn.IFERROR(VLOOKUP(E84,'Rec.'!B:H,5,FALSE),"")</f>
        <v/>
      </c>
      <c r="D84" s="20" t="str">
        <f ca="1">_xlfn.IFERROR(VLOOKUP(E84,'Rec.'!B:H,6,FALSE),"")</f>
        <v/>
      </c>
      <c r="E84" s="20" t="str">
        <f ca="1">_xlfn.IFERROR(VLOOKUP(ROW()-8,'SF.SL'!Q:R,2,FALSE),"")</f>
        <v/>
      </c>
      <c r="F84" s="20" t="str">
        <f ca="1">VLOOKUP(E84,'SF.SL'!F:J,5,FALSE)</f>
        <v/>
      </c>
      <c r="G84" s="31" t="str">
        <f ca="1">IF(ROW()-8&gt;'Inf.'!$O$2,"",VLOOKUP(E84,'SF.SL'!F:I,4,FALSE))</f>
        <v/>
      </c>
      <c r="H84" s="20" t="str">
        <f ca="1">IF(ROW()-8&gt;'Inf.'!$O$2,"",VLOOKUP(E84,'SF.SL'!F:M,8,FALSE))</f>
        <v/>
      </c>
      <c r="I84" s="46"/>
    </row>
    <row r="85" spans="1:9" ht="21.95" customHeight="1">
      <c r="A85" s="20" t="str">
        <f ca="1">VLOOKUP(E85,'SF.SL'!F:O,10,FALSE)</f>
        <v/>
      </c>
      <c r="B85" s="21" t="str">
        <f ca="1">_xlfn.IFERROR(VLOOKUP(E85,'Rec.'!B:H,4,FALSE),"")</f>
        <v/>
      </c>
      <c r="C85" s="21" t="str">
        <f ca="1">_xlfn.IFERROR(VLOOKUP(E85,'Rec.'!B:H,5,FALSE),"")</f>
        <v/>
      </c>
      <c r="D85" s="20" t="str">
        <f ca="1">_xlfn.IFERROR(VLOOKUP(E85,'Rec.'!B:H,6,FALSE),"")</f>
        <v/>
      </c>
      <c r="E85" s="20" t="str">
        <f ca="1">_xlfn.IFERROR(VLOOKUP(ROW()-8,'SF.SL'!Q:R,2,FALSE),"")</f>
        <v/>
      </c>
      <c r="F85" s="20" t="str">
        <f ca="1">VLOOKUP(E85,'SF.SL'!F:J,5,FALSE)</f>
        <v/>
      </c>
      <c r="G85" s="31" t="str">
        <f ca="1">IF(ROW()-8&gt;'Inf.'!$O$2,"",VLOOKUP(E85,'SF.SL'!F:I,4,FALSE))</f>
        <v/>
      </c>
      <c r="H85" s="20" t="str">
        <f ca="1">IF(ROW()-8&gt;'Inf.'!$O$2,"",VLOOKUP(E85,'SF.SL'!F:M,8,FALSE))</f>
        <v/>
      </c>
      <c r="I85" s="46"/>
    </row>
    <row r="86" spans="1:9" ht="21.95" customHeight="1">
      <c r="A86" s="20" t="str">
        <f ca="1">VLOOKUP(E86,'SF.SL'!F:O,10,FALSE)</f>
        <v/>
      </c>
      <c r="B86" s="21" t="str">
        <f ca="1">_xlfn.IFERROR(VLOOKUP(E86,'Rec.'!B:H,4,FALSE),"")</f>
        <v/>
      </c>
      <c r="C86" s="21" t="str">
        <f ca="1">_xlfn.IFERROR(VLOOKUP(E86,'Rec.'!B:H,5,FALSE),"")</f>
        <v/>
      </c>
      <c r="D86" s="20" t="str">
        <f ca="1">_xlfn.IFERROR(VLOOKUP(E86,'Rec.'!B:H,6,FALSE),"")</f>
        <v/>
      </c>
      <c r="E86" s="20" t="str">
        <f ca="1">_xlfn.IFERROR(VLOOKUP(ROW()-8,'SF.SL'!Q:R,2,FALSE),"")</f>
        <v/>
      </c>
      <c r="F86" s="20" t="str">
        <f ca="1">VLOOKUP(E86,'SF.SL'!F:J,5,FALSE)</f>
        <v/>
      </c>
      <c r="G86" s="31" t="str">
        <f ca="1">IF(ROW()-8&gt;'Inf.'!$O$2,"",VLOOKUP(E86,'SF.SL'!F:I,4,FALSE))</f>
        <v/>
      </c>
      <c r="H86" s="20" t="str">
        <f ca="1">IF(ROW()-8&gt;'Inf.'!$O$2,"",VLOOKUP(E86,'SF.SL'!F:M,8,FALSE))</f>
        <v/>
      </c>
      <c r="I86" s="46"/>
    </row>
    <row r="87" spans="1:9" ht="21.95" customHeight="1">
      <c r="A87" s="20" t="str">
        <f ca="1">VLOOKUP(E87,'SF.SL'!F:O,10,FALSE)</f>
        <v/>
      </c>
      <c r="B87" s="21" t="str">
        <f ca="1">_xlfn.IFERROR(VLOOKUP(E87,'Rec.'!B:H,4,FALSE),"")</f>
        <v/>
      </c>
      <c r="C87" s="21" t="str">
        <f ca="1">_xlfn.IFERROR(VLOOKUP(E87,'Rec.'!B:H,5,FALSE),"")</f>
        <v/>
      </c>
      <c r="D87" s="20" t="str">
        <f ca="1">_xlfn.IFERROR(VLOOKUP(E87,'Rec.'!B:H,6,FALSE),"")</f>
        <v/>
      </c>
      <c r="E87" s="20" t="str">
        <f ca="1">_xlfn.IFERROR(VLOOKUP(ROW()-8,'SF.SL'!Q:R,2,FALSE),"")</f>
        <v/>
      </c>
      <c r="F87" s="20" t="str">
        <f ca="1">VLOOKUP(E87,'SF.SL'!F:J,5,FALSE)</f>
        <v/>
      </c>
      <c r="G87" s="31" t="str">
        <f ca="1">IF(ROW()-8&gt;'Inf.'!$O$2,"",VLOOKUP(E87,'SF.SL'!F:I,4,FALSE))</f>
        <v/>
      </c>
      <c r="H87" s="20" t="str">
        <f ca="1">IF(ROW()-8&gt;'Inf.'!$O$2,"",VLOOKUP(E87,'SF.SL'!F:M,8,FALSE))</f>
        <v/>
      </c>
      <c r="I87" s="46"/>
    </row>
    <row r="88" spans="1:9" ht="21.95" customHeight="1">
      <c r="A88" s="20" t="str">
        <f ca="1">VLOOKUP(E88,'SF.SL'!F:O,10,FALSE)</f>
        <v/>
      </c>
      <c r="B88" s="21" t="str">
        <f ca="1">_xlfn.IFERROR(VLOOKUP(E88,'Rec.'!B:H,4,FALSE),"")</f>
        <v/>
      </c>
      <c r="C88" s="21" t="str">
        <f ca="1">_xlfn.IFERROR(VLOOKUP(E88,'Rec.'!B:H,5,FALSE),"")</f>
        <v/>
      </c>
      <c r="D88" s="20" t="str">
        <f ca="1">_xlfn.IFERROR(VLOOKUP(E88,'Rec.'!B:H,6,FALSE),"")</f>
        <v/>
      </c>
      <c r="E88" s="20" t="str">
        <f ca="1">_xlfn.IFERROR(VLOOKUP(ROW()-8,'SF.SL'!Q:R,2,FALSE),"")</f>
        <v/>
      </c>
      <c r="F88" s="20" t="str">
        <f ca="1">VLOOKUP(E88,'SF.SL'!F:J,5,FALSE)</f>
        <v/>
      </c>
      <c r="G88" s="31" t="str">
        <f ca="1">IF(ROW()-8&gt;'Inf.'!$O$2,"",VLOOKUP(E88,'SF.SL'!F:I,4,FALSE))</f>
        <v/>
      </c>
      <c r="H88" s="20" t="str">
        <f ca="1">IF(ROW()-8&gt;'Inf.'!$O$2,"",VLOOKUP(E88,'SF.SL'!F:M,8,FALSE))</f>
        <v/>
      </c>
      <c r="I88" s="46"/>
    </row>
    <row r="89" spans="1:9" ht="21.95" customHeight="1">
      <c r="A89" s="20" t="str">
        <f ca="1">VLOOKUP(E89,'SF.SL'!F:O,10,FALSE)</f>
        <v/>
      </c>
      <c r="B89" s="21" t="str">
        <f ca="1">_xlfn.IFERROR(VLOOKUP(E89,'Rec.'!B:H,4,FALSE),"")</f>
        <v/>
      </c>
      <c r="C89" s="21" t="str">
        <f ca="1">_xlfn.IFERROR(VLOOKUP(E89,'Rec.'!B:H,5,FALSE),"")</f>
        <v/>
      </c>
      <c r="D89" s="20" t="str">
        <f ca="1">_xlfn.IFERROR(VLOOKUP(E89,'Rec.'!B:H,6,FALSE),"")</f>
        <v/>
      </c>
      <c r="E89" s="20" t="str">
        <f ca="1">_xlfn.IFERROR(VLOOKUP(ROW()-8,'SF.SL'!Q:R,2,FALSE),"")</f>
        <v/>
      </c>
      <c r="F89" s="20" t="str">
        <f ca="1">VLOOKUP(E89,'SF.SL'!F:J,5,FALSE)</f>
        <v/>
      </c>
      <c r="G89" s="31" t="str">
        <f ca="1">IF(ROW()-8&gt;'Inf.'!$O$2,"",VLOOKUP(E89,'SF.SL'!F:I,4,FALSE))</f>
        <v/>
      </c>
      <c r="H89" s="20" t="str">
        <f ca="1">IF(ROW()-8&gt;'Inf.'!$O$2,"",VLOOKUP(E89,'SF.SL'!F:M,8,FALSE))</f>
        <v/>
      </c>
      <c r="I89" s="46"/>
    </row>
    <row r="90" spans="1:9" ht="21.95" customHeight="1">
      <c r="A90" s="20" t="str">
        <f ca="1">VLOOKUP(E90,'SF.SL'!F:O,10,FALSE)</f>
        <v/>
      </c>
      <c r="B90" s="21" t="str">
        <f ca="1">_xlfn.IFERROR(VLOOKUP(E90,'Rec.'!B:H,4,FALSE),"")</f>
        <v/>
      </c>
      <c r="C90" s="21" t="str">
        <f ca="1">_xlfn.IFERROR(VLOOKUP(E90,'Rec.'!B:H,5,FALSE),"")</f>
        <v/>
      </c>
      <c r="D90" s="20" t="str">
        <f ca="1">_xlfn.IFERROR(VLOOKUP(E90,'Rec.'!B:H,6,FALSE),"")</f>
        <v/>
      </c>
      <c r="E90" s="20" t="str">
        <f ca="1">_xlfn.IFERROR(VLOOKUP(ROW()-8,'SF.SL'!Q:R,2,FALSE),"")</f>
        <v/>
      </c>
      <c r="F90" s="20" t="str">
        <f ca="1">VLOOKUP(E90,'SF.SL'!F:J,5,FALSE)</f>
        <v/>
      </c>
      <c r="G90" s="31" t="str">
        <f ca="1">IF(ROW()-8&gt;'Inf.'!$O$2,"",VLOOKUP(E90,'SF.SL'!F:I,4,FALSE))</f>
        <v/>
      </c>
      <c r="H90" s="20" t="str">
        <f ca="1">IF(ROW()-8&gt;'Inf.'!$O$2,"",VLOOKUP(E90,'SF.SL'!F:M,8,FALSE))</f>
        <v/>
      </c>
      <c r="I90" s="46"/>
    </row>
    <row r="91" spans="1:9" ht="21.95" customHeight="1">
      <c r="A91" s="20" t="str">
        <f ca="1">VLOOKUP(E91,'SF.SL'!F:O,10,FALSE)</f>
        <v/>
      </c>
      <c r="B91" s="21" t="str">
        <f ca="1">_xlfn.IFERROR(VLOOKUP(E91,'Rec.'!B:H,4,FALSE),"")</f>
        <v/>
      </c>
      <c r="C91" s="21" t="str">
        <f ca="1">_xlfn.IFERROR(VLOOKUP(E91,'Rec.'!B:H,5,FALSE),"")</f>
        <v/>
      </c>
      <c r="D91" s="20" t="str">
        <f ca="1">_xlfn.IFERROR(VLOOKUP(E91,'Rec.'!B:H,6,FALSE),"")</f>
        <v/>
      </c>
      <c r="E91" s="20" t="str">
        <f ca="1">_xlfn.IFERROR(VLOOKUP(ROW()-8,'SF.SL'!Q:R,2,FALSE),"")</f>
        <v/>
      </c>
      <c r="F91" s="20" t="str">
        <f ca="1">VLOOKUP(E91,'SF.SL'!F:J,5,FALSE)</f>
        <v/>
      </c>
      <c r="G91" s="31" t="str">
        <f ca="1">IF(ROW()-8&gt;'Inf.'!$O$2,"",VLOOKUP(E91,'SF.SL'!F:I,4,FALSE))</f>
        <v/>
      </c>
      <c r="H91" s="20" t="str">
        <f ca="1">IF(ROW()-8&gt;'Inf.'!$O$2,"",VLOOKUP(E91,'SF.SL'!F:M,8,FALSE))</f>
        <v/>
      </c>
      <c r="I91" s="46"/>
    </row>
    <row r="92" spans="1:9" ht="21.95" customHeight="1">
      <c r="A92" s="20" t="str">
        <f ca="1">VLOOKUP(E92,'SF.SL'!F:O,10,FALSE)</f>
        <v/>
      </c>
      <c r="B92" s="21" t="str">
        <f ca="1">_xlfn.IFERROR(VLOOKUP(E92,'Rec.'!B:H,4,FALSE),"")</f>
        <v/>
      </c>
      <c r="C92" s="21" t="str">
        <f ca="1">_xlfn.IFERROR(VLOOKUP(E92,'Rec.'!B:H,5,FALSE),"")</f>
        <v/>
      </c>
      <c r="D92" s="20" t="str">
        <f ca="1">_xlfn.IFERROR(VLOOKUP(E92,'Rec.'!B:H,6,FALSE),"")</f>
        <v/>
      </c>
      <c r="E92" s="20" t="str">
        <f ca="1">_xlfn.IFERROR(VLOOKUP(ROW()-8,'SF.SL'!Q:R,2,FALSE),"")</f>
        <v/>
      </c>
      <c r="F92" s="20" t="str">
        <f ca="1">VLOOKUP(E92,'SF.SL'!F:J,5,FALSE)</f>
        <v/>
      </c>
      <c r="G92" s="31" t="str">
        <f ca="1">IF(ROW()-8&gt;'Inf.'!$O$2,"",VLOOKUP(E92,'SF.SL'!F:I,4,FALSE))</f>
        <v/>
      </c>
      <c r="H92" s="20" t="str">
        <f ca="1">IF(ROW()-8&gt;'Inf.'!$O$2,"",VLOOKUP(E92,'SF.SL'!F:M,8,FALSE))</f>
        <v/>
      </c>
      <c r="I92" s="46"/>
    </row>
    <row r="93" spans="1:9" ht="21.95" customHeight="1">
      <c r="A93" s="20" t="str">
        <f ca="1">VLOOKUP(E93,'SF.SL'!F:O,10,FALSE)</f>
        <v/>
      </c>
      <c r="B93" s="21" t="str">
        <f ca="1">_xlfn.IFERROR(VLOOKUP(E93,'Rec.'!B:H,4,FALSE),"")</f>
        <v/>
      </c>
      <c r="C93" s="21" t="str">
        <f ca="1">_xlfn.IFERROR(VLOOKUP(E93,'Rec.'!B:H,5,FALSE),"")</f>
        <v/>
      </c>
      <c r="D93" s="20" t="str">
        <f ca="1">_xlfn.IFERROR(VLOOKUP(E93,'Rec.'!B:H,6,FALSE),"")</f>
        <v/>
      </c>
      <c r="E93" s="20" t="str">
        <f ca="1">_xlfn.IFERROR(VLOOKUP(ROW()-8,'SF.SL'!Q:R,2,FALSE),"")</f>
        <v/>
      </c>
      <c r="F93" s="20" t="str">
        <f ca="1">VLOOKUP(E93,'SF.SL'!F:J,5,FALSE)</f>
        <v/>
      </c>
      <c r="G93" s="31" t="str">
        <f ca="1">IF(ROW()-8&gt;'Inf.'!$O$2,"",VLOOKUP(E93,'SF.SL'!F:I,4,FALSE))</f>
        <v/>
      </c>
      <c r="H93" s="20" t="str">
        <f ca="1">IF(ROW()-8&gt;'Inf.'!$O$2,"",VLOOKUP(E93,'SF.SL'!F:M,8,FALSE))</f>
        <v/>
      </c>
      <c r="I93" s="46"/>
    </row>
    <row r="94" spans="1:9" ht="21.95" customHeight="1">
      <c r="A94" s="20" t="str">
        <f ca="1">VLOOKUP(E94,'SF.SL'!F:O,10,FALSE)</f>
        <v/>
      </c>
      <c r="B94" s="21" t="str">
        <f ca="1">_xlfn.IFERROR(VLOOKUP(E94,'Rec.'!B:H,4,FALSE),"")</f>
        <v/>
      </c>
      <c r="C94" s="21" t="str">
        <f ca="1">_xlfn.IFERROR(VLOOKUP(E94,'Rec.'!B:H,5,FALSE),"")</f>
        <v/>
      </c>
      <c r="D94" s="20" t="str">
        <f ca="1">_xlfn.IFERROR(VLOOKUP(E94,'Rec.'!B:H,6,FALSE),"")</f>
        <v/>
      </c>
      <c r="E94" s="20" t="str">
        <f ca="1">_xlfn.IFERROR(VLOOKUP(ROW()-8,'SF.SL'!Q:R,2,FALSE),"")</f>
        <v/>
      </c>
      <c r="F94" s="20" t="str">
        <f ca="1">VLOOKUP(E94,'SF.SL'!F:J,5,FALSE)</f>
        <v/>
      </c>
      <c r="G94" s="31" t="str">
        <f ca="1">IF(ROW()-8&gt;'Inf.'!$O$2,"",VLOOKUP(E94,'SF.SL'!F:I,4,FALSE))</f>
        <v/>
      </c>
      <c r="H94" s="20" t="str">
        <f ca="1">IF(ROW()-8&gt;'Inf.'!$O$2,"",VLOOKUP(E94,'SF.SL'!F:M,8,FALSE))</f>
        <v/>
      </c>
      <c r="I94" s="46"/>
    </row>
    <row r="95" spans="1:9" ht="21.95" customHeight="1">
      <c r="A95" s="20" t="str">
        <f ca="1">VLOOKUP(E95,'SF.SL'!F:O,10,FALSE)</f>
        <v/>
      </c>
      <c r="B95" s="21" t="str">
        <f ca="1">_xlfn.IFERROR(VLOOKUP(E95,'Rec.'!B:H,4,FALSE),"")</f>
        <v/>
      </c>
      <c r="C95" s="21" t="str">
        <f ca="1">_xlfn.IFERROR(VLOOKUP(E95,'Rec.'!B:H,5,FALSE),"")</f>
        <v/>
      </c>
      <c r="D95" s="20" t="str">
        <f ca="1">_xlfn.IFERROR(VLOOKUP(E95,'Rec.'!B:H,6,FALSE),"")</f>
        <v/>
      </c>
      <c r="E95" s="20" t="str">
        <f ca="1">_xlfn.IFERROR(VLOOKUP(ROW()-8,'SF.SL'!Q:R,2,FALSE),"")</f>
        <v/>
      </c>
      <c r="F95" s="20" t="str">
        <f ca="1">VLOOKUP(E95,'SF.SL'!F:J,5,FALSE)</f>
        <v/>
      </c>
      <c r="G95" s="31" t="str">
        <f ca="1">IF(ROW()-8&gt;'Inf.'!$O$2,"",VLOOKUP(E95,'SF.SL'!F:I,4,FALSE))</f>
        <v/>
      </c>
      <c r="H95" s="20" t="str">
        <f ca="1">IF(ROW()-8&gt;'Inf.'!$O$2,"",VLOOKUP(E95,'SF.SL'!F:M,8,FALSE))</f>
        <v/>
      </c>
      <c r="I95" s="46"/>
    </row>
    <row r="96" spans="1:9" ht="21.95" customHeight="1">
      <c r="A96" s="20" t="str">
        <f ca="1">VLOOKUP(E96,'SF.SL'!F:O,10,FALSE)</f>
        <v/>
      </c>
      <c r="B96" s="21" t="str">
        <f ca="1">_xlfn.IFERROR(VLOOKUP(E96,'Rec.'!B:H,4,FALSE),"")</f>
        <v/>
      </c>
      <c r="C96" s="21" t="str">
        <f ca="1">_xlfn.IFERROR(VLOOKUP(E96,'Rec.'!B:H,5,FALSE),"")</f>
        <v/>
      </c>
      <c r="D96" s="20" t="str">
        <f ca="1">_xlfn.IFERROR(VLOOKUP(E96,'Rec.'!B:H,6,FALSE),"")</f>
        <v/>
      </c>
      <c r="E96" s="20" t="str">
        <f ca="1">_xlfn.IFERROR(VLOOKUP(ROW()-8,'SF.SL'!Q:R,2,FALSE),"")</f>
        <v/>
      </c>
      <c r="F96" s="20" t="str">
        <f ca="1">VLOOKUP(E96,'SF.SL'!F:J,5,FALSE)</f>
        <v/>
      </c>
      <c r="G96" s="31" t="str">
        <f ca="1">IF(ROW()-8&gt;'Inf.'!$O$2,"",VLOOKUP(E96,'SF.SL'!F:I,4,FALSE))</f>
        <v/>
      </c>
      <c r="H96" s="20" t="str">
        <f ca="1">IF(ROW()-8&gt;'Inf.'!$O$2,"",VLOOKUP(E96,'SF.SL'!F:M,8,FALSE))</f>
        <v/>
      </c>
      <c r="I96" s="46"/>
    </row>
    <row r="97" spans="1:9" ht="21.95" customHeight="1">
      <c r="A97" s="20" t="str">
        <f ca="1">VLOOKUP(E97,'SF.SL'!F:O,10,FALSE)</f>
        <v/>
      </c>
      <c r="B97" s="21" t="str">
        <f ca="1">_xlfn.IFERROR(VLOOKUP(E97,'Rec.'!B:H,4,FALSE),"")</f>
        <v/>
      </c>
      <c r="C97" s="21" t="str">
        <f ca="1">_xlfn.IFERROR(VLOOKUP(E97,'Rec.'!B:H,5,FALSE),"")</f>
        <v/>
      </c>
      <c r="D97" s="20" t="str">
        <f ca="1">_xlfn.IFERROR(VLOOKUP(E97,'Rec.'!B:H,6,FALSE),"")</f>
        <v/>
      </c>
      <c r="E97" s="20" t="str">
        <f ca="1">_xlfn.IFERROR(VLOOKUP(ROW()-8,'SF.SL'!Q:R,2,FALSE),"")</f>
        <v/>
      </c>
      <c r="F97" s="20" t="str">
        <f ca="1">VLOOKUP(E97,'SF.SL'!F:J,5,FALSE)</f>
        <v/>
      </c>
      <c r="G97" s="31" t="str">
        <f ca="1">IF(ROW()-8&gt;'Inf.'!$O$2,"",VLOOKUP(E97,'SF.SL'!F:I,4,FALSE))</f>
        <v/>
      </c>
      <c r="H97" s="20" t="str">
        <f ca="1">IF(ROW()-8&gt;'Inf.'!$O$2,"",VLOOKUP(E97,'SF.SL'!F:M,8,FALSE))</f>
        <v/>
      </c>
      <c r="I97" s="46"/>
    </row>
    <row r="98" spans="1:9" ht="21.95" customHeight="1">
      <c r="A98" s="20" t="str">
        <f ca="1">VLOOKUP(E98,'SF.SL'!F:O,10,FALSE)</f>
        <v/>
      </c>
      <c r="B98" s="21" t="str">
        <f ca="1">_xlfn.IFERROR(VLOOKUP(E98,'Rec.'!B:H,4,FALSE),"")</f>
        <v/>
      </c>
      <c r="C98" s="21" t="str">
        <f ca="1">_xlfn.IFERROR(VLOOKUP(E98,'Rec.'!B:H,5,FALSE),"")</f>
        <v/>
      </c>
      <c r="D98" s="20" t="str">
        <f ca="1">_xlfn.IFERROR(VLOOKUP(E98,'Rec.'!B:H,6,FALSE),"")</f>
        <v/>
      </c>
      <c r="E98" s="20" t="str">
        <f ca="1">_xlfn.IFERROR(VLOOKUP(ROW()-8,'SF.SL'!Q:R,2,FALSE),"")</f>
        <v/>
      </c>
      <c r="F98" s="20" t="str">
        <f ca="1">VLOOKUP(E98,'SF.SL'!F:J,5,FALSE)</f>
        <v/>
      </c>
      <c r="G98" s="31" t="str">
        <f ca="1">IF(ROW()-8&gt;'Inf.'!$O$2,"",VLOOKUP(E98,'SF.SL'!F:I,4,FALSE))</f>
        <v/>
      </c>
      <c r="H98" s="20" t="str">
        <f ca="1">IF(ROW()-8&gt;'Inf.'!$O$2,"",VLOOKUP(E98,'SF.SL'!F:M,8,FALSE))</f>
        <v/>
      </c>
      <c r="I98" s="46"/>
    </row>
    <row r="99" spans="1:9" ht="21.95" customHeight="1">
      <c r="A99" s="20" t="str">
        <f ca="1">VLOOKUP(E99,'SF.SL'!F:O,10,FALSE)</f>
        <v/>
      </c>
      <c r="B99" s="21" t="str">
        <f ca="1">_xlfn.IFERROR(VLOOKUP(E99,'Rec.'!B:H,4,FALSE),"")</f>
        <v/>
      </c>
      <c r="C99" s="21" t="str">
        <f ca="1">_xlfn.IFERROR(VLOOKUP(E99,'Rec.'!B:H,5,FALSE),"")</f>
        <v/>
      </c>
      <c r="D99" s="20" t="str">
        <f ca="1">_xlfn.IFERROR(VLOOKUP(E99,'Rec.'!B:H,6,FALSE),"")</f>
        <v/>
      </c>
      <c r="E99" s="20" t="str">
        <f ca="1">_xlfn.IFERROR(VLOOKUP(ROW()-8,'SF.SL'!Q:R,2,FALSE),"")</f>
        <v/>
      </c>
      <c r="F99" s="20" t="str">
        <f ca="1">VLOOKUP(E99,'SF.SL'!F:J,5,FALSE)</f>
        <v/>
      </c>
      <c r="G99" s="31" t="str">
        <f ca="1">IF(ROW()-8&gt;'Inf.'!$O$2,"",VLOOKUP(E99,'SF.SL'!F:I,4,FALSE))</f>
        <v/>
      </c>
      <c r="H99" s="20" t="str">
        <f ca="1">IF(ROW()-8&gt;'Inf.'!$O$2,"",VLOOKUP(E99,'SF.SL'!F:M,8,FALSE))</f>
        <v/>
      </c>
      <c r="I99" s="46"/>
    </row>
    <row r="100" spans="1:9" ht="21.95" customHeight="1">
      <c r="A100" s="20" t="str">
        <f ca="1">VLOOKUP(E100,'SF.SL'!F:O,10,FALSE)</f>
        <v/>
      </c>
      <c r="B100" s="21" t="str">
        <f ca="1">_xlfn.IFERROR(VLOOKUP(E100,'Rec.'!B:H,4,FALSE),"")</f>
        <v/>
      </c>
      <c r="C100" s="21" t="str">
        <f ca="1">_xlfn.IFERROR(VLOOKUP(E100,'Rec.'!B:H,5,FALSE),"")</f>
        <v/>
      </c>
      <c r="D100" s="20" t="str">
        <f ca="1">_xlfn.IFERROR(VLOOKUP(E100,'Rec.'!B:H,6,FALSE),"")</f>
        <v/>
      </c>
      <c r="E100" s="20" t="str">
        <f ca="1">_xlfn.IFERROR(VLOOKUP(ROW()-8,'SF.SL'!Q:R,2,FALSE),"")</f>
        <v/>
      </c>
      <c r="F100" s="20" t="str">
        <f ca="1">VLOOKUP(E100,'SF.SL'!F:J,5,FALSE)</f>
        <v/>
      </c>
      <c r="G100" s="31" t="str">
        <f ca="1">IF(ROW()-8&gt;'Inf.'!$O$2,"",VLOOKUP(E100,'SF.SL'!F:I,4,FALSE))</f>
        <v/>
      </c>
      <c r="H100" s="20" t="str">
        <f ca="1">IF(ROW()-8&gt;'Inf.'!$O$2,"",VLOOKUP(E100,'SF.SL'!F:M,8,FALSE))</f>
        <v/>
      </c>
      <c r="I100" s="46"/>
    </row>
    <row r="101" spans="1:9" ht="21.95" customHeight="1">
      <c r="A101" s="20" t="str">
        <f ca="1">VLOOKUP(E101,'SF.SL'!F:O,10,FALSE)</f>
        <v/>
      </c>
      <c r="B101" s="21" t="str">
        <f ca="1">_xlfn.IFERROR(VLOOKUP(E101,'Rec.'!B:H,4,FALSE),"")</f>
        <v/>
      </c>
      <c r="C101" s="21" t="str">
        <f ca="1">_xlfn.IFERROR(VLOOKUP(E101,'Rec.'!B:H,5,FALSE),"")</f>
        <v/>
      </c>
      <c r="D101" s="20" t="str">
        <f ca="1">_xlfn.IFERROR(VLOOKUP(E101,'Rec.'!B:H,6,FALSE),"")</f>
        <v/>
      </c>
      <c r="E101" s="20" t="str">
        <f ca="1">_xlfn.IFERROR(VLOOKUP(ROW()-8,'SF.SL'!Q:R,2,FALSE),"")</f>
        <v/>
      </c>
      <c r="F101" s="20" t="str">
        <f ca="1">VLOOKUP(E101,'SF.SL'!F:J,5,FALSE)</f>
        <v/>
      </c>
      <c r="G101" s="31" t="str">
        <f ca="1">IF(ROW()-8&gt;'Inf.'!$O$2,"",VLOOKUP(E101,'SF.SL'!F:I,4,FALSE))</f>
        <v/>
      </c>
      <c r="H101" s="20" t="str">
        <f ca="1">IF(ROW()-8&gt;'Inf.'!$O$2,"",VLOOKUP(E101,'SF.SL'!F:M,8,FALSE))</f>
        <v/>
      </c>
      <c r="I101" s="46"/>
    </row>
    <row r="102" spans="1:9" ht="21.95" customHeight="1">
      <c r="A102" s="20" t="str">
        <f ca="1">VLOOKUP(E102,'SF.SL'!F:O,10,FALSE)</f>
        <v/>
      </c>
      <c r="B102" s="21" t="str">
        <f ca="1">_xlfn.IFERROR(VLOOKUP(E102,'Rec.'!B:H,4,FALSE),"")</f>
        <v/>
      </c>
      <c r="C102" s="21" t="str">
        <f ca="1">_xlfn.IFERROR(VLOOKUP(E102,'Rec.'!B:H,5,FALSE),"")</f>
        <v/>
      </c>
      <c r="D102" s="20" t="str">
        <f ca="1">_xlfn.IFERROR(VLOOKUP(E102,'Rec.'!B:H,6,FALSE),"")</f>
        <v/>
      </c>
      <c r="E102" s="20" t="str">
        <f ca="1">_xlfn.IFERROR(VLOOKUP(ROW()-8,'SF.SL'!Q:R,2,FALSE),"")</f>
        <v/>
      </c>
      <c r="F102" s="20" t="str">
        <f ca="1">VLOOKUP(E102,'SF.SL'!F:J,5,FALSE)</f>
        <v/>
      </c>
      <c r="G102" s="31" t="str">
        <f ca="1">IF(ROW()-8&gt;'Inf.'!$O$2,"",VLOOKUP(E102,'SF.SL'!F:I,4,FALSE))</f>
        <v/>
      </c>
      <c r="H102" s="20" t="str">
        <f ca="1">IF(ROW()-8&gt;'Inf.'!$O$2,"",VLOOKUP(E102,'SF.SL'!F:M,8,FALSE))</f>
        <v/>
      </c>
      <c r="I102" s="46"/>
    </row>
    <row r="103" spans="1:9" ht="21.95" customHeight="1">
      <c r="A103" s="20" t="str">
        <f ca="1">VLOOKUP(E103,'SF.SL'!F:O,10,FALSE)</f>
        <v/>
      </c>
      <c r="B103" s="21" t="str">
        <f ca="1">_xlfn.IFERROR(VLOOKUP(E103,'Rec.'!B:H,4,FALSE),"")</f>
        <v/>
      </c>
      <c r="C103" s="21" t="str">
        <f ca="1">_xlfn.IFERROR(VLOOKUP(E103,'Rec.'!B:H,5,FALSE),"")</f>
        <v/>
      </c>
      <c r="D103" s="20" t="str">
        <f ca="1">_xlfn.IFERROR(VLOOKUP(E103,'Rec.'!B:H,6,FALSE),"")</f>
        <v/>
      </c>
      <c r="E103" s="20" t="str">
        <f ca="1">_xlfn.IFERROR(VLOOKUP(ROW()-8,'SF.SL'!Q:R,2,FALSE),"")</f>
        <v/>
      </c>
      <c r="F103" s="20" t="str">
        <f ca="1">VLOOKUP(E103,'SF.SL'!F:J,5,FALSE)</f>
        <v/>
      </c>
      <c r="G103" s="31" t="str">
        <f ca="1">IF(ROW()-8&gt;'Inf.'!$O$2,"",VLOOKUP(E103,'SF.SL'!F:I,4,FALSE))</f>
        <v/>
      </c>
      <c r="H103" s="20" t="str">
        <f ca="1">IF(ROW()-8&gt;'Inf.'!$O$2,"",VLOOKUP(E103,'SF.SL'!F:M,8,FALSE))</f>
        <v/>
      </c>
      <c r="I103" s="46"/>
    </row>
    <row r="104" spans="1:9" ht="21.95" customHeight="1">
      <c r="A104" s="20" t="str">
        <f ca="1">VLOOKUP(E104,'SF.SL'!F:O,10,FALSE)</f>
        <v/>
      </c>
      <c r="B104" s="21" t="str">
        <f ca="1">_xlfn.IFERROR(VLOOKUP(E104,'Rec.'!B:H,4,FALSE),"")</f>
        <v/>
      </c>
      <c r="C104" s="21" t="str">
        <f ca="1">_xlfn.IFERROR(VLOOKUP(E104,'Rec.'!B:H,5,FALSE),"")</f>
        <v/>
      </c>
      <c r="D104" s="20" t="str">
        <f ca="1">_xlfn.IFERROR(VLOOKUP(E104,'Rec.'!B:H,6,FALSE),"")</f>
        <v/>
      </c>
      <c r="E104" s="20" t="str">
        <f ca="1">_xlfn.IFERROR(VLOOKUP(ROW()-8,'SF.SL'!Q:R,2,FALSE),"")</f>
        <v/>
      </c>
      <c r="F104" s="20" t="str">
        <f ca="1">VLOOKUP(E104,'SF.SL'!F:J,5,FALSE)</f>
        <v/>
      </c>
      <c r="G104" s="31" t="str">
        <f ca="1">IF(ROW()-8&gt;'Inf.'!$O$2,"",VLOOKUP(E104,'SF.SL'!F:I,4,FALSE))</f>
        <v/>
      </c>
      <c r="H104" s="20" t="str">
        <f ca="1">IF(ROW()-8&gt;'Inf.'!$O$2,"",VLOOKUP(E104,'SF.SL'!F:M,8,FALSE))</f>
        <v/>
      </c>
      <c r="I104" s="46"/>
    </row>
    <row r="105" spans="1:9" ht="21.95" customHeight="1">
      <c r="A105" s="20" t="str">
        <f ca="1">VLOOKUP(E105,'SF.SL'!F:O,10,FALSE)</f>
        <v/>
      </c>
      <c r="B105" s="21" t="str">
        <f ca="1">_xlfn.IFERROR(VLOOKUP(E105,'Rec.'!B:H,4,FALSE),"")</f>
        <v/>
      </c>
      <c r="C105" s="21" t="str">
        <f ca="1">_xlfn.IFERROR(VLOOKUP(E105,'Rec.'!B:H,5,FALSE),"")</f>
        <v/>
      </c>
      <c r="D105" s="20" t="str">
        <f ca="1">_xlfn.IFERROR(VLOOKUP(E105,'Rec.'!B:H,6,FALSE),"")</f>
        <v/>
      </c>
      <c r="E105" s="20" t="str">
        <f ca="1">_xlfn.IFERROR(VLOOKUP(ROW()-8,'SF.SL'!Q:R,2,FALSE),"")</f>
        <v/>
      </c>
      <c r="F105" s="20" t="str">
        <f ca="1">VLOOKUP(E105,'SF.SL'!F:J,5,FALSE)</f>
        <v/>
      </c>
      <c r="G105" s="31" t="str">
        <f ca="1">IF(ROW()-8&gt;'Inf.'!$O$2,"",VLOOKUP(E105,'SF.SL'!F:I,4,FALSE))</f>
        <v/>
      </c>
      <c r="H105" s="20" t="str">
        <f ca="1">IF(ROW()-8&gt;'Inf.'!$O$2,"",VLOOKUP(E105,'SF.SL'!F:M,8,FALSE))</f>
        <v/>
      </c>
      <c r="I105" s="46"/>
    </row>
    <row r="106" spans="1:9" ht="21.95" customHeight="1">
      <c r="A106" s="20" t="str">
        <f ca="1">VLOOKUP(E106,'SF.SL'!F:O,10,FALSE)</f>
        <v/>
      </c>
      <c r="B106" s="21" t="str">
        <f ca="1">_xlfn.IFERROR(VLOOKUP(E106,'Rec.'!B:H,4,FALSE),"")</f>
        <v/>
      </c>
      <c r="C106" s="21" t="str">
        <f ca="1">_xlfn.IFERROR(VLOOKUP(E106,'Rec.'!B:H,5,FALSE),"")</f>
        <v/>
      </c>
      <c r="D106" s="20" t="str">
        <f ca="1">_xlfn.IFERROR(VLOOKUP(E106,'Rec.'!B:H,6,FALSE),"")</f>
        <v/>
      </c>
      <c r="E106" s="20" t="str">
        <f ca="1">_xlfn.IFERROR(VLOOKUP(ROW()-8,'SF.SL'!Q:R,2,FALSE),"")</f>
        <v/>
      </c>
      <c r="F106" s="20" t="str">
        <f ca="1">VLOOKUP(E106,'SF.SL'!F:J,5,FALSE)</f>
        <v/>
      </c>
      <c r="G106" s="31" t="str">
        <f ca="1">IF(ROW()-8&gt;'Inf.'!$O$2,"",VLOOKUP(E106,'SF.SL'!F:I,4,FALSE))</f>
        <v/>
      </c>
      <c r="H106" s="20" t="str">
        <f ca="1">IF(ROW()-8&gt;'Inf.'!$O$2,"",VLOOKUP(E106,'SF.SL'!F:M,8,FALSE))</f>
        <v/>
      </c>
      <c r="I106" s="46"/>
    </row>
    <row r="107" spans="1:9" ht="21.95" customHeight="1">
      <c r="A107" s="20" t="str">
        <f ca="1">VLOOKUP(E107,'SF.SL'!F:O,10,FALSE)</f>
        <v/>
      </c>
      <c r="B107" s="21" t="str">
        <f ca="1">_xlfn.IFERROR(VLOOKUP(E107,'Rec.'!B:H,4,FALSE),"")</f>
        <v/>
      </c>
      <c r="C107" s="21" t="str">
        <f ca="1">_xlfn.IFERROR(VLOOKUP(E107,'Rec.'!B:H,5,FALSE),"")</f>
        <v/>
      </c>
      <c r="D107" s="20" t="str">
        <f ca="1">_xlfn.IFERROR(VLOOKUP(E107,'Rec.'!B:H,6,FALSE),"")</f>
        <v/>
      </c>
      <c r="E107" s="20" t="str">
        <f ca="1">_xlfn.IFERROR(VLOOKUP(ROW()-8,'SF.SL'!Q:R,2,FALSE),"")</f>
        <v/>
      </c>
      <c r="F107" s="20" t="str">
        <f ca="1">VLOOKUP(E107,'SF.SL'!F:J,5,FALSE)</f>
        <v/>
      </c>
      <c r="G107" s="31" t="str">
        <f ca="1">IF(ROW()-8&gt;'Inf.'!$O$2,"",VLOOKUP(E107,'SF.SL'!F:I,4,FALSE))</f>
        <v/>
      </c>
      <c r="H107" s="20" t="str">
        <f ca="1">IF(ROW()-8&gt;'Inf.'!$O$2,"",VLOOKUP(E107,'SF.SL'!F:M,8,FALSE))</f>
        <v/>
      </c>
      <c r="I107" s="46"/>
    </row>
    <row r="108" spans="1:9" ht="21.95" customHeight="1">
      <c r="A108" s="20" t="str">
        <f ca="1">VLOOKUP(E108,'SF.SL'!F:O,10,FALSE)</f>
        <v/>
      </c>
      <c r="B108" s="21" t="str">
        <f ca="1">_xlfn.IFERROR(VLOOKUP(E108,'Rec.'!B:H,4,FALSE),"")</f>
        <v/>
      </c>
      <c r="C108" s="21" t="str">
        <f ca="1">_xlfn.IFERROR(VLOOKUP(E108,'Rec.'!B:H,5,FALSE),"")</f>
        <v/>
      </c>
      <c r="D108" s="20" t="str">
        <f ca="1">_xlfn.IFERROR(VLOOKUP(E108,'Rec.'!B:H,6,FALSE),"")</f>
        <v/>
      </c>
      <c r="E108" s="20" t="str">
        <f ca="1">_xlfn.IFERROR(VLOOKUP(ROW()-8,'SF.SL'!Q:R,2,FALSE),"")</f>
        <v/>
      </c>
      <c r="F108" s="20" t="str">
        <f ca="1">VLOOKUP(E108,'SF.SL'!F:J,5,FALSE)</f>
        <v/>
      </c>
      <c r="G108" s="31" t="str">
        <f ca="1">IF(ROW()-8&gt;'Inf.'!$O$2,"",VLOOKUP(E108,'SF.SL'!F:I,4,FALSE))</f>
        <v/>
      </c>
      <c r="H108" s="20" t="str">
        <f ca="1">IF(ROW()-8&gt;'Inf.'!$O$2,"",VLOOKUP(E108,'SF.SL'!F:M,8,FALSE))</f>
        <v/>
      </c>
      <c r="I108" s="46"/>
    </row>
    <row r="109" spans="1:9" ht="21.95" customHeight="1">
      <c r="A109" s="20" t="str">
        <f ca="1">VLOOKUP(E109,'SF.SL'!F:O,10,FALSE)</f>
        <v/>
      </c>
      <c r="B109" s="21" t="str">
        <f ca="1">_xlfn.IFERROR(VLOOKUP(E109,'Rec.'!B:H,4,FALSE),"")</f>
        <v/>
      </c>
      <c r="C109" s="21" t="str">
        <f ca="1">_xlfn.IFERROR(VLOOKUP(E109,'Rec.'!B:H,5,FALSE),"")</f>
        <v/>
      </c>
      <c r="D109" s="20" t="str">
        <f ca="1">_xlfn.IFERROR(VLOOKUP(E109,'Rec.'!B:H,6,FALSE),"")</f>
        <v/>
      </c>
      <c r="E109" s="20" t="str">
        <f ca="1">_xlfn.IFERROR(VLOOKUP(ROW()-8,'SF.SL'!Q:R,2,FALSE),"")</f>
        <v/>
      </c>
      <c r="F109" s="20" t="str">
        <f ca="1">VLOOKUP(E109,'SF.SL'!F:J,5,FALSE)</f>
        <v/>
      </c>
      <c r="G109" s="31" t="str">
        <f ca="1">IF(ROW()-8&gt;'Inf.'!$O$2,"",VLOOKUP(E109,'SF.SL'!F:I,4,FALSE))</f>
        <v/>
      </c>
      <c r="H109" s="20" t="str">
        <f ca="1">IF(ROW()-8&gt;'Inf.'!$O$2,"",VLOOKUP(E109,'SF.SL'!F:M,8,FALSE))</f>
        <v/>
      </c>
      <c r="I109" s="46"/>
    </row>
    <row r="110" spans="1:9" ht="21.95" customHeight="1">
      <c r="A110" s="20" t="str">
        <f ca="1">VLOOKUP(E110,'SF.SL'!F:O,10,FALSE)</f>
        <v/>
      </c>
      <c r="B110" s="21" t="str">
        <f ca="1">_xlfn.IFERROR(VLOOKUP(E110,'Rec.'!B:H,4,FALSE),"")</f>
        <v/>
      </c>
      <c r="C110" s="21" t="str">
        <f ca="1">_xlfn.IFERROR(VLOOKUP(E110,'Rec.'!B:H,5,FALSE),"")</f>
        <v/>
      </c>
      <c r="D110" s="20" t="str">
        <f ca="1">_xlfn.IFERROR(VLOOKUP(E110,'Rec.'!B:H,6,FALSE),"")</f>
        <v/>
      </c>
      <c r="E110" s="20" t="str">
        <f ca="1">_xlfn.IFERROR(VLOOKUP(ROW()-8,'SF.SL'!Q:R,2,FALSE),"")</f>
        <v/>
      </c>
      <c r="F110" s="20" t="str">
        <f ca="1">VLOOKUP(E110,'SF.SL'!F:J,5,FALSE)</f>
        <v/>
      </c>
      <c r="G110" s="31" t="str">
        <f ca="1">IF(ROW()-8&gt;'Inf.'!$O$2,"",VLOOKUP(E110,'SF.SL'!F:I,4,FALSE))</f>
        <v/>
      </c>
      <c r="H110" s="20" t="str">
        <f ca="1">IF(ROW()-8&gt;'Inf.'!$O$2,"",VLOOKUP(E110,'SF.SL'!F:M,8,FALSE))</f>
        <v/>
      </c>
      <c r="I110" s="46"/>
    </row>
    <row r="111" spans="1:9" ht="21.95" customHeight="1">
      <c r="A111" s="20" t="str">
        <f ca="1">VLOOKUP(E111,'SF.SL'!F:O,10,FALSE)</f>
        <v/>
      </c>
      <c r="B111" s="21" t="str">
        <f ca="1">_xlfn.IFERROR(VLOOKUP(E111,'Rec.'!B:H,4,FALSE),"")</f>
        <v/>
      </c>
      <c r="C111" s="21" t="str">
        <f ca="1">_xlfn.IFERROR(VLOOKUP(E111,'Rec.'!B:H,5,FALSE),"")</f>
        <v/>
      </c>
      <c r="D111" s="20" t="str">
        <f ca="1">_xlfn.IFERROR(VLOOKUP(E111,'Rec.'!B:H,6,FALSE),"")</f>
        <v/>
      </c>
      <c r="E111" s="20" t="str">
        <f ca="1">_xlfn.IFERROR(VLOOKUP(ROW()-8,'SF.SL'!Q:R,2,FALSE),"")</f>
        <v/>
      </c>
      <c r="F111" s="20" t="str">
        <f ca="1">VLOOKUP(E111,'SF.SL'!F:J,5,FALSE)</f>
        <v/>
      </c>
      <c r="G111" s="31" t="str">
        <f ca="1">IF(ROW()-8&gt;'Inf.'!$O$2,"",VLOOKUP(E111,'SF.SL'!F:I,4,FALSE))</f>
        <v/>
      </c>
      <c r="H111" s="20" t="str">
        <f ca="1">IF(ROW()-8&gt;'Inf.'!$O$2,"",VLOOKUP(E111,'SF.SL'!F:M,8,FALSE))</f>
        <v/>
      </c>
      <c r="I111" s="46"/>
    </row>
    <row r="112" spans="1:9" ht="21.95" customHeight="1">
      <c r="A112" s="20" t="str">
        <f ca="1">VLOOKUP(E112,'SF.SL'!F:O,10,FALSE)</f>
        <v/>
      </c>
      <c r="B112" s="21" t="str">
        <f ca="1">_xlfn.IFERROR(VLOOKUP(E112,'Rec.'!B:H,4,FALSE),"")</f>
        <v/>
      </c>
      <c r="C112" s="21" t="str">
        <f ca="1">_xlfn.IFERROR(VLOOKUP(E112,'Rec.'!B:H,5,FALSE),"")</f>
        <v/>
      </c>
      <c r="D112" s="20" t="str">
        <f ca="1">_xlfn.IFERROR(VLOOKUP(E112,'Rec.'!B:H,6,FALSE),"")</f>
        <v/>
      </c>
      <c r="E112" s="20" t="str">
        <f ca="1">_xlfn.IFERROR(VLOOKUP(ROW()-8,'SF.SL'!Q:R,2,FALSE),"")</f>
        <v/>
      </c>
      <c r="F112" s="20" t="str">
        <f ca="1">VLOOKUP(E112,'SF.SL'!F:J,5,FALSE)</f>
        <v/>
      </c>
      <c r="G112" s="31" t="str">
        <f ca="1">IF(ROW()-8&gt;'Inf.'!$O$2,"",VLOOKUP(E112,'SF.SL'!F:I,4,FALSE))</f>
        <v/>
      </c>
      <c r="H112" s="20" t="str">
        <f ca="1">IF(ROW()-8&gt;'Inf.'!$O$2,"",VLOOKUP(E112,'SF.SL'!F:M,8,FALSE))</f>
        <v/>
      </c>
      <c r="I112" s="46"/>
    </row>
    <row r="113" spans="1:9" ht="21.95" customHeight="1">
      <c r="A113" s="20" t="str">
        <f ca="1">VLOOKUP(E113,'SF.SL'!F:O,10,FALSE)</f>
        <v/>
      </c>
      <c r="B113" s="21" t="str">
        <f ca="1">_xlfn.IFERROR(VLOOKUP(E113,'Rec.'!B:H,4,FALSE),"")</f>
        <v/>
      </c>
      <c r="C113" s="21" t="str">
        <f ca="1">_xlfn.IFERROR(VLOOKUP(E113,'Rec.'!B:H,5,FALSE),"")</f>
        <v/>
      </c>
      <c r="D113" s="20" t="str">
        <f ca="1">_xlfn.IFERROR(VLOOKUP(E113,'Rec.'!B:H,6,FALSE),"")</f>
        <v/>
      </c>
      <c r="E113" s="20" t="str">
        <f ca="1">_xlfn.IFERROR(VLOOKUP(ROW()-8,'SF.SL'!Q:R,2,FALSE),"")</f>
        <v/>
      </c>
      <c r="F113" s="20" t="str">
        <f ca="1">VLOOKUP(E113,'SF.SL'!F:J,5,FALSE)</f>
        <v/>
      </c>
      <c r="G113" s="31" t="str">
        <f ca="1">IF(ROW()-8&gt;'Inf.'!$O$2,"",VLOOKUP(E113,'SF.SL'!F:I,4,FALSE))</f>
        <v/>
      </c>
      <c r="H113" s="20" t="str">
        <f ca="1">IF(ROW()-8&gt;'Inf.'!$O$2,"",VLOOKUP(E113,'SF.SL'!F:M,8,FALSE))</f>
        <v/>
      </c>
      <c r="I113" s="46"/>
    </row>
    <row r="114" spans="1:9" ht="21.95" customHeight="1">
      <c r="A114" s="20" t="str">
        <f ca="1">VLOOKUP(E114,'SF.SL'!F:O,10,FALSE)</f>
        <v/>
      </c>
      <c r="B114" s="21" t="str">
        <f ca="1">_xlfn.IFERROR(VLOOKUP(E114,'Rec.'!B:H,4,FALSE),"")</f>
        <v/>
      </c>
      <c r="C114" s="21" t="str">
        <f ca="1">_xlfn.IFERROR(VLOOKUP(E114,'Rec.'!B:H,5,FALSE),"")</f>
        <v/>
      </c>
      <c r="D114" s="20" t="str">
        <f ca="1">_xlfn.IFERROR(VLOOKUP(E114,'Rec.'!B:H,6,FALSE),"")</f>
        <v/>
      </c>
      <c r="E114" s="20" t="str">
        <f ca="1">_xlfn.IFERROR(VLOOKUP(ROW()-8,'SF.SL'!Q:R,2,FALSE),"")</f>
        <v/>
      </c>
      <c r="F114" s="20" t="str">
        <f ca="1">VLOOKUP(E114,'SF.SL'!F:J,5,FALSE)</f>
        <v/>
      </c>
      <c r="G114" s="31" t="str">
        <f ca="1">IF(ROW()-8&gt;'Inf.'!$O$2,"",VLOOKUP(E114,'SF.SL'!F:I,4,FALSE))</f>
        <v/>
      </c>
      <c r="H114" s="20" t="str">
        <f ca="1">IF(ROW()-8&gt;'Inf.'!$O$2,"",VLOOKUP(E114,'SF.SL'!F:M,8,FALSE))</f>
        <v/>
      </c>
      <c r="I114" s="46"/>
    </row>
    <row r="115" spans="1:9" ht="21.95" customHeight="1">
      <c r="A115" s="20" t="str">
        <f ca="1">VLOOKUP(E115,'SF.SL'!F:O,10,FALSE)</f>
        <v/>
      </c>
      <c r="B115" s="21" t="str">
        <f ca="1">_xlfn.IFERROR(VLOOKUP(E115,'Rec.'!B:H,4,FALSE),"")</f>
        <v/>
      </c>
      <c r="C115" s="21" t="str">
        <f ca="1">_xlfn.IFERROR(VLOOKUP(E115,'Rec.'!B:H,5,FALSE),"")</f>
        <v/>
      </c>
      <c r="D115" s="20" t="str">
        <f ca="1">_xlfn.IFERROR(VLOOKUP(E115,'Rec.'!B:H,6,FALSE),"")</f>
        <v/>
      </c>
      <c r="E115" s="20" t="str">
        <f ca="1">_xlfn.IFERROR(VLOOKUP(ROW()-8,'SF.SL'!Q:R,2,FALSE),"")</f>
        <v/>
      </c>
      <c r="F115" s="20" t="str">
        <f ca="1">VLOOKUP(E115,'SF.SL'!F:J,5,FALSE)</f>
        <v/>
      </c>
      <c r="G115" s="31" t="str">
        <f ca="1">IF(ROW()-8&gt;'Inf.'!$O$2,"",VLOOKUP(E115,'SF.SL'!F:I,4,FALSE))</f>
        <v/>
      </c>
      <c r="H115" s="20" t="str">
        <f ca="1">IF(ROW()-8&gt;'Inf.'!$O$2,"",VLOOKUP(E115,'SF.SL'!F:M,8,FALSE))</f>
        <v/>
      </c>
      <c r="I115" s="46"/>
    </row>
    <row r="116" spans="1:9" ht="21.95" customHeight="1">
      <c r="A116" s="20" t="str">
        <f ca="1">VLOOKUP(E116,'SF.SL'!F:O,10,FALSE)</f>
        <v/>
      </c>
      <c r="B116" s="21" t="str">
        <f ca="1">_xlfn.IFERROR(VLOOKUP(E116,'Rec.'!B:H,4,FALSE),"")</f>
        <v/>
      </c>
      <c r="C116" s="21" t="str">
        <f ca="1">_xlfn.IFERROR(VLOOKUP(E116,'Rec.'!B:H,5,FALSE),"")</f>
        <v/>
      </c>
      <c r="D116" s="20" t="str">
        <f ca="1">_xlfn.IFERROR(VLOOKUP(E116,'Rec.'!B:H,6,FALSE),"")</f>
        <v/>
      </c>
      <c r="E116" s="20" t="str">
        <f ca="1">_xlfn.IFERROR(VLOOKUP(ROW()-8,'SF.SL'!Q:R,2,FALSE),"")</f>
        <v/>
      </c>
      <c r="F116" s="20" t="str">
        <f ca="1">VLOOKUP(E116,'SF.SL'!F:J,5,FALSE)</f>
        <v/>
      </c>
      <c r="G116" s="31" t="str">
        <f ca="1">IF(ROW()-8&gt;'Inf.'!$O$2,"",VLOOKUP(E116,'SF.SL'!F:I,4,FALSE))</f>
        <v/>
      </c>
      <c r="H116" s="20" t="str">
        <f ca="1">IF(ROW()-8&gt;'Inf.'!$O$2,"",VLOOKUP(E116,'SF.SL'!F:M,8,FALSE))</f>
        <v/>
      </c>
      <c r="I116" s="46"/>
    </row>
    <row r="117" spans="1:9" ht="21.95" customHeight="1">
      <c r="A117" s="20" t="str">
        <f ca="1">VLOOKUP(E117,'SF.SL'!F:O,10,FALSE)</f>
        <v/>
      </c>
      <c r="B117" s="21" t="str">
        <f ca="1">_xlfn.IFERROR(VLOOKUP(E117,'Rec.'!B:H,4,FALSE),"")</f>
        <v/>
      </c>
      <c r="C117" s="21" t="str">
        <f ca="1">_xlfn.IFERROR(VLOOKUP(E117,'Rec.'!B:H,5,FALSE),"")</f>
        <v/>
      </c>
      <c r="D117" s="20" t="str">
        <f ca="1">_xlfn.IFERROR(VLOOKUP(E117,'Rec.'!B:H,6,FALSE),"")</f>
        <v/>
      </c>
      <c r="E117" s="20" t="str">
        <f ca="1">_xlfn.IFERROR(VLOOKUP(ROW()-8,'SF.SL'!Q:R,2,FALSE),"")</f>
        <v/>
      </c>
      <c r="F117" s="20" t="str">
        <f ca="1">VLOOKUP(E117,'SF.SL'!F:J,5,FALSE)</f>
        <v/>
      </c>
      <c r="G117" s="31" t="str">
        <f ca="1">IF(ROW()-8&gt;'Inf.'!$O$2,"",VLOOKUP(E117,'SF.SL'!F:I,4,FALSE))</f>
        <v/>
      </c>
      <c r="H117" s="20" t="str">
        <f ca="1">IF(ROW()-8&gt;'Inf.'!$O$2,"",VLOOKUP(E117,'SF.SL'!F:M,8,FALSE))</f>
        <v/>
      </c>
      <c r="I117" s="46"/>
    </row>
    <row r="118" spans="1:9" ht="21.95" customHeight="1">
      <c r="A118" s="20" t="str">
        <f ca="1">VLOOKUP(E118,'SF.SL'!F:O,10,FALSE)</f>
        <v/>
      </c>
      <c r="B118" s="21" t="str">
        <f ca="1">_xlfn.IFERROR(VLOOKUP(E118,'Rec.'!B:H,4,FALSE),"")</f>
        <v/>
      </c>
      <c r="C118" s="21" t="str">
        <f ca="1">_xlfn.IFERROR(VLOOKUP(E118,'Rec.'!B:H,5,FALSE),"")</f>
        <v/>
      </c>
      <c r="D118" s="20" t="str">
        <f ca="1">_xlfn.IFERROR(VLOOKUP(E118,'Rec.'!B:H,6,FALSE),"")</f>
        <v/>
      </c>
      <c r="E118" s="20" t="str">
        <f ca="1">_xlfn.IFERROR(VLOOKUP(ROW()-8,'SF.SL'!Q:R,2,FALSE),"")</f>
        <v/>
      </c>
      <c r="F118" s="20" t="str">
        <f ca="1">VLOOKUP(E118,'SF.SL'!F:J,5,FALSE)</f>
        <v/>
      </c>
      <c r="G118" s="31" t="str">
        <f ca="1">IF(ROW()-8&gt;'Inf.'!$O$2,"",VLOOKUP(E118,'SF.SL'!F:I,4,FALSE))</f>
        <v/>
      </c>
      <c r="H118" s="20" t="str">
        <f ca="1">IF(ROW()-8&gt;'Inf.'!$O$2,"",VLOOKUP(E118,'SF.SL'!F:M,8,FALSE))</f>
        <v/>
      </c>
      <c r="I118" s="46"/>
    </row>
    <row r="119" spans="1:9" ht="21.95" customHeight="1">
      <c r="A119" s="20" t="str">
        <f ca="1">VLOOKUP(E119,'SF.SL'!F:O,10,FALSE)</f>
        <v/>
      </c>
      <c r="B119" s="21" t="str">
        <f ca="1">_xlfn.IFERROR(VLOOKUP(E119,'Rec.'!B:H,4,FALSE),"")</f>
        <v/>
      </c>
      <c r="C119" s="21" t="str">
        <f ca="1">_xlfn.IFERROR(VLOOKUP(E119,'Rec.'!B:H,5,FALSE),"")</f>
        <v/>
      </c>
      <c r="D119" s="20" t="str">
        <f ca="1">_xlfn.IFERROR(VLOOKUP(E119,'Rec.'!B:H,6,FALSE),"")</f>
        <v/>
      </c>
      <c r="E119" s="20" t="str">
        <f ca="1">_xlfn.IFERROR(VLOOKUP(ROW()-8,'SF.SL'!Q:R,2,FALSE),"")</f>
        <v/>
      </c>
      <c r="F119" s="20" t="str">
        <f ca="1">VLOOKUP(E119,'SF.SL'!F:J,5,FALSE)</f>
        <v/>
      </c>
      <c r="G119" s="31" t="str">
        <f ca="1">IF(ROW()-8&gt;'Inf.'!$O$2,"",VLOOKUP(E119,'SF.SL'!F:I,4,FALSE))</f>
        <v/>
      </c>
      <c r="H119" s="20" t="str">
        <f ca="1">IF(ROW()-8&gt;'Inf.'!$O$2,"",VLOOKUP(E119,'SF.SL'!F:M,8,FALSE))</f>
        <v/>
      </c>
      <c r="I119" s="46"/>
    </row>
    <row r="120" spans="1:9" ht="21.95" customHeight="1">
      <c r="A120" s="20" t="str">
        <f ca="1">VLOOKUP(E120,'SF.SL'!F:O,10,FALSE)</f>
        <v/>
      </c>
      <c r="B120" s="21" t="str">
        <f ca="1">_xlfn.IFERROR(VLOOKUP(E120,'Rec.'!B:H,4,FALSE),"")</f>
        <v/>
      </c>
      <c r="C120" s="21" t="str">
        <f ca="1">_xlfn.IFERROR(VLOOKUP(E120,'Rec.'!B:H,5,FALSE),"")</f>
        <v/>
      </c>
      <c r="D120" s="20" t="str">
        <f ca="1">_xlfn.IFERROR(VLOOKUP(E120,'Rec.'!B:H,6,FALSE),"")</f>
        <v/>
      </c>
      <c r="E120" s="20" t="str">
        <f ca="1">_xlfn.IFERROR(VLOOKUP(ROW()-8,'SF.SL'!Q:R,2,FALSE),"")</f>
        <v/>
      </c>
      <c r="F120" s="20" t="str">
        <f ca="1">VLOOKUP(E120,'SF.SL'!F:J,5,FALSE)</f>
        <v/>
      </c>
      <c r="G120" s="31" t="str">
        <f ca="1">IF(ROW()-8&gt;'Inf.'!$O$2,"",VLOOKUP(E120,'SF.SL'!F:I,4,FALSE))</f>
        <v/>
      </c>
      <c r="H120" s="20" t="str">
        <f ca="1">IF(ROW()-8&gt;'Inf.'!$O$2,"",VLOOKUP(E120,'SF.SL'!F:M,8,FALSE))</f>
        <v/>
      </c>
      <c r="I120" s="46"/>
    </row>
    <row r="121" spans="1:9" ht="21.95" customHeight="1">
      <c r="A121" s="20" t="str">
        <f ca="1">VLOOKUP(E121,'SF.SL'!F:O,10,FALSE)</f>
        <v/>
      </c>
      <c r="B121" s="21" t="str">
        <f ca="1">_xlfn.IFERROR(VLOOKUP(E121,'Rec.'!B:H,4,FALSE),"")</f>
        <v/>
      </c>
      <c r="C121" s="21" t="str">
        <f ca="1">_xlfn.IFERROR(VLOOKUP(E121,'Rec.'!B:H,5,FALSE),"")</f>
        <v/>
      </c>
      <c r="D121" s="20" t="str">
        <f ca="1">_xlfn.IFERROR(VLOOKUP(E121,'Rec.'!B:H,6,FALSE),"")</f>
        <v/>
      </c>
      <c r="E121" s="20" t="str">
        <f ca="1">_xlfn.IFERROR(VLOOKUP(ROW()-8,'SF.SL'!Q:R,2,FALSE),"")</f>
        <v/>
      </c>
      <c r="F121" s="20" t="str">
        <f ca="1">VLOOKUP(E121,'SF.SL'!F:J,5,FALSE)</f>
        <v/>
      </c>
      <c r="G121" s="31" t="str">
        <f ca="1">IF(ROW()-8&gt;'Inf.'!$O$2,"",VLOOKUP(E121,'SF.SL'!F:I,4,FALSE))</f>
        <v/>
      </c>
      <c r="H121" s="20" t="str">
        <f ca="1">IF(ROW()-8&gt;'Inf.'!$O$2,"",VLOOKUP(E121,'SF.SL'!F:M,8,FALSE))</f>
        <v/>
      </c>
      <c r="I121" s="46"/>
    </row>
    <row r="122" spans="1:9" ht="21.95" customHeight="1">
      <c r="A122" s="20" t="str">
        <f ca="1">VLOOKUP(E122,'SF.SL'!F:O,10,FALSE)</f>
        <v/>
      </c>
      <c r="B122" s="21" t="str">
        <f ca="1">_xlfn.IFERROR(VLOOKUP(E122,'Rec.'!B:H,4,FALSE),"")</f>
        <v/>
      </c>
      <c r="C122" s="21" t="str">
        <f ca="1">_xlfn.IFERROR(VLOOKUP(E122,'Rec.'!B:H,5,FALSE),"")</f>
        <v/>
      </c>
      <c r="D122" s="20" t="str">
        <f ca="1">_xlfn.IFERROR(VLOOKUP(E122,'Rec.'!B:H,6,FALSE),"")</f>
        <v/>
      </c>
      <c r="E122" s="20" t="str">
        <f ca="1">_xlfn.IFERROR(VLOOKUP(ROW()-8,'SF.SL'!Q:R,2,FALSE),"")</f>
        <v/>
      </c>
      <c r="F122" s="20" t="str">
        <f ca="1">VLOOKUP(E122,'SF.SL'!F:J,5,FALSE)</f>
        <v/>
      </c>
      <c r="G122" s="31" t="str">
        <f ca="1">IF(ROW()-8&gt;'Inf.'!$O$2,"",VLOOKUP(E122,'SF.SL'!F:I,4,FALSE))</f>
        <v/>
      </c>
      <c r="H122" s="20" t="str">
        <f ca="1">IF(ROW()-8&gt;'Inf.'!$O$2,"",VLOOKUP(E122,'SF.SL'!F:M,8,FALSE))</f>
        <v/>
      </c>
      <c r="I122" s="46"/>
    </row>
    <row r="123" spans="1:9" ht="21.95" customHeight="1">
      <c r="A123" s="20" t="str">
        <f ca="1">VLOOKUP(E123,'SF.SL'!F:O,10,FALSE)</f>
        <v/>
      </c>
      <c r="B123" s="21" t="str">
        <f ca="1">_xlfn.IFERROR(VLOOKUP(E123,'Rec.'!B:H,4,FALSE),"")</f>
        <v/>
      </c>
      <c r="C123" s="21" t="str">
        <f ca="1">_xlfn.IFERROR(VLOOKUP(E123,'Rec.'!B:H,5,FALSE),"")</f>
        <v/>
      </c>
      <c r="D123" s="20" t="str">
        <f ca="1">_xlfn.IFERROR(VLOOKUP(E123,'Rec.'!B:H,6,FALSE),"")</f>
        <v/>
      </c>
      <c r="E123" s="20" t="str">
        <f ca="1">_xlfn.IFERROR(VLOOKUP(ROW()-8,'SF.SL'!Q:R,2,FALSE),"")</f>
        <v/>
      </c>
      <c r="F123" s="20" t="str">
        <f ca="1">VLOOKUP(E123,'SF.SL'!F:J,5,FALSE)</f>
        <v/>
      </c>
      <c r="G123" s="31" t="str">
        <f ca="1">IF(ROW()-8&gt;'Inf.'!$O$2,"",VLOOKUP(E123,'SF.SL'!F:I,4,FALSE))</f>
        <v/>
      </c>
      <c r="H123" s="20" t="str">
        <f ca="1">IF(ROW()-8&gt;'Inf.'!$O$2,"",VLOOKUP(E123,'SF.SL'!F:M,8,FALSE))</f>
        <v/>
      </c>
      <c r="I123" s="46"/>
    </row>
    <row r="124" spans="1:9" ht="21.95" customHeight="1">
      <c r="A124" s="20" t="str">
        <f ca="1">VLOOKUP(E124,'SF.SL'!F:O,10,FALSE)</f>
        <v/>
      </c>
      <c r="B124" s="21" t="str">
        <f ca="1">_xlfn.IFERROR(VLOOKUP(E124,'Rec.'!B:H,4,FALSE),"")</f>
        <v/>
      </c>
      <c r="C124" s="21" t="str">
        <f ca="1">_xlfn.IFERROR(VLOOKUP(E124,'Rec.'!B:H,5,FALSE),"")</f>
        <v/>
      </c>
      <c r="D124" s="20" t="str">
        <f ca="1">_xlfn.IFERROR(VLOOKUP(E124,'Rec.'!B:H,6,FALSE),"")</f>
        <v/>
      </c>
      <c r="E124" s="20" t="str">
        <f ca="1">_xlfn.IFERROR(VLOOKUP(ROW()-8,'SF.SL'!Q:R,2,FALSE),"")</f>
        <v/>
      </c>
      <c r="F124" s="20" t="str">
        <f ca="1">VLOOKUP(E124,'SF.SL'!F:J,5,FALSE)</f>
        <v/>
      </c>
      <c r="G124" s="31" t="str">
        <f ca="1">IF(ROW()-8&gt;'Inf.'!$O$2,"",VLOOKUP(E124,'SF.SL'!F:I,4,FALSE))</f>
        <v/>
      </c>
      <c r="H124" s="20" t="str">
        <f ca="1">IF(ROW()-8&gt;'Inf.'!$O$2,"",VLOOKUP(E124,'SF.SL'!F:M,8,FALSE))</f>
        <v/>
      </c>
      <c r="I124" s="46"/>
    </row>
    <row r="125" spans="1:9" ht="21.95" customHeight="1">
      <c r="A125" s="20" t="str">
        <f ca="1">VLOOKUP(E125,'SF.SL'!F:O,10,FALSE)</f>
        <v/>
      </c>
      <c r="B125" s="21" t="str">
        <f ca="1">_xlfn.IFERROR(VLOOKUP(E125,'Rec.'!B:H,4,FALSE),"")</f>
        <v/>
      </c>
      <c r="C125" s="21" t="str">
        <f ca="1">_xlfn.IFERROR(VLOOKUP(E125,'Rec.'!B:H,5,FALSE),"")</f>
        <v/>
      </c>
      <c r="D125" s="20" t="str">
        <f ca="1">_xlfn.IFERROR(VLOOKUP(E125,'Rec.'!B:H,6,FALSE),"")</f>
        <v/>
      </c>
      <c r="E125" s="20" t="str">
        <f ca="1">_xlfn.IFERROR(VLOOKUP(ROW()-8,'SF.SL'!Q:R,2,FALSE),"")</f>
        <v/>
      </c>
      <c r="F125" s="20" t="str">
        <f ca="1">VLOOKUP(E125,'SF.SL'!F:J,5,FALSE)</f>
        <v/>
      </c>
      <c r="G125" s="31" t="str">
        <f ca="1">IF(ROW()-8&gt;'Inf.'!$O$2,"",VLOOKUP(E125,'SF.SL'!F:I,4,FALSE))</f>
        <v/>
      </c>
      <c r="H125" s="20" t="str">
        <f ca="1">IF(ROW()-8&gt;'Inf.'!$O$2,"",VLOOKUP(E125,'SF.SL'!F:M,8,FALSE))</f>
        <v/>
      </c>
      <c r="I125" s="46"/>
    </row>
    <row r="126" spans="1:9" ht="21.95" customHeight="1">
      <c r="A126" s="20" t="str">
        <f ca="1">VLOOKUP(E126,'SF.SL'!F:O,10,FALSE)</f>
        <v/>
      </c>
      <c r="B126" s="21" t="str">
        <f ca="1">_xlfn.IFERROR(VLOOKUP(E126,'Rec.'!B:H,4,FALSE),"")</f>
        <v/>
      </c>
      <c r="C126" s="21" t="str">
        <f ca="1">_xlfn.IFERROR(VLOOKUP(E126,'Rec.'!B:H,5,FALSE),"")</f>
        <v/>
      </c>
      <c r="D126" s="20" t="str">
        <f ca="1">_xlfn.IFERROR(VLOOKUP(E126,'Rec.'!B:H,6,FALSE),"")</f>
        <v/>
      </c>
      <c r="E126" s="20" t="str">
        <f ca="1">_xlfn.IFERROR(VLOOKUP(ROW()-8,'SF.SL'!Q:R,2,FALSE),"")</f>
        <v/>
      </c>
      <c r="F126" s="20" t="str">
        <f ca="1">VLOOKUP(E126,'SF.SL'!F:J,5,FALSE)</f>
        <v/>
      </c>
      <c r="G126" s="31" t="str">
        <f ca="1">IF(ROW()-8&gt;'Inf.'!$O$2,"",VLOOKUP(E126,'SF.SL'!F:I,4,FALSE))</f>
        <v/>
      </c>
      <c r="H126" s="20" t="str">
        <f ca="1">IF(ROW()-8&gt;'Inf.'!$O$2,"",VLOOKUP(E126,'SF.SL'!F:M,8,FALSE))</f>
        <v/>
      </c>
      <c r="I126" s="46"/>
    </row>
    <row r="127" spans="1:9" ht="21.95" customHeight="1">
      <c r="A127" s="20" t="str">
        <f ca="1">VLOOKUP(E127,'SF.SL'!F:O,10,FALSE)</f>
        <v/>
      </c>
      <c r="B127" s="21" t="str">
        <f ca="1">_xlfn.IFERROR(VLOOKUP(E127,'Rec.'!B:H,4,FALSE),"")</f>
        <v/>
      </c>
      <c r="C127" s="21" t="str">
        <f ca="1">_xlfn.IFERROR(VLOOKUP(E127,'Rec.'!B:H,5,FALSE),"")</f>
        <v/>
      </c>
      <c r="D127" s="20" t="str">
        <f ca="1">_xlfn.IFERROR(VLOOKUP(E127,'Rec.'!B:H,6,FALSE),"")</f>
        <v/>
      </c>
      <c r="E127" s="20" t="str">
        <f ca="1">_xlfn.IFERROR(VLOOKUP(ROW()-8,'SF.SL'!Q:R,2,FALSE),"")</f>
        <v/>
      </c>
      <c r="F127" s="20" t="str">
        <f ca="1">VLOOKUP(E127,'SF.SL'!F:J,5,FALSE)</f>
        <v/>
      </c>
      <c r="G127" s="31" t="str">
        <f ca="1">IF(ROW()-8&gt;'Inf.'!$O$2,"",VLOOKUP(E127,'SF.SL'!F:I,4,FALSE))</f>
        <v/>
      </c>
      <c r="H127" s="20" t="str">
        <f ca="1">IF(ROW()-8&gt;'Inf.'!$O$2,"",VLOOKUP(E127,'SF.SL'!F:M,8,FALSE))</f>
        <v/>
      </c>
      <c r="I127" s="46"/>
    </row>
    <row r="128" spans="1:9" ht="21.95" customHeight="1">
      <c r="A128" s="20" t="str">
        <f ca="1">VLOOKUP(E128,'SF.SL'!F:O,10,FALSE)</f>
        <v/>
      </c>
      <c r="B128" s="21" t="str">
        <f ca="1">_xlfn.IFERROR(VLOOKUP(E128,'Rec.'!B:H,4,FALSE),"")</f>
        <v/>
      </c>
      <c r="C128" s="21" t="str">
        <f ca="1">_xlfn.IFERROR(VLOOKUP(E128,'Rec.'!B:H,5,FALSE),"")</f>
        <v/>
      </c>
      <c r="D128" s="20" t="str">
        <f ca="1">_xlfn.IFERROR(VLOOKUP(E128,'Rec.'!B:H,6,FALSE),"")</f>
        <v/>
      </c>
      <c r="E128" s="20" t="str">
        <f ca="1">_xlfn.IFERROR(VLOOKUP(ROW()-8,'SF.SL'!Q:R,2,FALSE),"")</f>
        <v/>
      </c>
      <c r="F128" s="20" t="str">
        <f ca="1">VLOOKUP(E128,'SF.SL'!F:J,5,FALSE)</f>
        <v/>
      </c>
      <c r="G128" s="31" t="str">
        <f ca="1">IF(ROW()-8&gt;'Inf.'!$O$2,"",VLOOKUP(E128,'SF.SL'!F:I,4,FALSE))</f>
        <v/>
      </c>
      <c r="H128" s="20" t="str">
        <f ca="1">IF(ROW()-8&gt;'Inf.'!$O$2,"",VLOOKUP(E128,'SF.SL'!F:M,8,FALSE))</f>
        <v/>
      </c>
      <c r="I128" s="46"/>
    </row>
    <row r="129" spans="1:9" ht="21.95" customHeight="1">
      <c r="A129" s="20" t="str">
        <f ca="1">VLOOKUP(E129,'SF.SL'!F:O,10,FALSE)</f>
        <v/>
      </c>
      <c r="B129" s="21" t="str">
        <f ca="1">_xlfn.IFERROR(VLOOKUP(E129,'Rec.'!B:H,4,FALSE),"")</f>
        <v/>
      </c>
      <c r="C129" s="21" t="str">
        <f ca="1">_xlfn.IFERROR(VLOOKUP(E129,'Rec.'!B:H,5,FALSE),"")</f>
        <v/>
      </c>
      <c r="D129" s="20" t="str">
        <f ca="1">_xlfn.IFERROR(VLOOKUP(E129,'Rec.'!B:H,6,FALSE),"")</f>
        <v/>
      </c>
      <c r="E129" s="20" t="str">
        <f ca="1">_xlfn.IFERROR(VLOOKUP(ROW()-8,'SF.SL'!Q:R,2,FALSE),"")</f>
        <v/>
      </c>
      <c r="F129" s="20" t="str">
        <f ca="1">VLOOKUP(E129,'SF.SL'!F:J,5,FALSE)</f>
        <v/>
      </c>
      <c r="G129" s="31" t="str">
        <f ca="1">IF(ROW()-8&gt;'Inf.'!$O$2,"",VLOOKUP(E129,'SF.SL'!F:I,4,FALSE))</f>
        <v/>
      </c>
      <c r="H129" s="20" t="str">
        <f ca="1">IF(ROW()-8&gt;'Inf.'!$O$2,"",VLOOKUP(E129,'SF.SL'!F:M,8,FALSE))</f>
        <v/>
      </c>
      <c r="I129" s="46"/>
    </row>
    <row r="130" spans="1:9" ht="21.95" customHeight="1">
      <c r="A130" s="20" t="str">
        <f ca="1">VLOOKUP(E130,'SF.SL'!F:O,10,FALSE)</f>
        <v/>
      </c>
      <c r="B130" s="21" t="str">
        <f ca="1">_xlfn.IFERROR(VLOOKUP(E130,'Rec.'!B:H,4,FALSE),"")</f>
        <v/>
      </c>
      <c r="C130" s="21" t="str">
        <f ca="1">_xlfn.IFERROR(VLOOKUP(E130,'Rec.'!B:H,5,FALSE),"")</f>
        <v/>
      </c>
      <c r="D130" s="20" t="str">
        <f ca="1">_xlfn.IFERROR(VLOOKUP(E130,'Rec.'!B:H,6,FALSE),"")</f>
        <v/>
      </c>
      <c r="E130" s="20" t="str">
        <f ca="1">_xlfn.IFERROR(VLOOKUP(ROW()-8,'SF.SL'!Q:R,2,FALSE),"")</f>
        <v/>
      </c>
      <c r="F130" s="20" t="str">
        <f ca="1">VLOOKUP(E130,'SF.SL'!F:J,5,FALSE)</f>
        <v/>
      </c>
      <c r="G130" s="31" t="str">
        <f ca="1">IF(ROW()-8&gt;'Inf.'!$O$2,"",VLOOKUP(E130,'SF.SL'!F:I,4,FALSE))</f>
        <v/>
      </c>
      <c r="H130" s="20" t="str">
        <f ca="1">IF(ROW()-8&gt;'Inf.'!$O$2,"",VLOOKUP(E130,'SF.SL'!F:M,8,FALSE))</f>
        <v/>
      </c>
      <c r="I130" s="46"/>
    </row>
    <row r="131" spans="1:9" ht="21.95" customHeight="1">
      <c r="A131" s="20" t="str">
        <f ca="1">VLOOKUP(E131,'SF.SL'!F:O,10,FALSE)</f>
        <v/>
      </c>
      <c r="B131" s="21" t="str">
        <f ca="1">_xlfn.IFERROR(VLOOKUP(E131,'Rec.'!B:H,4,FALSE),"")</f>
        <v/>
      </c>
      <c r="C131" s="21" t="str">
        <f ca="1">_xlfn.IFERROR(VLOOKUP(E131,'Rec.'!B:H,5,FALSE),"")</f>
        <v/>
      </c>
      <c r="D131" s="20" t="str">
        <f ca="1">_xlfn.IFERROR(VLOOKUP(E131,'Rec.'!B:H,6,FALSE),"")</f>
        <v/>
      </c>
      <c r="E131" s="20" t="str">
        <f ca="1">_xlfn.IFERROR(VLOOKUP(ROW()-8,'SF.SL'!Q:R,2,FALSE),"")</f>
        <v/>
      </c>
      <c r="F131" s="20" t="str">
        <f ca="1">VLOOKUP(E131,'SF.SL'!F:J,5,FALSE)</f>
        <v/>
      </c>
      <c r="G131" s="31" t="str">
        <f ca="1">IF(ROW()-8&gt;'Inf.'!$O$2,"",VLOOKUP(E131,'SF.SL'!F:I,4,FALSE))</f>
        <v/>
      </c>
      <c r="H131" s="20" t="str">
        <f ca="1">IF(ROW()-8&gt;'Inf.'!$O$2,"",VLOOKUP(E131,'SF.SL'!F:M,8,FALSE))</f>
        <v/>
      </c>
      <c r="I131" s="46"/>
    </row>
    <row r="132" spans="1:9" ht="21.95" customHeight="1">
      <c r="A132" s="20" t="str">
        <f ca="1">VLOOKUP(E132,'SF.SL'!F:O,10,FALSE)</f>
        <v/>
      </c>
      <c r="B132" s="21" t="str">
        <f ca="1">_xlfn.IFERROR(VLOOKUP(E132,'Rec.'!B:H,4,FALSE),"")</f>
        <v/>
      </c>
      <c r="C132" s="21" t="str">
        <f ca="1">_xlfn.IFERROR(VLOOKUP(E132,'Rec.'!B:H,5,FALSE),"")</f>
        <v/>
      </c>
      <c r="D132" s="20" t="str">
        <f ca="1">_xlfn.IFERROR(VLOOKUP(E132,'Rec.'!B:H,6,FALSE),"")</f>
        <v/>
      </c>
      <c r="E132" s="20" t="str">
        <f ca="1">_xlfn.IFERROR(VLOOKUP(ROW()-8,'SF.SL'!Q:R,2,FALSE),"")</f>
        <v/>
      </c>
      <c r="F132" s="20" t="str">
        <f ca="1">VLOOKUP(E132,'SF.SL'!F:J,5,FALSE)</f>
        <v/>
      </c>
      <c r="G132" s="31" t="str">
        <f ca="1">IF(ROW()-8&gt;'Inf.'!$O$2,"",VLOOKUP(E132,'SF.SL'!F:I,4,FALSE))</f>
        <v/>
      </c>
      <c r="H132" s="20" t="str">
        <f ca="1">IF(ROW()-8&gt;'Inf.'!$O$2,"",VLOOKUP(E132,'SF.SL'!F:M,8,FALSE))</f>
        <v/>
      </c>
      <c r="I132" s="46"/>
    </row>
    <row r="133" spans="1:9" ht="21.95" customHeight="1">
      <c r="A133" s="20" t="str">
        <f ca="1">VLOOKUP(E133,'SF.SL'!F:O,10,FALSE)</f>
        <v/>
      </c>
      <c r="B133" s="21" t="str">
        <f ca="1">_xlfn.IFERROR(VLOOKUP(E133,'Rec.'!B:H,4,FALSE),"")</f>
        <v/>
      </c>
      <c r="C133" s="21" t="str">
        <f ca="1">_xlfn.IFERROR(VLOOKUP(E133,'Rec.'!B:H,5,FALSE),"")</f>
        <v/>
      </c>
      <c r="D133" s="20" t="str">
        <f ca="1">_xlfn.IFERROR(VLOOKUP(E133,'Rec.'!B:H,6,FALSE),"")</f>
        <v/>
      </c>
      <c r="E133" s="20" t="str">
        <f ca="1">_xlfn.IFERROR(VLOOKUP(ROW()-8,'SF.SL'!Q:R,2,FALSE),"")</f>
        <v/>
      </c>
      <c r="F133" s="20" t="str">
        <f ca="1">VLOOKUP(E133,'SF.SL'!F:J,5,FALSE)</f>
        <v/>
      </c>
      <c r="G133" s="31" t="str">
        <f ca="1">IF(ROW()-8&gt;'Inf.'!$O$2,"",VLOOKUP(E133,'SF.SL'!F:I,4,FALSE))</f>
        <v/>
      </c>
      <c r="H133" s="20" t="str">
        <f ca="1">IF(ROW()-8&gt;'Inf.'!$O$2,"",VLOOKUP(E133,'SF.SL'!F:M,8,FALSE))</f>
        <v/>
      </c>
      <c r="I133" s="46"/>
    </row>
    <row r="134" spans="1:9" ht="21.95" customHeight="1">
      <c r="A134" s="20" t="str">
        <f ca="1">VLOOKUP(E134,'SF.SL'!F:O,10,FALSE)</f>
        <v/>
      </c>
      <c r="B134" s="21" t="str">
        <f ca="1">_xlfn.IFERROR(VLOOKUP(E134,'Rec.'!B:H,4,FALSE),"")</f>
        <v/>
      </c>
      <c r="C134" s="21" t="str">
        <f ca="1">_xlfn.IFERROR(VLOOKUP(E134,'Rec.'!B:H,5,FALSE),"")</f>
        <v/>
      </c>
      <c r="D134" s="20" t="str">
        <f ca="1">_xlfn.IFERROR(VLOOKUP(E134,'Rec.'!B:H,6,FALSE),"")</f>
        <v/>
      </c>
      <c r="E134" s="20" t="str">
        <f ca="1">_xlfn.IFERROR(VLOOKUP(ROW()-8,'SF.SL'!Q:R,2,FALSE),"")</f>
        <v/>
      </c>
      <c r="F134" s="20" t="str">
        <f ca="1">VLOOKUP(E134,'SF.SL'!F:J,5,FALSE)</f>
        <v/>
      </c>
      <c r="G134" s="31" t="str">
        <f ca="1">IF(ROW()-8&gt;'Inf.'!$O$2,"",VLOOKUP(E134,'SF.SL'!F:I,4,FALSE))</f>
        <v/>
      </c>
      <c r="H134" s="20" t="str">
        <f ca="1">IF(ROW()-8&gt;'Inf.'!$O$2,"",VLOOKUP(E134,'SF.SL'!F:M,8,FALSE))</f>
        <v/>
      </c>
      <c r="I134" s="46"/>
    </row>
    <row r="135" spans="1:9" ht="21.95" customHeight="1">
      <c r="A135" s="20" t="str">
        <f ca="1">VLOOKUP(E135,'SF.SL'!F:O,10,FALSE)</f>
        <v/>
      </c>
      <c r="B135" s="21" t="str">
        <f ca="1">_xlfn.IFERROR(VLOOKUP(E135,'Rec.'!B:H,4,FALSE),"")</f>
        <v/>
      </c>
      <c r="C135" s="21" t="str">
        <f ca="1">_xlfn.IFERROR(VLOOKUP(E135,'Rec.'!B:H,5,FALSE),"")</f>
        <v/>
      </c>
      <c r="D135" s="20" t="str">
        <f ca="1">_xlfn.IFERROR(VLOOKUP(E135,'Rec.'!B:H,6,FALSE),"")</f>
        <v/>
      </c>
      <c r="E135" s="20" t="str">
        <f ca="1">_xlfn.IFERROR(VLOOKUP(ROW()-8,'SF.SL'!Q:R,2,FALSE),"")</f>
        <v/>
      </c>
      <c r="F135" s="20" t="str">
        <f ca="1">VLOOKUP(E135,'SF.SL'!F:J,5,FALSE)</f>
        <v/>
      </c>
      <c r="G135" s="31" t="str">
        <f ca="1">IF(ROW()-8&gt;'Inf.'!$O$2,"",VLOOKUP(E135,'SF.SL'!F:I,4,FALSE))</f>
        <v/>
      </c>
      <c r="H135" s="20" t="str">
        <f ca="1">IF(ROW()-8&gt;'Inf.'!$O$2,"",VLOOKUP(E135,'SF.SL'!F:M,8,FALSE))</f>
        <v/>
      </c>
      <c r="I135" s="46"/>
    </row>
    <row r="136" spans="1:9" ht="21.95" customHeight="1">
      <c r="A136" s="20" t="str">
        <f ca="1">VLOOKUP(E136,'SF.SL'!F:O,10,FALSE)</f>
        <v/>
      </c>
      <c r="B136" s="21" t="str">
        <f ca="1">_xlfn.IFERROR(VLOOKUP(E136,'Rec.'!B:H,4,FALSE),"")</f>
        <v/>
      </c>
      <c r="C136" s="21" t="str">
        <f ca="1">_xlfn.IFERROR(VLOOKUP(E136,'Rec.'!B:H,5,FALSE),"")</f>
        <v/>
      </c>
      <c r="D136" s="20" t="str">
        <f ca="1">_xlfn.IFERROR(VLOOKUP(E136,'Rec.'!B:H,6,FALSE),"")</f>
        <v/>
      </c>
      <c r="E136" s="20" t="str">
        <f ca="1">_xlfn.IFERROR(VLOOKUP(ROW()-8,'SF.SL'!Q:R,2,FALSE),"")</f>
        <v/>
      </c>
      <c r="F136" s="20" t="str">
        <f ca="1">VLOOKUP(E136,'SF.SL'!F:J,5,FALSE)</f>
        <v/>
      </c>
      <c r="G136" s="31" t="str">
        <f ca="1">IF(ROW()-8&gt;'Inf.'!$O$2,"",VLOOKUP(E136,'SF.SL'!F:I,4,FALSE))</f>
        <v/>
      </c>
      <c r="H136" s="20" t="str">
        <f ca="1">IF(ROW()-8&gt;'Inf.'!$O$2,"",VLOOKUP(E136,'SF.SL'!F:M,8,FALSE))</f>
        <v/>
      </c>
      <c r="I136" s="46"/>
    </row>
    <row r="137" spans="1:9" ht="21.95" customHeight="1">
      <c r="A137" s="20" t="str">
        <f ca="1">VLOOKUP(E137,'SF.SL'!F:O,10,FALSE)</f>
        <v/>
      </c>
      <c r="B137" s="21" t="str">
        <f ca="1">_xlfn.IFERROR(VLOOKUP(E137,'Rec.'!B:H,4,FALSE),"")</f>
        <v/>
      </c>
      <c r="C137" s="21" t="str">
        <f ca="1">_xlfn.IFERROR(VLOOKUP(E137,'Rec.'!B:H,5,FALSE),"")</f>
        <v/>
      </c>
      <c r="D137" s="20" t="str">
        <f ca="1">_xlfn.IFERROR(VLOOKUP(E137,'Rec.'!B:H,6,FALSE),"")</f>
        <v/>
      </c>
      <c r="E137" s="20" t="str">
        <f ca="1">_xlfn.IFERROR(VLOOKUP(ROW()-8,'SF.SL'!Q:R,2,FALSE),"")</f>
        <v/>
      </c>
      <c r="F137" s="20" t="str">
        <f ca="1">VLOOKUP(E137,'SF.SL'!F:J,5,FALSE)</f>
        <v/>
      </c>
      <c r="G137" s="31" t="str">
        <f ca="1">IF(ROW()-8&gt;'Inf.'!$O$2,"",VLOOKUP(E137,'SF.SL'!F:I,4,FALSE))</f>
        <v/>
      </c>
      <c r="H137" s="20" t="str">
        <f ca="1">IF(ROW()-8&gt;'Inf.'!$O$2,"",VLOOKUP(E137,'SF.SL'!F:M,8,FALSE))</f>
        <v/>
      </c>
      <c r="I137" s="46"/>
    </row>
    <row r="138" spans="1:9" ht="21.95" customHeight="1">
      <c r="A138" s="20" t="str">
        <f ca="1">VLOOKUP(E138,'SF.SL'!F:O,10,FALSE)</f>
        <v/>
      </c>
      <c r="B138" s="21" t="str">
        <f ca="1">_xlfn.IFERROR(VLOOKUP(E138,'Rec.'!B:H,4,FALSE),"")</f>
        <v/>
      </c>
      <c r="C138" s="21" t="str">
        <f ca="1">_xlfn.IFERROR(VLOOKUP(E138,'Rec.'!B:H,5,FALSE),"")</f>
        <v/>
      </c>
      <c r="D138" s="20" t="str">
        <f ca="1">_xlfn.IFERROR(VLOOKUP(E138,'Rec.'!B:H,6,FALSE),"")</f>
        <v/>
      </c>
      <c r="E138" s="20" t="str">
        <f ca="1">_xlfn.IFERROR(VLOOKUP(ROW()-8,'SF.SL'!Q:R,2,FALSE),"")</f>
        <v/>
      </c>
      <c r="F138" s="20" t="str">
        <f ca="1">VLOOKUP(E138,'SF.SL'!F:J,5,FALSE)</f>
        <v/>
      </c>
      <c r="G138" s="31" t="str">
        <f ca="1">IF(ROW()-8&gt;'Inf.'!$O$2,"",VLOOKUP(E138,'SF.SL'!F:I,4,FALSE))</f>
        <v/>
      </c>
      <c r="H138" s="20" t="str">
        <f ca="1">IF(ROW()-8&gt;'Inf.'!$O$2,"",VLOOKUP(E138,'SF.SL'!F:M,8,FALSE))</f>
        <v/>
      </c>
      <c r="I138" s="46"/>
    </row>
    <row r="139" spans="1:9" ht="21.95" customHeight="1">
      <c r="A139" s="20" t="str">
        <f ca="1">VLOOKUP(E139,'SF.SL'!F:O,10,FALSE)</f>
        <v/>
      </c>
      <c r="B139" s="21" t="str">
        <f ca="1">_xlfn.IFERROR(VLOOKUP(E139,'Rec.'!B:H,4,FALSE),"")</f>
        <v/>
      </c>
      <c r="C139" s="21" t="str">
        <f ca="1">_xlfn.IFERROR(VLOOKUP(E139,'Rec.'!B:H,5,FALSE),"")</f>
        <v/>
      </c>
      <c r="D139" s="20" t="str">
        <f ca="1">_xlfn.IFERROR(VLOOKUP(E139,'Rec.'!B:H,6,FALSE),"")</f>
        <v/>
      </c>
      <c r="E139" s="20" t="str">
        <f ca="1">_xlfn.IFERROR(VLOOKUP(ROW()-8,'SF.SL'!Q:R,2,FALSE),"")</f>
        <v/>
      </c>
      <c r="F139" s="20" t="str">
        <f ca="1">VLOOKUP(E139,'SF.SL'!F:J,5,FALSE)</f>
        <v/>
      </c>
      <c r="G139" s="31" t="str">
        <f ca="1">IF(ROW()-8&gt;'Inf.'!$O$2,"",VLOOKUP(E139,'SF.SL'!F:I,4,FALSE))</f>
        <v/>
      </c>
      <c r="H139" s="20" t="str">
        <f ca="1">IF(ROW()-8&gt;'Inf.'!$O$2,"",VLOOKUP(E139,'SF.SL'!F:M,8,FALSE))</f>
        <v/>
      </c>
      <c r="I139" s="46"/>
    </row>
    <row r="140" spans="1:9" ht="21.95" customHeight="1">
      <c r="A140" s="20" t="str">
        <f ca="1">VLOOKUP(E140,'SF.SL'!F:O,10,FALSE)</f>
        <v/>
      </c>
      <c r="B140" s="21" t="str">
        <f ca="1">_xlfn.IFERROR(VLOOKUP(E140,'Rec.'!B:H,4,FALSE),"")</f>
        <v/>
      </c>
      <c r="C140" s="21" t="str">
        <f ca="1">_xlfn.IFERROR(VLOOKUP(E140,'Rec.'!B:H,5,FALSE),"")</f>
        <v/>
      </c>
      <c r="D140" s="20" t="str">
        <f ca="1">_xlfn.IFERROR(VLOOKUP(E140,'Rec.'!B:H,6,FALSE),"")</f>
        <v/>
      </c>
      <c r="E140" s="20" t="str">
        <f ca="1">_xlfn.IFERROR(VLOOKUP(ROW()-8,'SF.SL'!Q:R,2,FALSE),"")</f>
        <v/>
      </c>
      <c r="F140" s="20" t="str">
        <f ca="1">VLOOKUP(E140,'SF.SL'!F:J,5,FALSE)</f>
        <v/>
      </c>
      <c r="G140" s="31" t="str">
        <f ca="1">IF(ROW()-8&gt;'Inf.'!$O$2,"",VLOOKUP(E140,'SF.SL'!F:I,4,FALSE))</f>
        <v/>
      </c>
      <c r="H140" s="20" t="str">
        <f ca="1">IF(ROW()-8&gt;'Inf.'!$O$2,"",VLOOKUP(E140,'SF.SL'!F:M,8,FALSE))</f>
        <v/>
      </c>
      <c r="I140" s="46"/>
    </row>
    <row r="141" spans="1:9" ht="21.95" customHeight="1">
      <c r="A141" s="20" t="str">
        <f ca="1">VLOOKUP(E141,'SF.SL'!F:O,10,FALSE)</f>
        <v/>
      </c>
      <c r="B141" s="21" t="str">
        <f ca="1">_xlfn.IFERROR(VLOOKUP(E141,'Rec.'!B:H,4,FALSE),"")</f>
        <v/>
      </c>
      <c r="C141" s="21" t="str">
        <f ca="1">_xlfn.IFERROR(VLOOKUP(E141,'Rec.'!B:H,5,FALSE),"")</f>
        <v/>
      </c>
      <c r="D141" s="20" t="str">
        <f ca="1">_xlfn.IFERROR(VLOOKUP(E141,'Rec.'!B:H,6,FALSE),"")</f>
        <v/>
      </c>
      <c r="E141" s="20" t="str">
        <f ca="1">_xlfn.IFERROR(VLOOKUP(ROW()-8,'SF.SL'!Q:R,2,FALSE),"")</f>
        <v/>
      </c>
      <c r="F141" s="20" t="str">
        <f ca="1">VLOOKUP(E141,'SF.SL'!F:J,5,FALSE)</f>
        <v/>
      </c>
      <c r="G141" s="31" t="str">
        <f ca="1">IF(ROW()-8&gt;'Inf.'!$O$2,"",VLOOKUP(E141,'SF.SL'!F:I,4,FALSE))</f>
        <v/>
      </c>
      <c r="H141" s="20" t="str">
        <f ca="1">IF(ROW()-8&gt;'Inf.'!$O$2,"",VLOOKUP(E141,'SF.SL'!F:M,8,FALSE))</f>
        <v/>
      </c>
      <c r="I141" s="46"/>
    </row>
    <row r="142" spans="1:9" ht="21.95" customHeight="1">
      <c r="A142" s="20" t="str">
        <f ca="1">VLOOKUP(E142,'SF.SL'!F:O,10,FALSE)</f>
        <v/>
      </c>
      <c r="B142" s="21" t="str">
        <f ca="1">_xlfn.IFERROR(VLOOKUP(E142,'Rec.'!B:H,4,FALSE),"")</f>
        <v/>
      </c>
      <c r="C142" s="21" t="str">
        <f ca="1">_xlfn.IFERROR(VLOOKUP(E142,'Rec.'!B:H,5,FALSE),"")</f>
        <v/>
      </c>
      <c r="D142" s="20" t="str">
        <f ca="1">_xlfn.IFERROR(VLOOKUP(E142,'Rec.'!B:H,6,FALSE),"")</f>
        <v/>
      </c>
      <c r="E142" s="20" t="str">
        <f ca="1">_xlfn.IFERROR(VLOOKUP(ROW()-8,'SF.SL'!Q:R,2,FALSE),"")</f>
        <v/>
      </c>
      <c r="F142" s="20" t="str">
        <f ca="1">VLOOKUP(E142,'SF.SL'!F:J,5,FALSE)</f>
        <v/>
      </c>
      <c r="G142" s="31" t="str">
        <f ca="1">IF(ROW()-8&gt;'Inf.'!$O$2,"",VLOOKUP(E142,'SF.SL'!F:I,4,FALSE))</f>
        <v/>
      </c>
      <c r="H142" s="20" t="str">
        <f ca="1">IF(ROW()-8&gt;'Inf.'!$O$2,"",VLOOKUP(E142,'SF.SL'!F:M,8,FALSE))</f>
        <v/>
      </c>
      <c r="I142" s="46"/>
    </row>
    <row r="143" spans="1:9" ht="21.95" customHeight="1">
      <c r="A143" s="20" t="str">
        <f ca="1">VLOOKUP(E143,'SF.SL'!F:O,10,FALSE)</f>
        <v/>
      </c>
      <c r="B143" s="21" t="str">
        <f ca="1">_xlfn.IFERROR(VLOOKUP(E143,'Rec.'!B:H,4,FALSE),"")</f>
        <v/>
      </c>
      <c r="C143" s="21" t="str">
        <f ca="1">_xlfn.IFERROR(VLOOKUP(E143,'Rec.'!B:H,5,FALSE),"")</f>
        <v/>
      </c>
      <c r="D143" s="20" t="str">
        <f ca="1">_xlfn.IFERROR(VLOOKUP(E143,'Rec.'!B:H,6,FALSE),"")</f>
        <v/>
      </c>
      <c r="E143" s="20" t="str">
        <f ca="1">_xlfn.IFERROR(VLOOKUP(ROW()-8,'SF.SL'!Q:R,2,FALSE),"")</f>
        <v/>
      </c>
      <c r="F143" s="20" t="str">
        <f ca="1">VLOOKUP(E143,'SF.SL'!F:J,5,FALSE)</f>
        <v/>
      </c>
      <c r="G143" s="31" t="str">
        <f ca="1">IF(ROW()-8&gt;'Inf.'!$O$2,"",VLOOKUP(E143,'SF.SL'!F:I,4,FALSE))</f>
        <v/>
      </c>
      <c r="H143" s="20" t="str">
        <f ca="1">IF(ROW()-8&gt;'Inf.'!$O$2,"",VLOOKUP(E143,'SF.SL'!F:M,8,FALSE))</f>
        <v/>
      </c>
      <c r="I143" s="46"/>
    </row>
    <row r="144" spans="1:9" ht="21.95" customHeight="1">
      <c r="A144" s="20" t="str">
        <f ca="1">VLOOKUP(E144,'SF.SL'!F:O,10,FALSE)</f>
        <v/>
      </c>
      <c r="B144" s="21" t="str">
        <f ca="1">_xlfn.IFERROR(VLOOKUP(E144,'Rec.'!B:H,4,FALSE),"")</f>
        <v/>
      </c>
      <c r="C144" s="21" t="str">
        <f ca="1">_xlfn.IFERROR(VLOOKUP(E144,'Rec.'!B:H,5,FALSE),"")</f>
        <v/>
      </c>
      <c r="D144" s="20" t="str">
        <f ca="1">_xlfn.IFERROR(VLOOKUP(E144,'Rec.'!B:H,6,FALSE),"")</f>
        <v/>
      </c>
      <c r="E144" s="20" t="str">
        <f ca="1">_xlfn.IFERROR(VLOOKUP(ROW()-8,'SF.SL'!Q:R,2,FALSE),"")</f>
        <v/>
      </c>
      <c r="F144" s="20" t="str">
        <f ca="1">VLOOKUP(E144,'SF.SL'!F:J,5,FALSE)</f>
        <v/>
      </c>
      <c r="G144" s="31" t="str">
        <f ca="1">IF(ROW()-8&gt;'Inf.'!$O$2,"",VLOOKUP(E144,'SF.SL'!F:I,4,FALSE))</f>
        <v/>
      </c>
      <c r="H144" s="20" t="str">
        <f ca="1">IF(ROW()-8&gt;'Inf.'!$O$2,"",VLOOKUP(E144,'SF.SL'!F:M,8,FALSE))</f>
        <v/>
      </c>
      <c r="I144" s="46"/>
    </row>
    <row r="145" spans="1:9" ht="21.95" customHeight="1">
      <c r="A145" s="20" t="str">
        <f ca="1">VLOOKUP(E145,'SF.SL'!F:O,10,FALSE)</f>
        <v/>
      </c>
      <c r="B145" s="21" t="str">
        <f ca="1">_xlfn.IFERROR(VLOOKUP(E145,'Rec.'!B:H,4,FALSE),"")</f>
        <v/>
      </c>
      <c r="C145" s="21" t="str">
        <f ca="1">_xlfn.IFERROR(VLOOKUP(E145,'Rec.'!B:H,5,FALSE),"")</f>
        <v/>
      </c>
      <c r="D145" s="20" t="str">
        <f ca="1">_xlfn.IFERROR(VLOOKUP(E145,'Rec.'!B:H,6,FALSE),"")</f>
        <v/>
      </c>
      <c r="E145" s="20" t="str">
        <f ca="1">_xlfn.IFERROR(VLOOKUP(ROW()-8,'SF.SL'!Q:R,2,FALSE),"")</f>
        <v/>
      </c>
      <c r="F145" s="20" t="str">
        <f ca="1">VLOOKUP(E145,'SF.SL'!F:J,5,FALSE)</f>
        <v/>
      </c>
      <c r="G145" s="31" t="str">
        <f ca="1">IF(ROW()-8&gt;'Inf.'!$O$2,"",VLOOKUP(E145,'SF.SL'!F:I,4,FALSE))</f>
        <v/>
      </c>
      <c r="H145" s="20" t="str">
        <f ca="1">IF(ROW()-8&gt;'Inf.'!$O$2,"",VLOOKUP(E145,'SF.SL'!F:M,8,FALSE))</f>
        <v/>
      </c>
      <c r="I145" s="46"/>
    </row>
    <row r="146" spans="1:9" ht="21.95" customHeight="1">
      <c r="A146" s="20" t="str">
        <f ca="1">VLOOKUP(E146,'SF.SL'!F:O,10,FALSE)</f>
        <v/>
      </c>
      <c r="B146" s="21" t="str">
        <f ca="1">_xlfn.IFERROR(VLOOKUP(E146,'Rec.'!B:H,4,FALSE),"")</f>
        <v/>
      </c>
      <c r="C146" s="21" t="str">
        <f ca="1">_xlfn.IFERROR(VLOOKUP(E146,'Rec.'!B:H,5,FALSE),"")</f>
        <v/>
      </c>
      <c r="D146" s="20" t="str">
        <f ca="1">_xlfn.IFERROR(VLOOKUP(E146,'Rec.'!B:H,6,FALSE),"")</f>
        <v/>
      </c>
      <c r="E146" s="20" t="str">
        <f ca="1">_xlfn.IFERROR(VLOOKUP(ROW()-8,'SF.SL'!Q:R,2,FALSE),"")</f>
        <v/>
      </c>
      <c r="F146" s="20" t="str">
        <f ca="1">VLOOKUP(E146,'SF.SL'!F:J,5,FALSE)</f>
        <v/>
      </c>
      <c r="G146" s="31" t="str">
        <f ca="1">IF(ROW()-8&gt;'Inf.'!$O$2,"",VLOOKUP(E146,'SF.SL'!F:I,4,FALSE))</f>
        <v/>
      </c>
      <c r="H146" s="20" t="str">
        <f ca="1">IF(ROW()-8&gt;'Inf.'!$O$2,"",VLOOKUP(E146,'SF.SL'!F:M,8,FALSE))</f>
        <v/>
      </c>
      <c r="I146" s="46"/>
    </row>
    <row r="147" spans="1:9" ht="21.95" customHeight="1">
      <c r="A147" s="20" t="str">
        <f ca="1">VLOOKUP(E147,'SF.SL'!F:O,10,FALSE)</f>
        <v/>
      </c>
      <c r="B147" s="21" t="str">
        <f ca="1">_xlfn.IFERROR(VLOOKUP(E147,'Rec.'!B:H,4,FALSE),"")</f>
        <v/>
      </c>
      <c r="C147" s="21" t="str">
        <f ca="1">_xlfn.IFERROR(VLOOKUP(E147,'Rec.'!B:H,5,FALSE),"")</f>
        <v/>
      </c>
      <c r="D147" s="20" t="str">
        <f ca="1">_xlfn.IFERROR(VLOOKUP(E147,'Rec.'!B:H,6,FALSE),"")</f>
        <v/>
      </c>
      <c r="E147" s="20" t="str">
        <f ca="1">_xlfn.IFERROR(VLOOKUP(ROW()-8,'SF.SL'!Q:R,2,FALSE),"")</f>
        <v/>
      </c>
      <c r="F147" s="20" t="str">
        <f ca="1">VLOOKUP(E147,'SF.SL'!F:J,5,FALSE)</f>
        <v/>
      </c>
      <c r="G147" s="31" t="str">
        <f ca="1">IF(ROW()-8&gt;'Inf.'!$O$2,"",VLOOKUP(E147,'SF.SL'!F:I,4,FALSE))</f>
        <v/>
      </c>
      <c r="H147" s="20" t="str">
        <f ca="1">IF(ROW()-8&gt;'Inf.'!$O$2,"",VLOOKUP(E147,'SF.SL'!F:M,8,FALSE))</f>
        <v/>
      </c>
      <c r="I147" s="46"/>
    </row>
    <row r="148" spans="1:9" ht="21.95" customHeight="1">
      <c r="A148" s="20" t="str">
        <f ca="1">VLOOKUP(E148,'SF.SL'!F:O,10,FALSE)</f>
        <v/>
      </c>
      <c r="B148" s="21" t="str">
        <f ca="1">_xlfn.IFERROR(VLOOKUP(E148,'Rec.'!B:H,4,FALSE),"")</f>
        <v/>
      </c>
      <c r="C148" s="21" t="str">
        <f ca="1">_xlfn.IFERROR(VLOOKUP(E148,'Rec.'!B:H,5,FALSE),"")</f>
        <v/>
      </c>
      <c r="D148" s="20" t="str">
        <f ca="1">_xlfn.IFERROR(VLOOKUP(E148,'Rec.'!B:H,6,FALSE),"")</f>
        <v/>
      </c>
      <c r="E148" s="20" t="str">
        <f ca="1">_xlfn.IFERROR(VLOOKUP(ROW()-8,'SF.SL'!Q:R,2,FALSE),"")</f>
        <v/>
      </c>
      <c r="F148" s="20" t="str">
        <f ca="1">VLOOKUP(E148,'SF.SL'!F:J,5,FALSE)</f>
        <v/>
      </c>
      <c r="G148" s="31" t="str">
        <f ca="1">IF(ROW()-8&gt;'Inf.'!$O$2,"",VLOOKUP(E148,'SF.SL'!F:I,4,FALSE))</f>
        <v/>
      </c>
      <c r="H148" s="20" t="str">
        <f ca="1">IF(ROW()-8&gt;'Inf.'!$O$2,"",VLOOKUP(E148,'SF.SL'!F:M,8,FALSE))</f>
        <v/>
      </c>
      <c r="I148" s="46"/>
    </row>
    <row r="149" spans="1:9" ht="21.95" customHeight="1">
      <c r="A149" s="20" t="str">
        <f ca="1">VLOOKUP(E149,'SF.SL'!F:O,10,FALSE)</f>
        <v/>
      </c>
      <c r="B149" s="21" t="str">
        <f ca="1">_xlfn.IFERROR(VLOOKUP(E149,'Rec.'!B:H,4,FALSE),"")</f>
        <v/>
      </c>
      <c r="C149" s="21" t="str">
        <f ca="1">_xlfn.IFERROR(VLOOKUP(E149,'Rec.'!B:H,5,FALSE),"")</f>
        <v/>
      </c>
      <c r="D149" s="20" t="str">
        <f ca="1">_xlfn.IFERROR(VLOOKUP(E149,'Rec.'!B:H,6,FALSE),"")</f>
        <v/>
      </c>
      <c r="E149" s="20" t="str">
        <f ca="1">_xlfn.IFERROR(VLOOKUP(ROW()-8,'SF.SL'!Q:R,2,FALSE),"")</f>
        <v/>
      </c>
      <c r="F149" s="20" t="str">
        <f ca="1">VLOOKUP(E149,'SF.SL'!F:J,5,FALSE)</f>
        <v/>
      </c>
      <c r="G149" s="31" t="str">
        <f ca="1">IF(ROW()-8&gt;'Inf.'!$O$2,"",VLOOKUP(E149,'SF.SL'!F:I,4,FALSE))</f>
        <v/>
      </c>
      <c r="H149" s="20" t="str">
        <f ca="1">IF(ROW()-8&gt;'Inf.'!$O$2,"",VLOOKUP(E149,'SF.SL'!F:M,8,FALSE))</f>
        <v/>
      </c>
      <c r="I149" s="46"/>
    </row>
    <row r="150" spans="1:9" ht="21.95" customHeight="1">
      <c r="A150" s="20" t="str">
        <f ca="1">VLOOKUP(E150,'SF.SL'!F:O,10,FALSE)</f>
        <v/>
      </c>
      <c r="B150" s="21" t="str">
        <f ca="1">_xlfn.IFERROR(VLOOKUP(E150,'Rec.'!B:H,4,FALSE),"")</f>
        <v/>
      </c>
      <c r="C150" s="21" t="str">
        <f ca="1">_xlfn.IFERROR(VLOOKUP(E150,'Rec.'!B:H,5,FALSE),"")</f>
        <v/>
      </c>
      <c r="D150" s="20" t="str">
        <f ca="1">_xlfn.IFERROR(VLOOKUP(E150,'Rec.'!B:H,6,FALSE),"")</f>
        <v/>
      </c>
      <c r="E150" s="20" t="str">
        <f ca="1">_xlfn.IFERROR(VLOOKUP(ROW()-8,'SF.SL'!Q:R,2,FALSE),"")</f>
        <v/>
      </c>
      <c r="F150" s="20" t="str">
        <f ca="1">VLOOKUP(E150,'SF.SL'!F:J,5,FALSE)</f>
        <v/>
      </c>
      <c r="G150" s="31" t="str">
        <f ca="1">IF(ROW()-8&gt;'Inf.'!$O$2,"",VLOOKUP(E150,'SF.SL'!F:I,4,FALSE))</f>
        <v/>
      </c>
      <c r="H150" s="20" t="str">
        <f ca="1">IF(ROW()-8&gt;'Inf.'!$O$2,"",VLOOKUP(E150,'SF.SL'!F:M,8,FALSE))</f>
        <v/>
      </c>
      <c r="I150" s="46"/>
    </row>
    <row r="151" spans="1:9" ht="21.95" customHeight="1">
      <c r="A151" s="20" t="str">
        <f ca="1">VLOOKUP(E151,'SF.SL'!F:O,10,FALSE)</f>
        <v/>
      </c>
      <c r="B151" s="21" t="str">
        <f ca="1">_xlfn.IFERROR(VLOOKUP(E151,'Rec.'!B:H,4,FALSE),"")</f>
        <v/>
      </c>
      <c r="C151" s="21" t="str">
        <f ca="1">_xlfn.IFERROR(VLOOKUP(E151,'Rec.'!B:H,5,FALSE),"")</f>
        <v/>
      </c>
      <c r="D151" s="20" t="str">
        <f ca="1">_xlfn.IFERROR(VLOOKUP(E151,'Rec.'!B:H,6,FALSE),"")</f>
        <v/>
      </c>
      <c r="E151" s="20" t="str">
        <f ca="1">_xlfn.IFERROR(VLOOKUP(ROW()-8,'SF.SL'!Q:R,2,FALSE),"")</f>
        <v/>
      </c>
      <c r="F151" s="20" t="str">
        <f ca="1">VLOOKUP(E151,'SF.SL'!F:J,5,FALSE)</f>
        <v/>
      </c>
      <c r="G151" s="31" t="str">
        <f ca="1">IF(ROW()-8&gt;'Inf.'!$O$2,"",VLOOKUP(E151,'SF.SL'!F:I,4,FALSE))</f>
        <v/>
      </c>
      <c r="H151" s="20" t="str">
        <f ca="1">IF(ROW()-8&gt;'Inf.'!$O$2,"",VLOOKUP(E151,'SF.SL'!F:M,8,FALSE))</f>
        <v/>
      </c>
      <c r="I151" s="46"/>
    </row>
    <row r="152" spans="1:9" ht="21.95" customHeight="1">
      <c r="A152" s="20" t="str">
        <f ca="1">VLOOKUP(E152,'SF.SL'!F:O,10,FALSE)</f>
        <v/>
      </c>
      <c r="B152" s="21" t="str">
        <f ca="1">_xlfn.IFERROR(VLOOKUP(E152,'Rec.'!B:H,4,FALSE),"")</f>
        <v/>
      </c>
      <c r="C152" s="21" t="str">
        <f ca="1">_xlfn.IFERROR(VLOOKUP(E152,'Rec.'!B:H,5,FALSE),"")</f>
        <v/>
      </c>
      <c r="D152" s="20" t="str">
        <f ca="1">_xlfn.IFERROR(VLOOKUP(E152,'Rec.'!B:H,6,FALSE),"")</f>
        <v/>
      </c>
      <c r="E152" s="20" t="str">
        <f ca="1">_xlfn.IFERROR(VLOOKUP(ROW()-8,'SF.SL'!Q:R,2,FALSE),"")</f>
        <v/>
      </c>
      <c r="F152" s="20" t="str">
        <f ca="1">VLOOKUP(E152,'SF.SL'!F:J,5,FALSE)</f>
        <v/>
      </c>
      <c r="G152" s="31" t="str">
        <f ca="1">IF(ROW()-8&gt;'Inf.'!$O$2,"",VLOOKUP(E152,'SF.SL'!F:I,4,FALSE))</f>
        <v/>
      </c>
      <c r="H152" s="20" t="str">
        <f ca="1">IF(ROW()-8&gt;'Inf.'!$O$2,"",VLOOKUP(E152,'SF.SL'!F:M,8,FALSE))</f>
        <v/>
      </c>
      <c r="I152" s="46"/>
    </row>
    <row r="153" spans="1:9" ht="21.95" customHeight="1">
      <c r="A153" s="20" t="str">
        <f ca="1">VLOOKUP(E153,'SF.SL'!F:O,10,FALSE)</f>
        <v/>
      </c>
      <c r="B153" s="21" t="str">
        <f ca="1">_xlfn.IFERROR(VLOOKUP(E153,'Rec.'!B:H,4,FALSE),"")</f>
        <v/>
      </c>
      <c r="C153" s="21" t="str">
        <f ca="1">_xlfn.IFERROR(VLOOKUP(E153,'Rec.'!B:H,5,FALSE),"")</f>
        <v/>
      </c>
      <c r="D153" s="20" t="str">
        <f ca="1">_xlfn.IFERROR(VLOOKUP(E153,'Rec.'!B:H,6,FALSE),"")</f>
        <v/>
      </c>
      <c r="E153" s="20" t="str">
        <f ca="1">_xlfn.IFERROR(VLOOKUP(ROW()-8,'SF.SL'!Q:R,2,FALSE),"")</f>
        <v/>
      </c>
      <c r="F153" s="20" t="str">
        <f ca="1">VLOOKUP(E153,'SF.SL'!F:J,5,FALSE)</f>
        <v/>
      </c>
      <c r="G153" s="31" t="str">
        <f ca="1">IF(ROW()-8&gt;'Inf.'!$O$2,"",VLOOKUP(E153,'SF.SL'!F:I,4,FALSE))</f>
        <v/>
      </c>
      <c r="H153" s="20" t="str">
        <f ca="1">IF(ROW()-8&gt;'Inf.'!$O$2,"",VLOOKUP(E153,'SF.SL'!F:M,8,FALSE))</f>
        <v/>
      </c>
      <c r="I153" s="46"/>
    </row>
    <row r="154" spans="1:9" ht="21.95" customHeight="1">
      <c r="A154" s="20" t="str">
        <f ca="1">VLOOKUP(E154,'SF.SL'!F:O,10,FALSE)</f>
        <v/>
      </c>
      <c r="B154" s="21" t="str">
        <f ca="1">_xlfn.IFERROR(VLOOKUP(E154,'Rec.'!B:H,4,FALSE),"")</f>
        <v/>
      </c>
      <c r="C154" s="21" t="str">
        <f ca="1">_xlfn.IFERROR(VLOOKUP(E154,'Rec.'!B:H,5,FALSE),"")</f>
        <v/>
      </c>
      <c r="D154" s="20" t="str">
        <f ca="1">_xlfn.IFERROR(VLOOKUP(E154,'Rec.'!B:H,6,FALSE),"")</f>
        <v/>
      </c>
      <c r="E154" s="20" t="str">
        <f ca="1">_xlfn.IFERROR(VLOOKUP(ROW()-8,'SF.SL'!Q:R,2,FALSE),"")</f>
        <v/>
      </c>
      <c r="F154" s="20" t="str">
        <f ca="1">VLOOKUP(E154,'SF.SL'!F:J,5,FALSE)</f>
        <v/>
      </c>
      <c r="G154" s="31" t="str">
        <f ca="1">IF(ROW()-8&gt;'Inf.'!$O$2,"",VLOOKUP(E154,'SF.SL'!F:I,4,FALSE))</f>
        <v/>
      </c>
      <c r="H154" s="20" t="str">
        <f ca="1">IF(ROW()-8&gt;'Inf.'!$O$2,"",VLOOKUP(E154,'SF.SL'!F:M,8,FALSE))</f>
        <v/>
      </c>
      <c r="I154" s="46"/>
    </row>
    <row r="155" spans="1:9" ht="21.95" customHeight="1">
      <c r="A155" s="20" t="str">
        <f ca="1">VLOOKUP(E155,'SF.SL'!F:O,10,FALSE)</f>
        <v/>
      </c>
      <c r="B155" s="21" t="str">
        <f ca="1">_xlfn.IFERROR(VLOOKUP(E155,'Rec.'!B:H,4,FALSE),"")</f>
        <v/>
      </c>
      <c r="C155" s="21" t="str">
        <f ca="1">_xlfn.IFERROR(VLOOKUP(E155,'Rec.'!B:H,5,FALSE),"")</f>
        <v/>
      </c>
      <c r="D155" s="20" t="str">
        <f ca="1">_xlfn.IFERROR(VLOOKUP(E155,'Rec.'!B:H,6,FALSE),"")</f>
        <v/>
      </c>
      <c r="E155" s="20" t="str">
        <f ca="1">_xlfn.IFERROR(VLOOKUP(ROW()-8,'SF.SL'!Q:R,2,FALSE),"")</f>
        <v/>
      </c>
      <c r="F155" s="20" t="str">
        <f ca="1">VLOOKUP(E155,'SF.SL'!F:J,5,FALSE)</f>
        <v/>
      </c>
      <c r="G155" s="31" t="str">
        <f ca="1">IF(ROW()-8&gt;'Inf.'!$O$2,"",VLOOKUP(E155,'SF.SL'!F:I,4,FALSE))</f>
        <v/>
      </c>
      <c r="H155" s="20" t="str">
        <f ca="1">IF(ROW()-8&gt;'Inf.'!$O$2,"",VLOOKUP(E155,'SF.SL'!F:M,8,FALSE))</f>
        <v/>
      </c>
      <c r="I155" s="46"/>
    </row>
    <row r="156" spans="1:9" ht="21.95" customHeight="1">
      <c r="A156" s="20" t="str">
        <f ca="1">VLOOKUP(E156,'SF.SL'!F:O,10,FALSE)</f>
        <v/>
      </c>
      <c r="B156" s="21" t="str">
        <f ca="1">_xlfn.IFERROR(VLOOKUP(E156,'Rec.'!B:H,4,FALSE),"")</f>
        <v/>
      </c>
      <c r="C156" s="21" t="str">
        <f ca="1">_xlfn.IFERROR(VLOOKUP(E156,'Rec.'!B:H,5,FALSE),"")</f>
        <v/>
      </c>
      <c r="D156" s="20" t="str">
        <f ca="1">_xlfn.IFERROR(VLOOKUP(E156,'Rec.'!B:H,6,FALSE),"")</f>
        <v/>
      </c>
      <c r="E156" s="20" t="str">
        <f ca="1">_xlfn.IFERROR(VLOOKUP(ROW()-8,'SF.SL'!Q:R,2,FALSE),"")</f>
        <v/>
      </c>
      <c r="F156" s="20" t="str">
        <f ca="1">VLOOKUP(E156,'SF.SL'!F:J,5,FALSE)</f>
        <v/>
      </c>
      <c r="G156" s="31" t="str">
        <f ca="1">IF(ROW()-8&gt;'Inf.'!$O$2,"",VLOOKUP(E156,'SF.SL'!F:I,4,FALSE))</f>
        <v/>
      </c>
      <c r="H156" s="20" t="str">
        <f ca="1">IF(ROW()-8&gt;'Inf.'!$O$2,"",VLOOKUP(E156,'SF.SL'!F:M,8,FALSE))</f>
        <v/>
      </c>
      <c r="I156" s="46"/>
    </row>
    <row r="157" spans="1:9" ht="21.95" customHeight="1">
      <c r="A157" s="20" t="str">
        <f ca="1">VLOOKUP(E157,'SF.SL'!F:O,10,FALSE)</f>
        <v/>
      </c>
      <c r="B157" s="21" t="str">
        <f ca="1">_xlfn.IFERROR(VLOOKUP(E157,'Rec.'!B:H,4,FALSE),"")</f>
        <v/>
      </c>
      <c r="C157" s="21" t="str">
        <f ca="1">_xlfn.IFERROR(VLOOKUP(E157,'Rec.'!B:H,5,FALSE),"")</f>
        <v/>
      </c>
      <c r="D157" s="20" t="str">
        <f ca="1">_xlfn.IFERROR(VLOOKUP(E157,'Rec.'!B:H,6,FALSE),"")</f>
        <v/>
      </c>
      <c r="E157" s="20" t="str">
        <f ca="1">_xlfn.IFERROR(VLOOKUP(ROW()-8,'SF.SL'!Q:R,2,FALSE),"")</f>
        <v/>
      </c>
      <c r="F157" s="20" t="str">
        <f ca="1">VLOOKUP(E157,'SF.SL'!F:J,5,FALSE)</f>
        <v/>
      </c>
      <c r="G157" s="31" t="str">
        <f ca="1">IF(ROW()-8&gt;'Inf.'!$O$2,"",VLOOKUP(E157,'SF.SL'!F:I,4,FALSE))</f>
        <v/>
      </c>
      <c r="H157" s="20" t="str">
        <f ca="1">IF(ROW()-8&gt;'Inf.'!$O$2,"",VLOOKUP(E157,'SF.SL'!F:M,8,FALSE))</f>
        <v/>
      </c>
      <c r="I157" s="46"/>
    </row>
    <row r="158" spans="1:9" ht="21.95" customHeight="1">
      <c r="A158" s="20" t="str">
        <f ca="1">VLOOKUP(E158,'SF.SL'!F:O,10,FALSE)</f>
        <v/>
      </c>
      <c r="B158" s="21" t="str">
        <f ca="1">_xlfn.IFERROR(VLOOKUP(E158,'Rec.'!B:H,4,FALSE),"")</f>
        <v/>
      </c>
      <c r="C158" s="21" t="str">
        <f ca="1">_xlfn.IFERROR(VLOOKUP(E158,'Rec.'!B:H,5,FALSE),"")</f>
        <v/>
      </c>
      <c r="D158" s="20" t="str">
        <f ca="1">_xlfn.IFERROR(VLOOKUP(E158,'Rec.'!B:H,6,FALSE),"")</f>
        <v/>
      </c>
      <c r="E158" s="20" t="str">
        <f ca="1">_xlfn.IFERROR(VLOOKUP(ROW()-8,'SF.SL'!Q:R,2,FALSE),"")</f>
        <v/>
      </c>
      <c r="F158" s="20" t="str">
        <f ca="1">VLOOKUP(E158,'SF.SL'!F:J,5,FALSE)</f>
        <v/>
      </c>
      <c r="G158" s="31" t="str">
        <f ca="1">IF(ROW()-8&gt;'Inf.'!$O$2,"",VLOOKUP(E158,'SF.SL'!F:I,4,FALSE))</f>
        <v/>
      </c>
      <c r="H158" s="20" t="str">
        <f ca="1">IF(ROW()-8&gt;'Inf.'!$O$2,"",VLOOKUP(E158,'SF.SL'!F:M,8,FALSE))</f>
        <v/>
      </c>
      <c r="I158" s="46"/>
    </row>
    <row r="159" spans="1:9" ht="21.95" customHeight="1">
      <c r="A159" s="20" t="str">
        <f ca="1">VLOOKUP(E159,'SF.SL'!F:O,10,FALSE)</f>
        <v/>
      </c>
      <c r="B159" s="21" t="str">
        <f ca="1">_xlfn.IFERROR(VLOOKUP(E159,'Rec.'!B:H,4,FALSE),"")</f>
        <v/>
      </c>
      <c r="C159" s="21" t="str">
        <f ca="1">_xlfn.IFERROR(VLOOKUP(E159,'Rec.'!B:H,5,FALSE),"")</f>
        <v/>
      </c>
      <c r="D159" s="20" t="str">
        <f ca="1">_xlfn.IFERROR(VLOOKUP(E159,'Rec.'!B:H,6,FALSE),"")</f>
        <v/>
      </c>
      <c r="E159" s="20" t="str">
        <f ca="1">_xlfn.IFERROR(VLOOKUP(ROW()-8,'SF.SL'!Q:R,2,FALSE),"")</f>
        <v/>
      </c>
      <c r="F159" s="20" t="str">
        <f ca="1">VLOOKUP(E159,'SF.SL'!F:J,5,FALSE)</f>
        <v/>
      </c>
      <c r="G159" s="31" t="str">
        <f ca="1">IF(ROW()-8&gt;'Inf.'!$O$2,"",VLOOKUP(E159,'SF.SL'!F:I,4,FALSE))</f>
        <v/>
      </c>
      <c r="H159" s="20" t="str">
        <f ca="1">IF(ROW()-8&gt;'Inf.'!$O$2,"",VLOOKUP(E159,'SF.SL'!F:M,8,FALSE))</f>
        <v/>
      </c>
      <c r="I159" s="46"/>
    </row>
    <row r="160" spans="1:9" ht="21.95" customHeight="1">
      <c r="A160" s="20" t="str">
        <f ca="1">VLOOKUP(E160,'SF.SL'!F:O,10,FALSE)</f>
        <v/>
      </c>
      <c r="B160" s="21" t="str">
        <f ca="1">_xlfn.IFERROR(VLOOKUP(E160,'Rec.'!B:H,4,FALSE),"")</f>
        <v/>
      </c>
      <c r="C160" s="21" t="str">
        <f ca="1">_xlfn.IFERROR(VLOOKUP(E160,'Rec.'!B:H,5,FALSE),"")</f>
        <v/>
      </c>
      <c r="D160" s="20" t="str">
        <f ca="1">_xlfn.IFERROR(VLOOKUP(E160,'Rec.'!B:H,6,FALSE),"")</f>
        <v/>
      </c>
      <c r="E160" s="20" t="str">
        <f ca="1">_xlfn.IFERROR(VLOOKUP(ROW()-8,'SF.SL'!Q:R,2,FALSE),"")</f>
        <v/>
      </c>
      <c r="F160" s="20" t="str">
        <f ca="1">VLOOKUP(E160,'SF.SL'!F:J,5,FALSE)</f>
        <v/>
      </c>
      <c r="G160" s="31" t="str">
        <f ca="1">IF(ROW()-8&gt;'Inf.'!$O$2,"",VLOOKUP(E160,'SF.SL'!F:I,4,FALSE))</f>
        <v/>
      </c>
      <c r="H160" s="20" t="str">
        <f ca="1">IF(ROW()-8&gt;'Inf.'!$O$2,"",VLOOKUP(E160,'SF.SL'!F:M,8,FALSE))</f>
        <v/>
      </c>
      <c r="I160" s="46"/>
    </row>
    <row r="161" spans="1:9" ht="21.95" customHeight="1">
      <c r="A161" s="20" t="str">
        <f ca="1">VLOOKUP(E161,'SF.SL'!F:O,10,FALSE)</f>
        <v/>
      </c>
      <c r="B161" s="21" t="str">
        <f ca="1">_xlfn.IFERROR(VLOOKUP(E161,'Rec.'!B:H,4,FALSE),"")</f>
        <v/>
      </c>
      <c r="C161" s="21" t="str">
        <f ca="1">_xlfn.IFERROR(VLOOKUP(E161,'Rec.'!B:H,5,FALSE),"")</f>
        <v/>
      </c>
      <c r="D161" s="20" t="str">
        <f ca="1">_xlfn.IFERROR(VLOOKUP(E161,'Rec.'!B:H,6,FALSE),"")</f>
        <v/>
      </c>
      <c r="E161" s="20" t="str">
        <f ca="1">_xlfn.IFERROR(VLOOKUP(ROW()-8,'SF.SL'!Q:R,2,FALSE),"")</f>
        <v/>
      </c>
      <c r="F161" s="20" t="str">
        <f ca="1">VLOOKUP(E161,'SF.SL'!F:J,5,FALSE)</f>
        <v/>
      </c>
      <c r="G161" s="31" t="str">
        <f ca="1">IF(ROW()-8&gt;'Inf.'!$O$2,"",VLOOKUP(E161,'SF.SL'!F:I,4,FALSE))</f>
        <v/>
      </c>
      <c r="H161" s="20" t="str">
        <f ca="1">IF(ROW()-8&gt;'Inf.'!$O$2,"",VLOOKUP(E161,'SF.SL'!F:M,8,FALSE))</f>
        <v/>
      </c>
      <c r="I161" s="46"/>
    </row>
    <row r="162" spans="1:9" ht="21.95" customHeight="1">
      <c r="A162" s="20" t="str">
        <f ca="1">VLOOKUP(E162,'SF.SL'!F:O,10,FALSE)</f>
        <v/>
      </c>
      <c r="B162" s="21" t="str">
        <f ca="1">_xlfn.IFERROR(VLOOKUP(E162,'Rec.'!B:H,4,FALSE),"")</f>
        <v/>
      </c>
      <c r="C162" s="21" t="str">
        <f ca="1">_xlfn.IFERROR(VLOOKUP(E162,'Rec.'!B:H,5,FALSE),"")</f>
        <v/>
      </c>
      <c r="D162" s="20" t="str">
        <f ca="1">_xlfn.IFERROR(VLOOKUP(E162,'Rec.'!B:H,6,FALSE),"")</f>
        <v/>
      </c>
      <c r="E162" s="20" t="str">
        <f ca="1">_xlfn.IFERROR(VLOOKUP(ROW()-8,'SF.SL'!Q:R,2,FALSE),"")</f>
        <v/>
      </c>
      <c r="F162" s="20" t="str">
        <f ca="1">VLOOKUP(E162,'SF.SL'!F:J,5,FALSE)</f>
        <v/>
      </c>
      <c r="G162" s="31" t="str">
        <f ca="1">IF(ROW()-8&gt;'Inf.'!$O$2,"",VLOOKUP(E162,'SF.SL'!F:I,4,FALSE))</f>
        <v/>
      </c>
      <c r="H162" s="20" t="str">
        <f ca="1">IF(ROW()-8&gt;'Inf.'!$O$2,"",VLOOKUP(E162,'SF.SL'!F:M,8,FALSE))</f>
        <v/>
      </c>
      <c r="I162" s="46"/>
    </row>
    <row r="163" spans="1:9" ht="21.95" customHeight="1">
      <c r="A163" s="20" t="str">
        <f ca="1">VLOOKUP(E163,'SF.SL'!F:O,10,FALSE)</f>
        <v/>
      </c>
      <c r="B163" s="21" t="str">
        <f ca="1">_xlfn.IFERROR(VLOOKUP(E163,'Rec.'!B:H,4,FALSE),"")</f>
        <v/>
      </c>
      <c r="C163" s="21" t="str">
        <f ca="1">_xlfn.IFERROR(VLOOKUP(E163,'Rec.'!B:H,5,FALSE),"")</f>
        <v/>
      </c>
      <c r="D163" s="20" t="str">
        <f ca="1">_xlfn.IFERROR(VLOOKUP(E163,'Rec.'!B:H,6,FALSE),"")</f>
        <v/>
      </c>
      <c r="E163" s="20" t="str">
        <f ca="1">_xlfn.IFERROR(VLOOKUP(ROW()-8,'SF.SL'!Q:R,2,FALSE),"")</f>
        <v/>
      </c>
      <c r="F163" s="20" t="str">
        <f ca="1">VLOOKUP(E163,'SF.SL'!F:J,5,FALSE)</f>
        <v/>
      </c>
      <c r="G163" s="31" t="str">
        <f ca="1">IF(ROW()-8&gt;'Inf.'!$O$2,"",VLOOKUP(E163,'SF.SL'!F:I,4,FALSE))</f>
        <v/>
      </c>
      <c r="H163" s="20" t="str">
        <f ca="1">IF(ROW()-8&gt;'Inf.'!$O$2,"",VLOOKUP(E163,'SF.SL'!F:M,8,FALSE))</f>
        <v/>
      </c>
      <c r="I163" s="46"/>
    </row>
    <row r="164" spans="1:9" ht="21.95" customHeight="1">
      <c r="A164" s="20" t="str">
        <f ca="1">VLOOKUP(E164,'SF.SL'!F:O,10,FALSE)</f>
        <v/>
      </c>
      <c r="B164" s="21" t="str">
        <f ca="1">_xlfn.IFERROR(VLOOKUP(E164,'Rec.'!B:H,4,FALSE),"")</f>
        <v/>
      </c>
      <c r="C164" s="21" t="str">
        <f ca="1">_xlfn.IFERROR(VLOOKUP(E164,'Rec.'!B:H,5,FALSE),"")</f>
        <v/>
      </c>
      <c r="D164" s="20" t="str">
        <f ca="1">_xlfn.IFERROR(VLOOKUP(E164,'Rec.'!B:H,6,FALSE),"")</f>
        <v/>
      </c>
      <c r="E164" s="20" t="str">
        <f ca="1">_xlfn.IFERROR(VLOOKUP(ROW()-8,'SF.SL'!Q:R,2,FALSE),"")</f>
        <v/>
      </c>
      <c r="F164" s="20" t="str">
        <f ca="1">VLOOKUP(E164,'SF.SL'!F:J,5,FALSE)</f>
        <v/>
      </c>
      <c r="G164" s="31" t="str">
        <f ca="1">IF(ROW()-8&gt;'Inf.'!$O$2,"",VLOOKUP(E164,'SF.SL'!F:I,4,FALSE))</f>
        <v/>
      </c>
      <c r="H164" s="20" t="str">
        <f ca="1">IF(ROW()-8&gt;'Inf.'!$O$2,"",VLOOKUP(E164,'SF.SL'!F:M,8,FALSE))</f>
        <v/>
      </c>
      <c r="I164" s="46"/>
    </row>
    <row r="165" spans="1:9" ht="21.95" customHeight="1">
      <c r="A165" s="20" t="str">
        <f ca="1">VLOOKUP(E165,'SF.SL'!F:O,10,FALSE)</f>
        <v/>
      </c>
      <c r="B165" s="21" t="str">
        <f ca="1">_xlfn.IFERROR(VLOOKUP(E165,'Rec.'!B:H,4,FALSE),"")</f>
        <v/>
      </c>
      <c r="C165" s="21" t="str">
        <f ca="1">_xlfn.IFERROR(VLOOKUP(E165,'Rec.'!B:H,5,FALSE),"")</f>
        <v/>
      </c>
      <c r="D165" s="20" t="str">
        <f ca="1">_xlfn.IFERROR(VLOOKUP(E165,'Rec.'!B:H,6,FALSE),"")</f>
        <v/>
      </c>
      <c r="E165" s="20" t="str">
        <f ca="1">_xlfn.IFERROR(VLOOKUP(ROW()-8,'SF.SL'!Q:R,2,FALSE),"")</f>
        <v/>
      </c>
      <c r="F165" s="20" t="str">
        <f ca="1">VLOOKUP(E165,'SF.SL'!F:J,5,FALSE)</f>
        <v/>
      </c>
      <c r="G165" s="31" t="str">
        <f ca="1">IF(ROW()-8&gt;'Inf.'!$O$2,"",VLOOKUP(E165,'SF.SL'!F:I,4,FALSE))</f>
        <v/>
      </c>
      <c r="H165" s="20" t="str">
        <f ca="1">IF(ROW()-8&gt;'Inf.'!$O$2,"",VLOOKUP(E165,'SF.SL'!F:M,8,FALSE))</f>
        <v/>
      </c>
      <c r="I165" s="46"/>
    </row>
    <row r="166" spans="1:9" ht="21.95" customHeight="1">
      <c r="A166" s="20" t="str">
        <f ca="1">VLOOKUP(E166,'SF.SL'!F:O,10,FALSE)</f>
        <v/>
      </c>
      <c r="B166" s="21" t="str">
        <f ca="1">_xlfn.IFERROR(VLOOKUP(E166,'Rec.'!B:H,4,FALSE),"")</f>
        <v/>
      </c>
      <c r="C166" s="21" t="str">
        <f ca="1">_xlfn.IFERROR(VLOOKUP(E166,'Rec.'!B:H,5,FALSE),"")</f>
        <v/>
      </c>
      <c r="D166" s="20" t="str">
        <f ca="1">_xlfn.IFERROR(VLOOKUP(E166,'Rec.'!B:H,6,FALSE),"")</f>
        <v/>
      </c>
      <c r="E166" s="20" t="str">
        <f ca="1">_xlfn.IFERROR(VLOOKUP(ROW()-8,'SF.SL'!Q:R,2,FALSE),"")</f>
        <v/>
      </c>
      <c r="F166" s="20" t="str">
        <f ca="1">VLOOKUP(E166,'SF.SL'!F:J,5,FALSE)</f>
        <v/>
      </c>
      <c r="G166" s="31" t="str">
        <f ca="1">IF(ROW()-8&gt;'Inf.'!$O$2,"",VLOOKUP(E166,'SF.SL'!F:I,4,FALSE))</f>
        <v/>
      </c>
      <c r="H166" s="20" t="str">
        <f ca="1">IF(ROW()-8&gt;'Inf.'!$O$2,"",VLOOKUP(E166,'SF.SL'!F:M,8,FALSE))</f>
        <v/>
      </c>
      <c r="I166" s="46"/>
    </row>
    <row r="167" spans="1:9" ht="21.95" customHeight="1">
      <c r="A167" s="20" t="str">
        <f ca="1">VLOOKUP(E167,'SF.SL'!F:O,10,FALSE)</f>
        <v/>
      </c>
      <c r="B167" s="21" t="str">
        <f ca="1">_xlfn.IFERROR(VLOOKUP(E167,'Rec.'!B:H,4,FALSE),"")</f>
        <v/>
      </c>
      <c r="C167" s="21" t="str">
        <f ca="1">_xlfn.IFERROR(VLOOKUP(E167,'Rec.'!B:H,5,FALSE),"")</f>
        <v/>
      </c>
      <c r="D167" s="20" t="str">
        <f ca="1">_xlfn.IFERROR(VLOOKUP(E167,'Rec.'!B:H,6,FALSE),"")</f>
        <v/>
      </c>
      <c r="E167" s="20" t="str">
        <f ca="1">_xlfn.IFERROR(VLOOKUP(ROW()-8,'SF.SL'!Q:R,2,FALSE),"")</f>
        <v/>
      </c>
      <c r="F167" s="20" t="str">
        <f ca="1">VLOOKUP(E167,'SF.SL'!F:J,5,FALSE)</f>
        <v/>
      </c>
      <c r="G167" s="31" t="str">
        <f ca="1">IF(ROW()-8&gt;'Inf.'!$O$2,"",VLOOKUP(E167,'SF.SL'!F:I,4,FALSE))</f>
        <v/>
      </c>
      <c r="H167" s="20" t="str">
        <f ca="1">IF(ROW()-8&gt;'Inf.'!$O$2,"",VLOOKUP(E167,'SF.SL'!F:M,8,FALSE))</f>
        <v/>
      </c>
      <c r="I167" s="46"/>
    </row>
    <row r="168" spans="1:9" ht="21.95" customHeight="1">
      <c r="A168" s="20" t="str">
        <f ca="1">VLOOKUP(E168,'SF.SL'!F:O,10,FALSE)</f>
        <v/>
      </c>
      <c r="B168" s="21" t="str">
        <f ca="1">_xlfn.IFERROR(VLOOKUP(E168,'Rec.'!B:H,4,FALSE),"")</f>
        <v/>
      </c>
      <c r="C168" s="21" t="str">
        <f ca="1">_xlfn.IFERROR(VLOOKUP(E168,'Rec.'!B:H,5,FALSE),"")</f>
        <v/>
      </c>
      <c r="D168" s="20" t="str">
        <f ca="1">_xlfn.IFERROR(VLOOKUP(E168,'Rec.'!B:H,6,FALSE),"")</f>
        <v/>
      </c>
      <c r="E168" s="20" t="str">
        <f ca="1">_xlfn.IFERROR(VLOOKUP(ROW()-8,'SF.SL'!Q:R,2,FALSE),"")</f>
        <v/>
      </c>
      <c r="F168" s="20" t="str">
        <f ca="1">VLOOKUP(E168,'SF.SL'!F:J,5,FALSE)</f>
        <v/>
      </c>
      <c r="G168" s="31" t="str">
        <f ca="1">IF(ROW()-8&gt;'Inf.'!$O$2,"",VLOOKUP(E168,'SF.SL'!F:I,4,FALSE))</f>
        <v/>
      </c>
      <c r="H168" s="20" t="str">
        <f ca="1">IF(ROW()-8&gt;'Inf.'!$O$2,"",VLOOKUP(E168,'SF.SL'!F:M,8,FALSE))</f>
        <v/>
      </c>
      <c r="I168" s="46"/>
    </row>
    <row r="169" spans="1:9" ht="21.95" customHeight="1">
      <c r="A169" s="20" t="str">
        <f ca="1">VLOOKUP(E169,'SF.SL'!F:O,10,FALSE)</f>
        <v/>
      </c>
      <c r="B169" s="21" t="str">
        <f ca="1">_xlfn.IFERROR(VLOOKUP(E169,'Rec.'!B:H,4,FALSE),"")</f>
        <v/>
      </c>
      <c r="C169" s="21" t="str">
        <f ca="1">_xlfn.IFERROR(VLOOKUP(E169,'Rec.'!B:H,5,FALSE),"")</f>
        <v/>
      </c>
      <c r="D169" s="20" t="str">
        <f ca="1">_xlfn.IFERROR(VLOOKUP(E169,'Rec.'!B:H,6,FALSE),"")</f>
        <v/>
      </c>
      <c r="E169" s="20" t="str">
        <f ca="1">_xlfn.IFERROR(VLOOKUP(ROW()-8,'SF.SL'!Q:R,2,FALSE),"")</f>
        <v/>
      </c>
      <c r="F169" s="20" t="str">
        <f ca="1">VLOOKUP(E169,'SF.SL'!F:J,5,FALSE)</f>
        <v/>
      </c>
      <c r="G169" s="31" t="str">
        <f ca="1">IF(ROW()-8&gt;'Inf.'!$O$2,"",VLOOKUP(E169,'SF.SL'!F:I,4,FALSE))</f>
        <v/>
      </c>
      <c r="H169" s="20" t="str">
        <f ca="1">IF(ROW()-8&gt;'Inf.'!$O$2,"",VLOOKUP(E169,'SF.SL'!F:M,8,FALSE))</f>
        <v/>
      </c>
      <c r="I169" s="46"/>
    </row>
    <row r="170" spans="1:9" ht="21.95" customHeight="1">
      <c r="A170" s="20" t="str">
        <f ca="1">VLOOKUP(E170,'SF.SL'!F:O,10,FALSE)</f>
        <v/>
      </c>
      <c r="B170" s="21" t="str">
        <f ca="1">_xlfn.IFERROR(VLOOKUP(E170,'Rec.'!B:H,4,FALSE),"")</f>
        <v/>
      </c>
      <c r="C170" s="21" t="str">
        <f ca="1">_xlfn.IFERROR(VLOOKUP(E170,'Rec.'!B:H,5,FALSE),"")</f>
        <v/>
      </c>
      <c r="D170" s="20" t="str">
        <f ca="1">_xlfn.IFERROR(VLOOKUP(E170,'Rec.'!B:H,6,FALSE),"")</f>
        <v/>
      </c>
      <c r="E170" s="20" t="str">
        <f ca="1">_xlfn.IFERROR(VLOOKUP(ROW()-8,'SF.SL'!Q:R,2,FALSE),"")</f>
        <v/>
      </c>
      <c r="F170" s="20" t="str">
        <f ca="1">VLOOKUP(E170,'SF.SL'!F:J,5,FALSE)</f>
        <v/>
      </c>
      <c r="G170" s="31" t="str">
        <f ca="1">IF(ROW()-8&gt;'Inf.'!$O$2,"",VLOOKUP(E170,'SF.SL'!F:I,4,FALSE))</f>
        <v/>
      </c>
      <c r="H170" s="20" t="str">
        <f ca="1">IF(ROW()-8&gt;'Inf.'!$O$2,"",VLOOKUP(E170,'SF.SL'!F:M,8,FALSE))</f>
        <v/>
      </c>
      <c r="I170" s="46"/>
    </row>
    <row r="171" spans="1:9" ht="21.95" customHeight="1">
      <c r="A171" s="20" t="str">
        <f ca="1">VLOOKUP(E171,'SF.SL'!F:O,10,FALSE)</f>
        <v/>
      </c>
      <c r="B171" s="21" t="str">
        <f ca="1">_xlfn.IFERROR(VLOOKUP(E171,'Rec.'!B:H,4,FALSE),"")</f>
        <v/>
      </c>
      <c r="C171" s="21" t="str">
        <f ca="1">_xlfn.IFERROR(VLOOKUP(E171,'Rec.'!B:H,5,FALSE),"")</f>
        <v/>
      </c>
      <c r="D171" s="20" t="str">
        <f ca="1">_xlfn.IFERROR(VLOOKUP(E171,'Rec.'!B:H,6,FALSE),"")</f>
        <v/>
      </c>
      <c r="E171" s="20" t="str">
        <f ca="1">_xlfn.IFERROR(VLOOKUP(ROW()-8,'SF.SL'!Q:R,2,FALSE),"")</f>
        <v/>
      </c>
      <c r="F171" s="20" t="str">
        <f ca="1">VLOOKUP(E171,'SF.SL'!F:J,5,FALSE)</f>
        <v/>
      </c>
      <c r="G171" s="31" t="str">
        <f ca="1">IF(ROW()-8&gt;'Inf.'!$O$2,"",VLOOKUP(E171,'SF.SL'!F:I,4,FALSE))</f>
        <v/>
      </c>
      <c r="H171" s="20" t="str">
        <f ca="1">IF(ROW()-8&gt;'Inf.'!$O$2,"",VLOOKUP(E171,'SF.SL'!F:M,8,FALSE))</f>
        <v/>
      </c>
      <c r="I171" s="46"/>
    </row>
    <row r="172" spans="1:9" ht="21.95" customHeight="1">
      <c r="A172" s="20" t="str">
        <f ca="1">VLOOKUP(E172,'SF.SL'!F:O,10,FALSE)</f>
        <v/>
      </c>
      <c r="B172" s="21" t="str">
        <f ca="1">_xlfn.IFERROR(VLOOKUP(E172,'Rec.'!B:H,4,FALSE),"")</f>
        <v/>
      </c>
      <c r="C172" s="21" t="str">
        <f ca="1">_xlfn.IFERROR(VLOOKUP(E172,'Rec.'!B:H,5,FALSE),"")</f>
        <v/>
      </c>
      <c r="D172" s="20" t="str">
        <f ca="1">_xlfn.IFERROR(VLOOKUP(E172,'Rec.'!B:H,6,FALSE),"")</f>
        <v/>
      </c>
      <c r="E172" s="20" t="str">
        <f ca="1">_xlfn.IFERROR(VLOOKUP(ROW()-8,'SF.SL'!Q:R,2,FALSE),"")</f>
        <v/>
      </c>
      <c r="F172" s="20" t="str">
        <f ca="1">VLOOKUP(E172,'SF.SL'!F:J,5,FALSE)</f>
        <v/>
      </c>
      <c r="G172" s="31" t="str">
        <f ca="1">IF(ROW()-8&gt;'Inf.'!$O$2,"",VLOOKUP(E172,'SF.SL'!F:I,4,FALSE))</f>
        <v/>
      </c>
      <c r="H172" s="20" t="str">
        <f ca="1">IF(ROW()-8&gt;'Inf.'!$O$2,"",VLOOKUP(E172,'SF.SL'!F:M,8,FALSE))</f>
        <v/>
      </c>
      <c r="I172" s="46"/>
    </row>
    <row r="173" spans="1:9" ht="21.95" customHeight="1">
      <c r="A173" s="20" t="str">
        <f ca="1">VLOOKUP(E173,'SF.SL'!F:O,10,FALSE)</f>
        <v/>
      </c>
      <c r="B173" s="21" t="str">
        <f ca="1">_xlfn.IFERROR(VLOOKUP(E173,'Rec.'!B:H,4,FALSE),"")</f>
        <v/>
      </c>
      <c r="C173" s="21" t="str">
        <f ca="1">_xlfn.IFERROR(VLOOKUP(E173,'Rec.'!B:H,5,FALSE),"")</f>
        <v/>
      </c>
      <c r="D173" s="20" t="str">
        <f ca="1">_xlfn.IFERROR(VLOOKUP(E173,'Rec.'!B:H,6,FALSE),"")</f>
        <v/>
      </c>
      <c r="E173" s="20" t="str">
        <f ca="1">_xlfn.IFERROR(VLOOKUP(ROW()-8,'SF.SL'!Q:R,2,FALSE),"")</f>
        <v/>
      </c>
      <c r="F173" s="20" t="str">
        <f ca="1">VLOOKUP(E173,'SF.SL'!F:J,5,FALSE)</f>
        <v/>
      </c>
      <c r="G173" s="31" t="str">
        <f ca="1">IF(ROW()-8&gt;'Inf.'!$O$2,"",VLOOKUP(E173,'SF.SL'!F:I,4,FALSE))</f>
        <v/>
      </c>
      <c r="H173" s="20" t="str">
        <f ca="1">IF(ROW()-8&gt;'Inf.'!$O$2,"",VLOOKUP(E173,'SF.SL'!F:M,8,FALSE))</f>
        <v/>
      </c>
      <c r="I173" s="46"/>
    </row>
    <row r="174" spans="1:9" ht="21.95" customHeight="1">
      <c r="A174" s="20" t="str">
        <f ca="1">VLOOKUP(E174,'SF.SL'!F:O,10,FALSE)</f>
        <v/>
      </c>
      <c r="B174" s="21" t="str">
        <f ca="1">_xlfn.IFERROR(VLOOKUP(E174,'Rec.'!B:H,4,FALSE),"")</f>
        <v/>
      </c>
      <c r="C174" s="21" t="str">
        <f ca="1">_xlfn.IFERROR(VLOOKUP(E174,'Rec.'!B:H,5,FALSE),"")</f>
        <v/>
      </c>
      <c r="D174" s="20" t="str">
        <f ca="1">_xlfn.IFERROR(VLOOKUP(E174,'Rec.'!B:H,6,FALSE),"")</f>
        <v/>
      </c>
      <c r="E174" s="20" t="str">
        <f ca="1">_xlfn.IFERROR(VLOOKUP(ROW()-8,'SF.SL'!Q:R,2,FALSE),"")</f>
        <v/>
      </c>
      <c r="F174" s="20" t="str">
        <f ca="1">VLOOKUP(E174,'SF.SL'!F:J,5,FALSE)</f>
        <v/>
      </c>
      <c r="G174" s="31" t="str">
        <f ca="1">IF(ROW()-8&gt;'Inf.'!$O$2,"",VLOOKUP(E174,'SF.SL'!F:I,4,FALSE))</f>
        <v/>
      </c>
      <c r="H174" s="20" t="str">
        <f ca="1">IF(ROW()-8&gt;'Inf.'!$O$2,"",VLOOKUP(E174,'SF.SL'!F:M,8,FALSE))</f>
        <v/>
      </c>
      <c r="I174" s="46"/>
    </row>
    <row r="175" spans="1:9" ht="21.95" customHeight="1">
      <c r="A175" s="20" t="str">
        <f ca="1">VLOOKUP(E175,'SF.SL'!F:O,10,FALSE)</f>
        <v/>
      </c>
      <c r="B175" s="21" t="str">
        <f ca="1">_xlfn.IFERROR(VLOOKUP(E175,'Rec.'!B:H,4,FALSE),"")</f>
        <v/>
      </c>
      <c r="C175" s="21" t="str">
        <f ca="1">_xlfn.IFERROR(VLOOKUP(E175,'Rec.'!B:H,5,FALSE),"")</f>
        <v/>
      </c>
      <c r="D175" s="20" t="str">
        <f ca="1">_xlfn.IFERROR(VLOOKUP(E175,'Rec.'!B:H,6,FALSE),"")</f>
        <v/>
      </c>
      <c r="E175" s="20" t="str">
        <f ca="1">_xlfn.IFERROR(VLOOKUP(ROW()-8,'SF.SL'!Q:R,2,FALSE),"")</f>
        <v/>
      </c>
      <c r="F175" s="20" t="str">
        <f ca="1">VLOOKUP(E175,'SF.SL'!F:J,5,FALSE)</f>
        <v/>
      </c>
      <c r="G175" s="31" t="str">
        <f ca="1">IF(ROW()-8&gt;'Inf.'!$O$2,"",VLOOKUP(E175,'SF.SL'!F:I,4,FALSE))</f>
        <v/>
      </c>
      <c r="H175" s="20" t="str">
        <f ca="1">IF(ROW()-8&gt;'Inf.'!$O$2,"",VLOOKUP(E175,'SF.SL'!F:M,8,FALSE))</f>
        <v/>
      </c>
      <c r="I175" s="46"/>
    </row>
    <row r="176" spans="1:9" ht="21.95" customHeight="1">
      <c r="A176" s="20" t="str">
        <f ca="1">VLOOKUP(E176,'SF.SL'!F:O,10,FALSE)</f>
        <v/>
      </c>
      <c r="B176" s="21" t="str">
        <f ca="1">_xlfn.IFERROR(VLOOKUP(E176,'Rec.'!B:H,4,FALSE),"")</f>
        <v/>
      </c>
      <c r="C176" s="21" t="str">
        <f ca="1">_xlfn.IFERROR(VLOOKUP(E176,'Rec.'!B:H,5,FALSE),"")</f>
        <v/>
      </c>
      <c r="D176" s="20" t="str">
        <f ca="1">_xlfn.IFERROR(VLOOKUP(E176,'Rec.'!B:H,6,FALSE),"")</f>
        <v/>
      </c>
      <c r="E176" s="20" t="str">
        <f ca="1">_xlfn.IFERROR(VLOOKUP(ROW()-8,'SF.SL'!Q:R,2,FALSE),"")</f>
        <v/>
      </c>
      <c r="F176" s="20" t="str">
        <f ca="1">VLOOKUP(E176,'SF.SL'!F:J,5,FALSE)</f>
        <v/>
      </c>
      <c r="G176" s="31" t="str">
        <f ca="1">IF(ROW()-8&gt;'Inf.'!$O$2,"",VLOOKUP(E176,'SF.SL'!F:I,4,FALSE))</f>
        <v/>
      </c>
      <c r="H176" s="20" t="str">
        <f ca="1">IF(ROW()-8&gt;'Inf.'!$O$2,"",VLOOKUP(E176,'SF.SL'!F:M,8,FALSE))</f>
        <v/>
      </c>
      <c r="I176" s="46"/>
    </row>
    <row r="177" spans="1:9" ht="21.95" customHeight="1">
      <c r="A177" s="20" t="str">
        <f ca="1">VLOOKUP(E177,'SF.SL'!F:O,10,FALSE)</f>
        <v/>
      </c>
      <c r="B177" s="21" t="str">
        <f ca="1">_xlfn.IFERROR(VLOOKUP(E177,'Rec.'!B:H,4,FALSE),"")</f>
        <v/>
      </c>
      <c r="C177" s="21" t="str">
        <f ca="1">_xlfn.IFERROR(VLOOKUP(E177,'Rec.'!B:H,5,FALSE),"")</f>
        <v/>
      </c>
      <c r="D177" s="20" t="str">
        <f ca="1">_xlfn.IFERROR(VLOOKUP(E177,'Rec.'!B:H,6,FALSE),"")</f>
        <v/>
      </c>
      <c r="E177" s="20" t="str">
        <f ca="1">_xlfn.IFERROR(VLOOKUP(ROW()-8,'SF.SL'!Q:R,2,FALSE),"")</f>
        <v/>
      </c>
      <c r="F177" s="20" t="str">
        <f ca="1">VLOOKUP(E177,'SF.SL'!F:J,5,FALSE)</f>
        <v/>
      </c>
      <c r="G177" s="31" t="str">
        <f ca="1">IF(ROW()-8&gt;'Inf.'!$O$2,"",VLOOKUP(E177,'SF.SL'!F:I,4,FALSE))</f>
        <v/>
      </c>
      <c r="H177" s="20" t="str">
        <f ca="1">IF(ROW()-8&gt;'Inf.'!$O$2,"",VLOOKUP(E177,'SF.SL'!F:M,8,FALSE))</f>
        <v/>
      </c>
      <c r="I177" s="46"/>
    </row>
    <row r="178" spans="1:9" ht="21.95" customHeight="1">
      <c r="A178" s="20" t="str">
        <f ca="1">VLOOKUP(E178,'SF.SL'!F:O,10,FALSE)</f>
        <v/>
      </c>
      <c r="B178" s="21" t="str">
        <f ca="1">_xlfn.IFERROR(VLOOKUP(E178,'Rec.'!B:H,4,FALSE),"")</f>
        <v/>
      </c>
      <c r="C178" s="21" t="str">
        <f ca="1">_xlfn.IFERROR(VLOOKUP(E178,'Rec.'!B:H,5,FALSE),"")</f>
        <v/>
      </c>
      <c r="D178" s="20" t="str">
        <f ca="1">_xlfn.IFERROR(VLOOKUP(E178,'Rec.'!B:H,6,FALSE),"")</f>
        <v/>
      </c>
      <c r="E178" s="20" t="str">
        <f ca="1">_xlfn.IFERROR(VLOOKUP(ROW()-8,'SF.SL'!Q:R,2,FALSE),"")</f>
        <v/>
      </c>
      <c r="F178" s="20" t="str">
        <f ca="1">VLOOKUP(E178,'SF.SL'!F:J,5,FALSE)</f>
        <v/>
      </c>
      <c r="G178" s="31" t="str">
        <f ca="1">IF(ROW()-8&gt;'Inf.'!$O$2,"",VLOOKUP(E178,'SF.SL'!F:I,4,FALSE))</f>
        <v/>
      </c>
      <c r="H178" s="20" t="str">
        <f ca="1">IF(ROW()-8&gt;'Inf.'!$O$2,"",VLOOKUP(E178,'SF.SL'!F:M,8,FALSE))</f>
        <v/>
      </c>
      <c r="I178" s="46"/>
    </row>
    <row r="179" spans="1:9" ht="21.95" customHeight="1">
      <c r="A179" s="20" t="str">
        <f ca="1">VLOOKUP(E179,'SF.SL'!F:O,10,FALSE)</f>
        <v/>
      </c>
      <c r="B179" s="21" t="str">
        <f ca="1">_xlfn.IFERROR(VLOOKUP(E179,'Rec.'!B:H,4,FALSE),"")</f>
        <v/>
      </c>
      <c r="C179" s="21" t="str">
        <f ca="1">_xlfn.IFERROR(VLOOKUP(E179,'Rec.'!B:H,5,FALSE),"")</f>
        <v/>
      </c>
      <c r="D179" s="20" t="str">
        <f ca="1">_xlfn.IFERROR(VLOOKUP(E179,'Rec.'!B:H,6,FALSE),"")</f>
        <v/>
      </c>
      <c r="E179" s="20" t="str">
        <f ca="1">_xlfn.IFERROR(VLOOKUP(ROW()-8,'SF.SL'!Q:R,2,FALSE),"")</f>
        <v/>
      </c>
      <c r="F179" s="20" t="str">
        <f ca="1">VLOOKUP(E179,'SF.SL'!F:J,5,FALSE)</f>
        <v/>
      </c>
      <c r="G179" s="31" t="str">
        <f ca="1">IF(ROW()-8&gt;'Inf.'!$O$2,"",VLOOKUP(E179,'SF.SL'!F:I,4,FALSE))</f>
        <v/>
      </c>
      <c r="H179" s="20" t="str">
        <f ca="1">IF(ROW()-8&gt;'Inf.'!$O$2,"",VLOOKUP(E179,'SF.SL'!F:M,8,FALSE))</f>
        <v/>
      </c>
      <c r="I179" s="46"/>
    </row>
    <row r="180" spans="1:9" ht="21.95" customHeight="1">
      <c r="A180" s="20" t="str">
        <f ca="1">VLOOKUP(E180,'SF.SL'!F:O,10,FALSE)</f>
        <v/>
      </c>
      <c r="B180" s="21" t="str">
        <f ca="1">_xlfn.IFERROR(VLOOKUP(E180,'Rec.'!B:H,4,FALSE),"")</f>
        <v/>
      </c>
      <c r="C180" s="21" t="str">
        <f ca="1">_xlfn.IFERROR(VLOOKUP(E180,'Rec.'!B:H,5,FALSE),"")</f>
        <v/>
      </c>
      <c r="D180" s="20" t="str">
        <f ca="1">_xlfn.IFERROR(VLOOKUP(E180,'Rec.'!B:H,6,FALSE),"")</f>
        <v/>
      </c>
      <c r="E180" s="20" t="str">
        <f ca="1">_xlfn.IFERROR(VLOOKUP(ROW()-8,'SF.SL'!Q:R,2,FALSE),"")</f>
        <v/>
      </c>
      <c r="F180" s="20" t="str">
        <f ca="1">VLOOKUP(E180,'SF.SL'!F:J,5,FALSE)</f>
        <v/>
      </c>
      <c r="G180" s="31" t="str">
        <f ca="1">IF(ROW()-8&gt;'Inf.'!$O$2,"",VLOOKUP(E180,'SF.SL'!F:I,4,FALSE))</f>
        <v/>
      </c>
      <c r="H180" s="20" t="str">
        <f ca="1">IF(ROW()-8&gt;'Inf.'!$O$2,"",VLOOKUP(E180,'SF.SL'!F:M,8,FALSE))</f>
        <v/>
      </c>
      <c r="I180" s="46"/>
    </row>
    <row r="181" spans="1:9" ht="21.95" customHeight="1">
      <c r="A181" s="20" t="str">
        <f ca="1">VLOOKUP(E181,'SF.SL'!F:O,10,FALSE)</f>
        <v/>
      </c>
      <c r="B181" s="21" t="str">
        <f ca="1">_xlfn.IFERROR(VLOOKUP(E181,'Rec.'!B:H,4,FALSE),"")</f>
        <v/>
      </c>
      <c r="C181" s="21" t="str">
        <f ca="1">_xlfn.IFERROR(VLOOKUP(E181,'Rec.'!B:H,5,FALSE),"")</f>
        <v/>
      </c>
      <c r="D181" s="20" t="str">
        <f ca="1">_xlfn.IFERROR(VLOOKUP(E181,'Rec.'!B:H,6,FALSE),"")</f>
        <v/>
      </c>
      <c r="E181" s="20" t="str">
        <f ca="1">_xlfn.IFERROR(VLOOKUP(ROW()-8,'SF.SL'!Q:R,2,FALSE),"")</f>
        <v/>
      </c>
      <c r="F181" s="20" t="str">
        <f ca="1">VLOOKUP(E181,'SF.SL'!F:J,5,FALSE)</f>
        <v/>
      </c>
      <c r="G181" s="31" t="str">
        <f ca="1">IF(ROW()-8&gt;'Inf.'!$O$2,"",VLOOKUP(E181,'SF.SL'!F:I,4,FALSE))</f>
        <v/>
      </c>
      <c r="H181" s="20" t="str">
        <f ca="1">IF(ROW()-8&gt;'Inf.'!$O$2,"",VLOOKUP(E181,'SF.SL'!F:M,8,FALSE))</f>
        <v/>
      </c>
      <c r="I181" s="46"/>
    </row>
    <row r="182" spans="1:9" ht="21.95" customHeight="1">
      <c r="A182" s="20" t="str">
        <f ca="1">VLOOKUP(E182,'SF.SL'!F:O,10,FALSE)</f>
        <v/>
      </c>
      <c r="B182" s="21" t="str">
        <f ca="1">_xlfn.IFERROR(VLOOKUP(E182,'Rec.'!B:H,4,FALSE),"")</f>
        <v/>
      </c>
      <c r="C182" s="21" t="str">
        <f ca="1">_xlfn.IFERROR(VLOOKUP(E182,'Rec.'!B:H,5,FALSE),"")</f>
        <v/>
      </c>
      <c r="D182" s="20" t="str">
        <f ca="1">_xlfn.IFERROR(VLOOKUP(E182,'Rec.'!B:H,6,FALSE),"")</f>
        <v/>
      </c>
      <c r="E182" s="20" t="str">
        <f ca="1">_xlfn.IFERROR(VLOOKUP(ROW()-8,'SF.SL'!Q:R,2,FALSE),"")</f>
        <v/>
      </c>
      <c r="F182" s="20" t="str">
        <f ca="1">VLOOKUP(E182,'SF.SL'!F:J,5,FALSE)</f>
        <v/>
      </c>
      <c r="G182" s="31" t="str">
        <f ca="1">IF(ROW()-8&gt;'Inf.'!$O$2,"",VLOOKUP(E182,'SF.SL'!F:I,4,FALSE))</f>
        <v/>
      </c>
      <c r="H182" s="20" t="str">
        <f ca="1">IF(ROW()-8&gt;'Inf.'!$O$2,"",VLOOKUP(E182,'SF.SL'!F:M,8,FALSE))</f>
        <v/>
      </c>
      <c r="I182" s="46"/>
    </row>
    <row r="183" spans="1:9" ht="21.95" customHeight="1">
      <c r="A183" s="20" t="str">
        <f ca="1">VLOOKUP(E183,'SF.SL'!F:O,10,FALSE)</f>
        <v/>
      </c>
      <c r="B183" s="21" t="str">
        <f ca="1">_xlfn.IFERROR(VLOOKUP(E183,'Rec.'!B:H,4,FALSE),"")</f>
        <v/>
      </c>
      <c r="C183" s="21" t="str">
        <f ca="1">_xlfn.IFERROR(VLOOKUP(E183,'Rec.'!B:H,5,FALSE),"")</f>
        <v/>
      </c>
      <c r="D183" s="20" t="str">
        <f ca="1">_xlfn.IFERROR(VLOOKUP(E183,'Rec.'!B:H,6,FALSE),"")</f>
        <v/>
      </c>
      <c r="E183" s="20" t="str">
        <f ca="1">_xlfn.IFERROR(VLOOKUP(ROW()-8,'SF.SL'!Q:R,2,FALSE),"")</f>
        <v/>
      </c>
      <c r="F183" s="20" t="str">
        <f ca="1">VLOOKUP(E183,'SF.SL'!F:J,5,FALSE)</f>
        <v/>
      </c>
      <c r="G183" s="31" t="str">
        <f ca="1">IF(ROW()-8&gt;'Inf.'!$O$2,"",VLOOKUP(E183,'SF.SL'!F:I,4,FALSE))</f>
        <v/>
      </c>
      <c r="H183" s="20" t="str">
        <f ca="1">IF(ROW()-8&gt;'Inf.'!$O$2,"",VLOOKUP(E183,'SF.SL'!F:M,8,FALSE))</f>
        <v/>
      </c>
      <c r="I183" s="46"/>
    </row>
    <row r="184" spans="1:9" ht="21.95" customHeight="1">
      <c r="A184" s="20" t="str">
        <f ca="1">VLOOKUP(E184,'SF.SL'!F:O,10,FALSE)</f>
        <v/>
      </c>
      <c r="B184" s="21" t="str">
        <f ca="1">_xlfn.IFERROR(VLOOKUP(E184,'Rec.'!B:H,4,FALSE),"")</f>
        <v/>
      </c>
      <c r="C184" s="21" t="str">
        <f ca="1">_xlfn.IFERROR(VLOOKUP(E184,'Rec.'!B:H,5,FALSE),"")</f>
        <v/>
      </c>
      <c r="D184" s="20" t="str">
        <f ca="1">_xlfn.IFERROR(VLOOKUP(E184,'Rec.'!B:H,6,FALSE),"")</f>
        <v/>
      </c>
      <c r="E184" s="20" t="str">
        <f ca="1">_xlfn.IFERROR(VLOOKUP(ROW()-8,'SF.SL'!Q:R,2,FALSE),"")</f>
        <v/>
      </c>
      <c r="F184" s="20" t="str">
        <f ca="1">VLOOKUP(E184,'SF.SL'!F:J,5,FALSE)</f>
        <v/>
      </c>
      <c r="G184" s="31" t="str">
        <f ca="1">IF(ROW()-8&gt;'Inf.'!$O$2,"",VLOOKUP(E184,'SF.SL'!F:I,4,FALSE))</f>
        <v/>
      </c>
      <c r="H184" s="20" t="str">
        <f ca="1">IF(ROW()-8&gt;'Inf.'!$O$2,"",VLOOKUP(E184,'SF.SL'!F:M,8,FALSE))</f>
        <v/>
      </c>
      <c r="I184" s="46"/>
    </row>
    <row r="185" spans="1:9" ht="21.95" customHeight="1">
      <c r="A185" s="20" t="str">
        <f ca="1">VLOOKUP(E185,'SF.SL'!F:O,10,FALSE)</f>
        <v/>
      </c>
      <c r="B185" s="21" t="str">
        <f ca="1">_xlfn.IFERROR(VLOOKUP(E185,'Rec.'!B:H,4,FALSE),"")</f>
        <v/>
      </c>
      <c r="C185" s="21" t="str">
        <f ca="1">_xlfn.IFERROR(VLOOKUP(E185,'Rec.'!B:H,5,FALSE),"")</f>
        <v/>
      </c>
      <c r="D185" s="20" t="str">
        <f ca="1">_xlfn.IFERROR(VLOOKUP(E185,'Rec.'!B:H,6,FALSE),"")</f>
        <v/>
      </c>
      <c r="E185" s="20" t="str">
        <f ca="1">_xlfn.IFERROR(VLOOKUP(ROW()-8,'SF.SL'!Q:R,2,FALSE),"")</f>
        <v/>
      </c>
      <c r="F185" s="20" t="str">
        <f ca="1">VLOOKUP(E185,'SF.SL'!F:J,5,FALSE)</f>
        <v/>
      </c>
      <c r="G185" s="31" t="str">
        <f ca="1">IF(ROW()-8&gt;'Inf.'!$O$2,"",VLOOKUP(E185,'SF.SL'!F:I,4,FALSE))</f>
        <v/>
      </c>
      <c r="H185" s="20" t="str">
        <f ca="1">IF(ROW()-8&gt;'Inf.'!$O$2,"",VLOOKUP(E185,'SF.SL'!F:M,8,FALSE))</f>
        <v/>
      </c>
      <c r="I185" s="46"/>
    </row>
    <row r="186" spans="1:9" ht="21.95" customHeight="1">
      <c r="A186" s="20" t="str">
        <f ca="1">VLOOKUP(E186,'SF.SL'!F:O,10,FALSE)</f>
        <v/>
      </c>
      <c r="B186" s="21" t="str">
        <f ca="1">_xlfn.IFERROR(VLOOKUP(E186,'Rec.'!B:H,4,FALSE),"")</f>
        <v/>
      </c>
      <c r="C186" s="21" t="str">
        <f ca="1">_xlfn.IFERROR(VLOOKUP(E186,'Rec.'!B:H,5,FALSE),"")</f>
        <v/>
      </c>
      <c r="D186" s="20" t="str">
        <f ca="1">_xlfn.IFERROR(VLOOKUP(E186,'Rec.'!B:H,6,FALSE),"")</f>
        <v/>
      </c>
      <c r="E186" s="20" t="str">
        <f ca="1">_xlfn.IFERROR(VLOOKUP(ROW()-8,'SF.SL'!Q:R,2,FALSE),"")</f>
        <v/>
      </c>
      <c r="F186" s="20" t="str">
        <f ca="1">VLOOKUP(E186,'SF.SL'!F:J,5,FALSE)</f>
        <v/>
      </c>
      <c r="G186" s="31" t="str">
        <f ca="1">IF(ROW()-8&gt;'Inf.'!$O$2,"",VLOOKUP(E186,'SF.SL'!F:I,4,FALSE))</f>
        <v/>
      </c>
      <c r="H186" s="20" t="str">
        <f ca="1">IF(ROW()-8&gt;'Inf.'!$O$2,"",VLOOKUP(E186,'SF.SL'!F:M,8,FALSE))</f>
        <v/>
      </c>
      <c r="I186" s="46"/>
    </row>
    <row r="187" spans="1:9" ht="21.95" customHeight="1">
      <c r="A187" s="20" t="str">
        <f ca="1">VLOOKUP(E187,'SF.SL'!F:O,10,FALSE)</f>
        <v/>
      </c>
      <c r="B187" s="21" t="str">
        <f ca="1">_xlfn.IFERROR(VLOOKUP(E187,'Rec.'!B:H,4,FALSE),"")</f>
        <v/>
      </c>
      <c r="C187" s="21" t="str">
        <f ca="1">_xlfn.IFERROR(VLOOKUP(E187,'Rec.'!B:H,5,FALSE),"")</f>
        <v/>
      </c>
      <c r="D187" s="20" t="str">
        <f ca="1">_xlfn.IFERROR(VLOOKUP(E187,'Rec.'!B:H,6,FALSE),"")</f>
        <v/>
      </c>
      <c r="E187" s="20" t="str">
        <f ca="1">_xlfn.IFERROR(VLOOKUP(ROW()-8,'SF.SL'!Q:R,2,FALSE),"")</f>
        <v/>
      </c>
      <c r="F187" s="20" t="str">
        <f ca="1">VLOOKUP(E187,'SF.SL'!F:J,5,FALSE)</f>
        <v/>
      </c>
      <c r="G187" s="31" t="str">
        <f ca="1">IF(ROW()-8&gt;'Inf.'!$O$2,"",VLOOKUP(E187,'SF.SL'!F:I,4,FALSE))</f>
        <v/>
      </c>
      <c r="H187" s="20" t="str">
        <f ca="1">IF(ROW()-8&gt;'Inf.'!$O$2,"",VLOOKUP(E187,'SF.SL'!F:M,8,FALSE))</f>
        <v/>
      </c>
      <c r="I187" s="46"/>
    </row>
    <row r="188" spans="1:9" ht="21.95" customHeight="1">
      <c r="A188" s="20" t="str">
        <f ca="1">VLOOKUP(E188,'SF.SL'!F:O,10,FALSE)</f>
        <v/>
      </c>
      <c r="B188" s="21" t="str">
        <f ca="1">_xlfn.IFERROR(VLOOKUP(E188,'Rec.'!B:H,4,FALSE),"")</f>
        <v/>
      </c>
      <c r="C188" s="21" t="str">
        <f ca="1">_xlfn.IFERROR(VLOOKUP(E188,'Rec.'!B:H,5,FALSE),"")</f>
        <v/>
      </c>
      <c r="D188" s="20" t="str">
        <f ca="1">_xlfn.IFERROR(VLOOKUP(E188,'Rec.'!B:H,6,FALSE),"")</f>
        <v/>
      </c>
      <c r="E188" s="20" t="str">
        <f ca="1">_xlfn.IFERROR(VLOOKUP(ROW()-8,'SF.SL'!Q:R,2,FALSE),"")</f>
        <v/>
      </c>
      <c r="F188" s="20" t="str">
        <f ca="1">VLOOKUP(E188,'SF.SL'!F:J,5,FALSE)</f>
        <v/>
      </c>
      <c r="G188" s="31" t="str">
        <f ca="1">IF(ROW()-8&gt;'Inf.'!$O$2,"",VLOOKUP(E188,'SF.SL'!F:I,4,FALSE))</f>
        <v/>
      </c>
      <c r="H188" s="20" t="str">
        <f ca="1">IF(ROW()-8&gt;'Inf.'!$O$2,"",VLOOKUP(E188,'SF.SL'!F:M,8,FALSE))</f>
        <v/>
      </c>
      <c r="I188" s="46"/>
    </row>
    <row r="189" spans="1:9" ht="21.95" customHeight="1">
      <c r="A189" s="20" t="str">
        <f ca="1">VLOOKUP(E189,'SF.SL'!F:O,10,FALSE)</f>
        <v/>
      </c>
      <c r="B189" s="21" t="str">
        <f ca="1">_xlfn.IFERROR(VLOOKUP(E189,'Rec.'!B:H,4,FALSE),"")</f>
        <v/>
      </c>
      <c r="C189" s="21" t="str">
        <f ca="1">_xlfn.IFERROR(VLOOKUP(E189,'Rec.'!B:H,5,FALSE),"")</f>
        <v/>
      </c>
      <c r="D189" s="20" t="str">
        <f ca="1">_xlfn.IFERROR(VLOOKUP(E189,'Rec.'!B:H,6,FALSE),"")</f>
        <v/>
      </c>
      <c r="E189" s="20" t="str">
        <f ca="1">_xlfn.IFERROR(VLOOKUP(ROW()-8,'SF.SL'!Q:R,2,FALSE),"")</f>
        <v/>
      </c>
      <c r="F189" s="20" t="str">
        <f ca="1">VLOOKUP(E189,'SF.SL'!F:J,5,FALSE)</f>
        <v/>
      </c>
      <c r="G189" s="31" t="str">
        <f ca="1">IF(ROW()-8&gt;'Inf.'!$O$2,"",VLOOKUP(E189,'SF.SL'!F:I,4,FALSE))</f>
        <v/>
      </c>
      <c r="H189" s="20" t="str">
        <f ca="1">IF(ROW()-8&gt;'Inf.'!$O$2,"",VLOOKUP(E189,'SF.SL'!F:M,8,FALSE))</f>
        <v/>
      </c>
      <c r="I189" s="46"/>
    </row>
    <row r="190" spans="1:9" ht="21.95" customHeight="1">
      <c r="A190" s="20" t="str">
        <f ca="1">VLOOKUP(E190,'SF.SL'!F:O,10,FALSE)</f>
        <v/>
      </c>
      <c r="B190" s="21" t="str">
        <f ca="1">_xlfn.IFERROR(VLOOKUP(E190,'Rec.'!B:H,4,FALSE),"")</f>
        <v/>
      </c>
      <c r="C190" s="21" t="str">
        <f ca="1">_xlfn.IFERROR(VLOOKUP(E190,'Rec.'!B:H,5,FALSE),"")</f>
        <v/>
      </c>
      <c r="D190" s="20" t="str">
        <f ca="1">_xlfn.IFERROR(VLOOKUP(E190,'Rec.'!B:H,6,FALSE),"")</f>
        <v/>
      </c>
      <c r="E190" s="20" t="str">
        <f ca="1">_xlfn.IFERROR(VLOOKUP(ROW()-8,'SF.SL'!Q:R,2,FALSE),"")</f>
        <v/>
      </c>
      <c r="F190" s="20" t="str">
        <f ca="1">VLOOKUP(E190,'SF.SL'!F:J,5,FALSE)</f>
        <v/>
      </c>
      <c r="G190" s="31" t="str">
        <f ca="1">IF(ROW()-8&gt;'Inf.'!$O$2,"",VLOOKUP(E190,'SF.SL'!F:I,4,FALSE))</f>
        <v/>
      </c>
      <c r="H190" s="20" t="str">
        <f ca="1">IF(ROW()-8&gt;'Inf.'!$O$2,"",VLOOKUP(E190,'SF.SL'!F:M,8,FALSE))</f>
        <v/>
      </c>
      <c r="I190" s="46"/>
    </row>
    <row r="191" spans="1:9" ht="21.95" customHeight="1">
      <c r="A191" s="20" t="str">
        <f ca="1">VLOOKUP(E191,'SF.SL'!F:O,10,FALSE)</f>
        <v/>
      </c>
      <c r="B191" s="21" t="str">
        <f ca="1">_xlfn.IFERROR(VLOOKUP(E191,'Rec.'!B:H,4,FALSE),"")</f>
        <v/>
      </c>
      <c r="C191" s="21" t="str">
        <f ca="1">_xlfn.IFERROR(VLOOKUP(E191,'Rec.'!B:H,5,FALSE),"")</f>
        <v/>
      </c>
      <c r="D191" s="20" t="str">
        <f ca="1">_xlfn.IFERROR(VLOOKUP(E191,'Rec.'!B:H,6,FALSE),"")</f>
        <v/>
      </c>
      <c r="E191" s="20" t="str">
        <f ca="1">_xlfn.IFERROR(VLOOKUP(ROW()-8,'SF.SL'!Q:R,2,FALSE),"")</f>
        <v/>
      </c>
      <c r="F191" s="20" t="str">
        <f ca="1">VLOOKUP(E191,'SF.SL'!F:J,5,FALSE)</f>
        <v/>
      </c>
      <c r="G191" s="31" t="str">
        <f ca="1">IF(ROW()-8&gt;'Inf.'!$O$2,"",VLOOKUP(E191,'SF.SL'!F:I,4,FALSE))</f>
        <v/>
      </c>
      <c r="H191" s="20" t="str">
        <f ca="1">IF(ROW()-8&gt;'Inf.'!$O$2,"",VLOOKUP(E191,'SF.SL'!F:M,8,FALSE))</f>
        <v/>
      </c>
      <c r="I191" s="46"/>
    </row>
    <row r="192" spans="1:9" ht="21.95" customHeight="1">
      <c r="A192" s="20" t="str">
        <f ca="1">VLOOKUP(E192,'SF.SL'!F:O,10,FALSE)</f>
        <v/>
      </c>
      <c r="B192" s="21" t="str">
        <f ca="1">_xlfn.IFERROR(VLOOKUP(E192,'Rec.'!B:H,4,FALSE),"")</f>
        <v/>
      </c>
      <c r="C192" s="21" t="str">
        <f ca="1">_xlfn.IFERROR(VLOOKUP(E192,'Rec.'!B:H,5,FALSE),"")</f>
        <v/>
      </c>
      <c r="D192" s="20" t="str">
        <f ca="1">_xlfn.IFERROR(VLOOKUP(E192,'Rec.'!B:H,6,FALSE),"")</f>
        <v/>
      </c>
      <c r="E192" s="20" t="str">
        <f ca="1">_xlfn.IFERROR(VLOOKUP(ROW()-8,'SF.SL'!Q:R,2,FALSE),"")</f>
        <v/>
      </c>
      <c r="F192" s="20" t="str">
        <f ca="1">VLOOKUP(E192,'SF.SL'!F:J,5,FALSE)</f>
        <v/>
      </c>
      <c r="G192" s="31" t="str">
        <f ca="1">IF(ROW()-8&gt;'Inf.'!$O$2,"",VLOOKUP(E192,'SF.SL'!F:I,4,FALSE))</f>
        <v/>
      </c>
      <c r="H192" s="20" t="str">
        <f ca="1">IF(ROW()-8&gt;'Inf.'!$O$2,"",VLOOKUP(E192,'SF.SL'!F:M,8,FALSE))</f>
        <v/>
      </c>
      <c r="I192" s="46"/>
    </row>
    <row r="193" spans="1:9" ht="21.95" customHeight="1">
      <c r="A193" s="20" t="str">
        <f ca="1">VLOOKUP(E193,'SF.SL'!F:O,10,FALSE)</f>
        <v/>
      </c>
      <c r="B193" s="21" t="str">
        <f ca="1">_xlfn.IFERROR(VLOOKUP(E193,'Rec.'!B:H,4,FALSE),"")</f>
        <v/>
      </c>
      <c r="C193" s="21" t="str">
        <f ca="1">_xlfn.IFERROR(VLOOKUP(E193,'Rec.'!B:H,5,FALSE),"")</f>
        <v/>
      </c>
      <c r="D193" s="20" t="str">
        <f ca="1">_xlfn.IFERROR(VLOOKUP(E193,'Rec.'!B:H,6,FALSE),"")</f>
        <v/>
      </c>
      <c r="E193" s="20" t="str">
        <f ca="1">_xlfn.IFERROR(VLOOKUP(ROW()-8,'SF.SL'!Q:R,2,FALSE),"")</f>
        <v/>
      </c>
      <c r="F193" s="20" t="str">
        <f ca="1">VLOOKUP(E193,'SF.SL'!F:J,5,FALSE)</f>
        <v/>
      </c>
      <c r="G193" s="31" t="str">
        <f ca="1">IF(ROW()-8&gt;'Inf.'!$O$2,"",VLOOKUP(E193,'SF.SL'!F:I,4,FALSE))</f>
        <v/>
      </c>
      <c r="H193" s="20" t="str">
        <f ca="1">IF(ROW()-8&gt;'Inf.'!$O$2,"",VLOOKUP(E193,'SF.SL'!F:M,8,FALSE))</f>
        <v/>
      </c>
      <c r="I193" s="46"/>
    </row>
    <row r="194" spans="1:9" ht="21.95" customHeight="1">
      <c r="A194" s="20" t="str">
        <f ca="1">VLOOKUP(E194,'SF.SL'!F:O,10,FALSE)</f>
        <v/>
      </c>
      <c r="B194" s="21" t="str">
        <f ca="1">_xlfn.IFERROR(VLOOKUP(E194,'Rec.'!B:H,4,FALSE),"")</f>
        <v/>
      </c>
      <c r="C194" s="21" t="str">
        <f ca="1">_xlfn.IFERROR(VLOOKUP(E194,'Rec.'!B:H,5,FALSE),"")</f>
        <v/>
      </c>
      <c r="D194" s="20" t="str">
        <f ca="1">_xlfn.IFERROR(VLOOKUP(E194,'Rec.'!B:H,6,FALSE),"")</f>
        <v/>
      </c>
      <c r="E194" s="20" t="str">
        <f ca="1">_xlfn.IFERROR(VLOOKUP(ROW()-8,'SF.SL'!Q:R,2,FALSE),"")</f>
        <v/>
      </c>
      <c r="F194" s="20" t="str">
        <f ca="1">VLOOKUP(E194,'SF.SL'!F:J,5,FALSE)</f>
        <v/>
      </c>
      <c r="G194" s="31" t="str">
        <f ca="1">IF(ROW()-8&gt;'Inf.'!$O$2,"",VLOOKUP(E194,'SF.SL'!F:I,4,FALSE))</f>
        <v/>
      </c>
      <c r="H194" s="20" t="str">
        <f ca="1">IF(ROW()-8&gt;'Inf.'!$O$2,"",VLOOKUP(E194,'SF.SL'!F:M,8,FALSE))</f>
        <v/>
      </c>
      <c r="I194" s="46"/>
    </row>
    <row r="195" spans="1:9" ht="21.95" customHeight="1">
      <c r="A195" s="20" t="str">
        <f ca="1">VLOOKUP(E195,'SF.SL'!F:O,10,FALSE)</f>
        <v/>
      </c>
      <c r="B195" s="21" t="str">
        <f ca="1">_xlfn.IFERROR(VLOOKUP(E195,'Rec.'!B:H,4,FALSE),"")</f>
        <v/>
      </c>
      <c r="C195" s="21" t="str">
        <f ca="1">_xlfn.IFERROR(VLOOKUP(E195,'Rec.'!B:H,5,FALSE),"")</f>
        <v/>
      </c>
      <c r="D195" s="20" t="str">
        <f ca="1">_xlfn.IFERROR(VLOOKUP(E195,'Rec.'!B:H,6,FALSE),"")</f>
        <v/>
      </c>
      <c r="E195" s="20" t="str">
        <f ca="1">_xlfn.IFERROR(VLOOKUP(ROW()-8,'SF.SL'!Q:R,2,FALSE),"")</f>
        <v/>
      </c>
      <c r="F195" s="20" t="str">
        <f ca="1">VLOOKUP(E195,'SF.SL'!F:J,5,FALSE)</f>
        <v/>
      </c>
      <c r="G195" s="31" t="str">
        <f ca="1">IF(ROW()-8&gt;'Inf.'!$O$2,"",VLOOKUP(E195,'SF.SL'!F:I,4,FALSE))</f>
        <v/>
      </c>
      <c r="H195" s="20" t="str">
        <f ca="1">IF(ROW()-8&gt;'Inf.'!$O$2,"",VLOOKUP(E195,'SF.SL'!F:M,8,FALSE))</f>
        <v/>
      </c>
      <c r="I195" s="46"/>
    </row>
    <row r="196" spans="1:9" ht="21.95" customHeight="1">
      <c r="A196" s="20" t="str">
        <f ca="1">VLOOKUP(E196,'SF.SL'!F:O,10,FALSE)</f>
        <v/>
      </c>
      <c r="B196" s="21" t="str">
        <f ca="1">_xlfn.IFERROR(VLOOKUP(E196,'Rec.'!B:H,4,FALSE),"")</f>
        <v/>
      </c>
      <c r="C196" s="21" t="str">
        <f ca="1">_xlfn.IFERROR(VLOOKUP(E196,'Rec.'!B:H,5,FALSE),"")</f>
        <v/>
      </c>
      <c r="D196" s="20" t="str">
        <f ca="1">_xlfn.IFERROR(VLOOKUP(E196,'Rec.'!B:H,6,FALSE),"")</f>
        <v/>
      </c>
      <c r="E196" s="20" t="str">
        <f ca="1">_xlfn.IFERROR(VLOOKUP(ROW()-8,'SF.SL'!Q:R,2,FALSE),"")</f>
        <v/>
      </c>
      <c r="F196" s="20" t="str">
        <f ca="1">VLOOKUP(E196,'SF.SL'!F:J,5,FALSE)</f>
        <v/>
      </c>
      <c r="G196" s="31" t="str">
        <f ca="1">IF(ROW()-8&gt;'Inf.'!$O$2,"",VLOOKUP(E196,'SF.SL'!F:I,4,FALSE))</f>
        <v/>
      </c>
      <c r="H196" s="20" t="str">
        <f ca="1">IF(ROW()-8&gt;'Inf.'!$O$2,"",VLOOKUP(E196,'SF.SL'!F:M,8,FALSE))</f>
        <v/>
      </c>
      <c r="I196" s="46"/>
    </row>
    <row r="197" spans="1:9" ht="21.95" customHeight="1">
      <c r="A197" s="20" t="str">
        <f ca="1">VLOOKUP(E197,'SF.SL'!F:O,10,FALSE)</f>
        <v/>
      </c>
      <c r="B197" s="21" t="str">
        <f ca="1">_xlfn.IFERROR(VLOOKUP(E197,'Rec.'!B:H,4,FALSE),"")</f>
        <v/>
      </c>
      <c r="C197" s="21" t="str">
        <f ca="1">_xlfn.IFERROR(VLOOKUP(E197,'Rec.'!B:H,5,FALSE),"")</f>
        <v/>
      </c>
      <c r="D197" s="20" t="str">
        <f ca="1">_xlfn.IFERROR(VLOOKUP(E197,'Rec.'!B:H,6,FALSE),"")</f>
        <v/>
      </c>
      <c r="E197" s="20" t="str">
        <f ca="1">_xlfn.IFERROR(VLOOKUP(ROW()-8,'SF.SL'!Q:R,2,FALSE),"")</f>
        <v/>
      </c>
      <c r="F197" s="20" t="str">
        <f ca="1">VLOOKUP(E197,'SF.SL'!F:J,5,FALSE)</f>
        <v/>
      </c>
      <c r="G197" s="31" t="str">
        <f ca="1">IF(ROW()-8&gt;'Inf.'!$O$2,"",VLOOKUP(E197,'SF.SL'!F:I,4,FALSE))</f>
        <v/>
      </c>
      <c r="H197" s="20" t="str">
        <f ca="1">IF(ROW()-8&gt;'Inf.'!$O$2,"",VLOOKUP(E197,'SF.SL'!F:M,8,FALSE))</f>
        <v/>
      </c>
      <c r="I197" s="46"/>
    </row>
    <row r="198" spans="1:9" ht="21.95" customHeight="1">
      <c r="A198" s="20" t="str">
        <f ca="1">VLOOKUP(E198,'SF.SL'!F:O,10,FALSE)</f>
        <v/>
      </c>
      <c r="B198" s="21" t="str">
        <f ca="1">_xlfn.IFERROR(VLOOKUP(E198,'Rec.'!B:H,4,FALSE),"")</f>
        <v/>
      </c>
      <c r="C198" s="21" t="str">
        <f ca="1">_xlfn.IFERROR(VLOOKUP(E198,'Rec.'!B:H,5,FALSE),"")</f>
        <v/>
      </c>
      <c r="D198" s="20" t="str">
        <f ca="1">_xlfn.IFERROR(VLOOKUP(E198,'Rec.'!B:H,6,FALSE),"")</f>
        <v/>
      </c>
      <c r="E198" s="20" t="str">
        <f ca="1">_xlfn.IFERROR(VLOOKUP(ROW()-8,'SF.SL'!Q:R,2,FALSE),"")</f>
        <v/>
      </c>
      <c r="F198" s="20" t="str">
        <f ca="1">VLOOKUP(E198,'SF.SL'!F:J,5,FALSE)</f>
        <v/>
      </c>
      <c r="G198" s="31" t="str">
        <f ca="1">IF(ROW()-8&gt;'Inf.'!$O$2,"",VLOOKUP(E198,'SF.SL'!F:I,4,FALSE))</f>
        <v/>
      </c>
      <c r="H198" s="20" t="str">
        <f ca="1">IF(ROW()-8&gt;'Inf.'!$O$2,"",VLOOKUP(E198,'SF.SL'!F:M,8,FALSE))</f>
        <v/>
      </c>
      <c r="I198" s="46"/>
    </row>
    <row r="199" spans="1:9" ht="21.95" customHeight="1">
      <c r="A199" s="20" t="str">
        <f ca="1">VLOOKUP(E199,'SF.SL'!F:O,10,FALSE)</f>
        <v/>
      </c>
      <c r="B199" s="21" t="str">
        <f ca="1">_xlfn.IFERROR(VLOOKUP(E199,'Rec.'!B:H,4,FALSE),"")</f>
        <v/>
      </c>
      <c r="C199" s="21" t="str">
        <f ca="1">_xlfn.IFERROR(VLOOKUP(E199,'Rec.'!B:H,5,FALSE),"")</f>
        <v/>
      </c>
      <c r="D199" s="20" t="str">
        <f ca="1">_xlfn.IFERROR(VLOOKUP(E199,'Rec.'!B:H,6,FALSE),"")</f>
        <v/>
      </c>
      <c r="E199" s="20" t="str">
        <f ca="1">_xlfn.IFERROR(VLOOKUP(ROW()-8,'SF.SL'!Q:R,2,FALSE),"")</f>
        <v/>
      </c>
      <c r="F199" s="20" t="str">
        <f ca="1">VLOOKUP(E199,'SF.SL'!F:J,5,FALSE)</f>
        <v/>
      </c>
      <c r="G199" s="31" t="str">
        <f ca="1">IF(ROW()-8&gt;'Inf.'!$O$2,"",VLOOKUP(E199,'SF.SL'!F:I,4,FALSE))</f>
        <v/>
      </c>
      <c r="H199" s="20" t="str">
        <f ca="1">IF(ROW()-8&gt;'Inf.'!$O$2,"",VLOOKUP(E199,'SF.SL'!F:M,8,FALSE))</f>
        <v/>
      </c>
      <c r="I199" s="46"/>
    </row>
    <row r="200" spans="1:9" ht="21.95" customHeight="1">
      <c r="A200" s="20" t="str">
        <f ca="1">VLOOKUP(E200,'SF.SL'!F:O,10,FALSE)</f>
        <v/>
      </c>
      <c r="B200" s="21" t="str">
        <f ca="1">_xlfn.IFERROR(VLOOKUP(E200,'Rec.'!B:H,4,FALSE),"")</f>
        <v/>
      </c>
      <c r="C200" s="21" t="str">
        <f ca="1">_xlfn.IFERROR(VLOOKUP(E200,'Rec.'!B:H,5,FALSE),"")</f>
        <v/>
      </c>
      <c r="D200" s="20" t="str">
        <f ca="1">_xlfn.IFERROR(VLOOKUP(E200,'Rec.'!B:H,6,FALSE),"")</f>
        <v/>
      </c>
      <c r="E200" s="20" t="str">
        <f ca="1">_xlfn.IFERROR(VLOOKUP(ROW()-8,'SF.SL'!Q:R,2,FALSE),"")</f>
        <v/>
      </c>
      <c r="F200" s="20" t="str">
        <f ca="1">VLOOKUP(E200,'SF.SL'!F:J,5,FALSE)</f>
        <v/>
      </c>
      <c r="G200" s="31" t="str">
        <f ca="1">IF(ROW()-8&gt;'Inf.'!$O$2,"",VLOOKUP(E200,'SF.SL'!F:I,4,FALSE))</f>
        <v/>
      </c>
      <c r="H200" s="20" t="str">
        <f ca="1">IF(ROW()-8&gt;'Inf.'!$O$2,"",VLOOKUP(E200,'SF.SL'!F:M,8,FALSE))</f>
        <v/>
      </c>
      <c r="I200" s="46"/>
    </row>
    <row r="201" spans="1:9" ht="21.95" customHeight="1">
      <c r="A201" s="20" t="str">
        <f ca="1">VLOOKUP(E201,'SF.SL'!F:O,10,FALSE)</f>
        <v/>
      </c>
      <c r="B201" s="21" t="str">
        <f ca="1">_xlfn.IFERROR(VLOOKUP(E201,'Rec.'!B:H,4,FALSE),"")</f>
        <v/>
      </c>
      <c r="C201" s="21" t="str">
        <f ca="1">_xlfn.IFERROR(VLOOKUP(E201,'Rec.'!B:H,5,FALSE),"")</f>
        <v/>
      </c>
      <c r="D201" s="20" t="str">
        <f ca="1">_xlfn.IFERROR(VLOOKUP(E201,'Rec.'!B:H,6,FALSE),"")</f>
        <v/>
      </c>
      <c r="E201" s="20" t="str">
        <f ca="1">_xlfn.IFERROR(VLOOKUP(ROW()-8,'SF.SL'!Q:R,2,FALSE),"")</f>
        <v/>
      </c>
      <c r="F201" s="20" t="str">
        <f ca="1">VLOOKUP(E201,'SF.SL'!F:J,5,FALSE)</f>
        <v/>
      </c>
      <c r="G201" s="31" t="str">
        <f ca="1">IF(ROW()-8&gt;'Inf.'!$O$2,"",VLOOKUP(E201,'SF.SL'!F:I,4,FALSE))</f>
        <v/>
      </c>
      <c r="H201" s="20" t="str">
        <f ca="1">IF(ROW()-8&gt;'Inf.'!$O$2,"",VLOOKUP(E201,'SF.SL'!F:M,8,FALSE))</f>
        <v/>
      </c>
      <c r="I201" s="46"/>
    </row>
    <row r="202" spans="1:9" ht="21.95" customHeight="1">
      <c r="A202" s="20" t="str">
        <f ca="1">VLOOKUP(E202,'SF.SL'!F:O,10,FALSE)</f>
        <v/>
      </c>
      <c r="B202" s="21" t="str">
        <f ca="1">_xlfn.IFERROR(VLOOKUP(E202,'Rec.'!B:H,4,FALSE),"")</f>
        <v/>
      </c>
      <c r="C202" s="21" t="str">
        <f ca="1">_xlfn.IFERROR(VLOOKUP(E202,'Rec.'!B:H,5,FALSE),"")</f>
        <v/>
      </c>
      <c r="D202" s="20" t="str">
        <f ca="1">_xlfn.IFERROR(VLOOKUP(E202,'Rec.'!B:H,6,FALSE),"")</f>
        <v/>
      </c>
      <c r="E202" s="20" t="str">
        <f ca="1">_xlfn.IFERROR(VLOOKUP(ROW()-8,'SF.SL'!Q:R,2,FALSE),"")</f>
        <v/>
      </c>
      <c r="F202" s="20" t="str">
        <f ca="1">VLOOKUP(E202,'SF.SL'!F:J,5,FALSE)</f>
        <v/>
      </c>
      <c r="G202" s="31" t="str">
        <f ca="1">IF(ROW()-8&gt;'Inf.'!$O$2,"",VLOOKUP(E202,'SF.SL'!F:I,4,FALSE))</f>
        <v/>
      </c>
      <c r="H202" s="20" t="str">
        <f ca="1">IF(ROW()-8&gt;'Inf.'!$O$2,"",VLOOKUP(E202,'SF.SL'!F:M,8,FALSE))</f>
        <v/>
      </c>
      <c r="I202" s="46"/>
    </row>
    <row r="203" spans="1:9" ht="21.95" customHeight="1">
      <c r="A203" s="20" t="str">
        <f ca="1">VLOOKUP(E203,'SF.SL'!F:O,10,FALSE)</f>
        <v/>
      </c>
      <c r="B203" s="21" t="str">
        <f ca="1">_xlfn.IFERROR(VLOOKUP(E203,'Rec.'!B:H,4,FALSE),"")</f>
        <v/>
      </c>
      <c r="C203" s="21" t="str">
        <f ca="1">_xlfn.IFERROR(VLOOKUP(E203,'Rec.'!B:H,5,FALSE),"")</f>
        <v/>
      </c>
      <c r="D203" s="20" t="str">
        <f ca="1">_xlfn.IFERROR(VLOOKUP(E203,'Rec.'!B:H,6,FALSE),"")</f>
        <v/>
      </c>
      <c r="E203" s="20" t="str">
        <f ca="1">_xlfn.IFERROR(VLOOKUP(ROW()-8,'SF.SL'!Q:R,2,FALSE),"")</f>
        <v/>
      </c>
      <c r="F203" s="20" t="str">
        <f ca="1">VLOOKUP(E203,'SF.SL'!F:J,5,FALSE)</f>
        <v/>
      </c>
      <c r="G203" s="31" t="str">
        <f ca="1">IF(ROW()-8&gt;'Inf.'!$O$2,"",VLOOKUP(E203,'SF.SL'!F:I,4,FALSE))</f>
        <v/>
      </c>
      <c r="H203" s="20" t="str">
        <f ca="1">IF(ROW()-8&gt;'Inf.'!$O$2,"",VLOOKUP(E203,'SF.SL'!F:M,8,FALSE))</f>
        <v/>
      </c>
      <c r="I203" s="46"/>
    </row>
    <row r="204" spans="1:9" ht="21.95" customHeight="1">
      <c r="A204" s="20" t="str">
        <f ca="1">VLOOKUP(E204,'SF.SL'!F:O,10,FALSE)</f>
        <v/>
      </c>
      <c r="B204" s="21" t="str">
        <f ca="1">_xlfn.IFERROR(VLOOKUP(E204,'Rec.'!B:H,4,FALSE),"")</f>
        <v/>
      </c>
      <c r="C204" s="21" t="str">
        <f ca="1">_xlfn.IFERROR(VLOOKUP(E204,'Rec.'!B:H,5,FALSE),"")</f>
        <v/>
      </c>
      <c r="D204" s="20" t="str">
        <f ca="1">_xlfn.IFERROR(VLOOKUP(E204,'Rec.'!B:H,6,FALSE),"")</f>
        <v/>
      </c>
      <c r="E204" s="20" t="str">
        <f ca="1">_xlfn.IFERROR(VLOOKUP(ROW()-8,'SF.SL'!Q:R,2,FALSE),"")</f>
        <v/>
      </c>
      <c r="F204" s="20" t="str">
        <f ca="1">VLOOKUP(E204,'SF.SL'!F:J,5,FALSE)</f>
        <v/>
      </c>
      <c r="G204" s="31" t="str">
        <f ca="1">IF(ROW()-8&gt;'Inf.'!$O$2,"",VLOOKUP(E204,'SF.SL'!F:I,4,FALSE))</f>
        <v/>
      </c>
      <c r="H204" s="20" t="str">
        <f ca="1">IF(ROW()-8&gt;'Inf.'!$O$2,"",VLOOKUP(E204,'SF.SL'!F:M,8,FALSE))</f>
        <v/>
      </c>
      <c r="I204" s="46"/>
    </row>
    <row r="205" spans="1:9" ht="21.95" customHeight="1">
      <c r="A205" s="20" t="str">
        <f ca="1">VLOOKUP(E205,'SF.SL'!F:O,10,FALSE)</f>
        <v/>
      </c>
      <c r="B205" s="21" t="str">
        <f ca="1">_xlfn.IFERROR(VLOOKUP(E205,'Rec.'!B:H,4,FALSE),"")</f>
        <v/>
      </c>
      <c r="C205" s="21" t="str">
        <f ca="1">_xlfn.IFERROR(VLOOKUP(E205,'Rec.'!B:H,5,FALSE),"")</f>
        <v/>
      </c>
      <c r="D205" s="20" t="str">
        <f ca="1">_xlfn.IFERROR(VLOOKUP(E205,'Rec.'!B:H,6,FALSE),"")</f>
        <v/>
      </c>
      <c r="E205" s="20" t="str">
        <f ca="1">_xlfn.IFERROR(VLOOKUP(ROW()-8,'SF.SL'!Q:R,2,FALSE),"")</f>
        <v/>
      </c>
      <c r="F205" s="20" t="str">
        <f ca="1">VLOOKUP(E205,'SF.SL'!F:J,5,FALSE)</f>
        <v/>
      </c>
      <c r="G205" s="31" t="str">
        <f ca="1">IF(ROW()-8&gt;'Inf.'!$O$2,"",VLOOKUP(E205,'SF.SL'!F:I,4,FALSE))</f>
        <v/>
      </c>
      <c r="H205" s="20" t="str">
        <f ca="1">IF(ROW()-8&gt;'Inf.'!$O$2,"",VLOOKUP(E205,'SF.SL'!F:M,8,FALSE))</f>
        <v/>
      </c>
      <c r="I205" s="46"/>
    </row>
    <row r="206" spans="1:9" ht="21.95" customHeight="1">
      <c r="A206" s="20" t="str">
        <f ca="1">VLOOKUP(E206,'SF.SL'!F:O,10,FALSE)</f>
        <v/>
      </c>
      <c r="B206" s="21" t="str">
        <f ca="1">_xlfn.IFERROR(VLOOKUP(E206,'Rec.'!B:H,4,FALSE),"")</f>
        <v/>
      </c>
      <c r="C206" s="21" t="str">
        <f ca="1">_xlfn.IFERROR(VLOOKUP(E206,'Rec.'!B:H,5,FALSE),"")</f>
        <v/>
      </c>
      <c r="D206" s="20" t="str">
        <f ca="1">_xlfn.IFERROR(VLOOKUP(E206,'Rec.'!B:H,6,FALSE),"")</f>
        <v/>
      </c>
      <c r="E206" s="20" t="str">
        <f ca="1">_xlfn.IFERROR(VLOOKUP(ROW()-8,'SF.SL'!Q:R,2,FALSE),"")</f>
        <v/>
      </c>
      <c r="F206" s="20" t="str">
        <f ca="1">VLOOKUP(E206,'SF.SL'!F:J,5,FALSE)</f>
        <v/>
      </c>
      <c r="G206" s="31" t="str">
        <f ca="1">IF(ROW()-8&gt;'Inf.'!$O$2,"",VLOOKUP(E206,'SF.SL'!F:I,4,FALSE))</f>
        <v/>
      </c>
      <c r="H206" s="20" t="str">
        <f ca="1">IF(ROW()-8&gt;'Inf.'!$O$2,"",VLOOKUP(E206,'SF.SL'!F:M,8,FALSE))</f>
        <v/>
      </c>
      <c r="I206" s="46"/>
    </row>
    <row r="207" spans="1:9" ht="21.95" customHeight="1">
      <c r="A207" s="20" t="str">
        <f ca="1">VLOOKUP(E207,'SF.SL'!F:O,10,FALSE)</f>
        <v/>
      </c>
      <c r="B207" s="21" t="str">
        <f ca="1">_xlfn.IFERROR(VLOOKUP(E207,'Rec.'!B:H,4,FALSE),"")</f>
        <v/>
      </c>
      <c r="C207" s="21" t="str">
        <f ca="1">_xlfn.IFERROR(VLOOKUP(E207,'Rec.'!B:H,5,FALSE),"")</f>
        <v/>
      </c>
      <c r="D207" s="20" t="str">
        <f ca="1">_xlfn.IFERROR(VLOOKUP(E207,'Rec.'!B:H,6,FALSE),"")</f>
        <v/>
      </c>
      <c r="E207" s="20" t="str">
        <f ca="1">_xlfn.IFERROR(VLOOKUP(ROW()-8,'SF.SL'!Q:R,2,FALSE),"")</f>
        <v/>
      </c>
      <c r="F207" s="20" t="str">
        <f ca="1">VLOOKUP(E207,'SF.SL'!F:J,5,FALSE)</f>
        <v/>
      </c>
      <c r="G207" s="31" t="str">
        <f ca="1">IF(ROW()-8&gt;'Inf.'!$O$2,"",VLOOKUP(E207,'SF.SL'!F:I,4,FALSE))</f>
        <v/>
      </c>
      <c r="H207" s="20" t="str">
        <f ca="1">IF(ROW()-8&gt;'Inf.'!$O$2,"",VLOOKUP(E207,'SF.SL'!F:M,8,FALSE))</f>
        <v/>
      </c>
      <c r="I207" s="46"/>
    </row>
    <row r="208" spans="1:9" ht="21.95" customHeight="1">
      <c r="A208" s="20" t="str">
        <f ca="1">VLOOKUP(E208,'SF.SL'!F:O,10,FALSE)</f>
        <v/>
      </c>
      <c r="B208" s="21" t="str">
        <f ca="1">_xlfn.IFERROR(VLOOKUP(E208,'Rec.'!B:H,4,FALSE),"")</f>
        <v/>
      </c>
      <c r="C208" s="21" t="str">
        <f ca="1">_xlfn.IFERROR(VLOOKUP(E208,'Rec.'!B:H,5,FALSE),"")</f>
        <v/>
      </c>
      <c r="D208" s="20" t="str">
        <f ca="1">_xlfn.IFERROR(VLOOKUP(E208,'Rec.'!B:H,6,FALSE),"")</f>
        <v/>
      </c>
      <c r="E208" s="20" t="str">
        <f ca="1">_xlfn.IFERROR(VLOOKUP(ROW()-8,'SF.SL'!Q:R,2,FALSE),"")</f>
        <v/>
      </c>
      <c r="F208" s="20" t="str">
        <f ca="1">VLOOKUP(E208,'SF.SL'!F:J,5,FALSE)</f>
        <v/>
      </c>
      <c r="G208" s="31" t="str">
        <f ca="1">IF(ROW()-8&gt;'Inf.'!$O$2,"",VLOOKUP(E208,'SF.SL'!F:I,4,FALSE))</f>
        <v/>
      </c>
      <c r="H208" s="20" t="str">
        <f ca="1">IF(ROW()-8&gt;'Inf.'!$O$2,"",VLOOKUP(E208,'SF.SL'!F:M,8,FALSE))</f>
        <v/>
      </c>
      <c r="I208" s="46"/>
    </row>
    <row r="209" spans="1:9" ht="21.95" customHeight="1">
      <c r="A209" s="20" t="str">
        <f ca="1">VLOOKUP(E209,'SF.SL'!F:O,10,FALSE)</f>
        <v/>
      </c>
      <c r="B209" s="21" t="str">
        <f ca="1">_xlfn.IFERROR(VLOOKUP(E209,'Rec.'!B:H,4,FALSE),"")</f>
        <v/>
      </c>
      <c r="C209" s="21" t="str">
        <f ca="1">_xlfn.IFERROR(VLOOKUP(E209,'Rec.'!B:H,5,FALSE),"")</f>
        <v/>
      </c>
      <c r="D209" s="20" t="str">
        <f ca="1">_xlfn.IFERROR(VLOOKUP(E209,'Rec.'!B:H,6,FALSE),"")</f>
        <v/>
      </c>
      <c r="E209" s="20" t="str">
        <f ca="1">_xlfn.IFERROR(VLOOKUP(ROW()-8,'SF.SL'!Q:R,2,FALSE),"")</f>
        <v/>
      </c>
      <c r="F209" s="20" t="str">
        <f ca="1">VLOOKUP(E209,'SF.SL'!F:J,5,FALSE)</f>
        <v/>
      </c>
      <c r="G209" s="31" t="str">
        <f ca="1">IF(ROW()-8&gt;'Inf.'!$O$2,"",VLOOKUP(E209,'SF.SL'!F:I,4,FALSE))</f>
        <v/>
      </c>
      <c r="H209" s="20" t="str">
        <f ca="1">IF(ROW()-8&gt;'Inf.'!$O$2,"",VLOOKUP(E209,'SF.SL'!F:M,8,FALSE))</f>
        <v/>
      </c>
      <c r="I209" s="46"/>
    </row>
    <row r="210" spans="1:9" ht="21.95" customHeight="1">
      <c r="A210" s="20" t="str">
        <f ca="1">VLOOKUP(E210,'SF.SL'!F:O,10,FALSE)</f>
        <v/>
      </c>
      <c r="B210" s="21" t="str">
        <f ca="1">_xlfn.IFERROR(VLOOKUP(E210,'Rec.'!B:H,4,FALSE),"")</f>
        <v/>
      </c>
      <c r="C210" s="21" t="str">
        <f ca="1">_xlfn.IFERROR(VLOOKUP(E210,'Rec.'!B:H,5,FALSE),"")</f>
        <v/>
      </c>
      <c r="D210" s="20" t="str">
        <f ca="1">_xlfn.IFERROR(VLOOKUP(E210,'Rec.'!B:H,6,FALSE),"")</f>
        <v/>
      </c>
      <c r="E210" s="20" t="str">
        <f ca="1">_xlfn.IFERROR(VLOOKUP(ROW()-8,'SF.SL'!Q:R,2,FALSE),"")</f>
        <v/>
      </c>
      <c r="F210" s="20" t="str">
        <f ca="1">VLOOKUP(E210,'SF.SL'!F:J,5,FALSE)</f>
        <v/>
      </c>
      <c r="G210" s="31" t="str">
        <f ca="1">IF(ROW()-8&gt;'Inf.'!$O$2,"",VLOOKUP(E210,'SF.SL'!F:I,4,FALSE))</f>
        <v/>
      </c>
      <c r="H210" s="20" t="str">
        <f ca="1">IF(ROW()-8&gt;'Inf.'!$O$2,"",VLOOKUP(E210,'SF.SL'!F:M,8,FALSE))</f>
        <v/>
      </c>
      <c r="I210" s="46"/>
    </row>
    <row r="211" spans="1:9" ht="21.95" customHeight="1">
      <c r="A211" s="20" t="str">
        <f ca="1">VLOOKUP(E211,'SF.SL'!F:O,10,FALSE)</f>
        <v/>
      </c>
      <c r="B211" s="21" t="str">
        <f ca="1">_xlfn.IFERROR(VLOOKUP(E211,'Rec.'!B:H,4,FALSE),"")</f>
        <v/>
      </c>
      <c r="C211" s="21" t="str">
        <f ca="1">_xlfn.IFERROR(VLOOKUP(E211,'Rec.'!B:H,5,FALSE),"")</f>
        <v/>
      </c>
      <c r="D211" s="20" t="str">
        <f ca="1">_xlfn.IFERROR(VLOOKUP(E211,'Rec.'!B:H,6,FALSE),"")</f>
        <v/>
      </c>
      <c r="E211" s="20" t="str">
        <f ca="1">_xlfn.IFERROR(VLOOKUP(ROW()-8,'SF.SL'!Q:R,2,FALSE),"")</f>
        <v/>
      </c>
      <c r="F211" s="20" t="str">
        <f ca="1">VLOOKUP(E211,'SF.SL'!F:J,5,FALSE)</f>
        <v/>
      </c>
      <c r="G211" s="31" t="str">
        <f ca="1">IF(ROW()-8&gt;'Inf.'!$O$2,"",VLOOKUP(E211,'SF.SL'!F:I,4,FALSE))</f>
        <v/>
      </c>
      <c r="H211" s="20" t="str">
        <f ca="1">IF(ROW()-8&gt;'Inf.'!$O$2,"",VLOOKUP(E211,'SF.SL'!F:M,8,FALSE))</f>
        <v/>
      </c>
      <c r="I211" s="46"/>
    </row>
    <row r="212" spans="1:9" ht="21.95" customHeight="1">
      <c r="A212" s="20" t="str">
        <f ca="1">VLOOKUP(E212,'SF.SL'!F:O,10,FALSE)</f>
        <v/>
      </c>
      <c r="B212" s="21" t="str">
        <f ca="1">_xlfn.IFERROR(VLOOKUP(E212,'Rec.'!B:H,4,FALSE),"")</f>
        <v/>
      </c>
      <c r="C212" s="21" t="str">
        <f ca="1">_xlfn.IFERROR(VLOOKUP(E212,'Rec.'!B:H,5,FALSE),"")</f>
        <v/>
      </c>
      <c r="D212" s="20" t="str">
        <f ca="1">_xlfn.IFERROR(VLOOKUP(E212,'Rec.'!B:H,6,FALSE),"")</f>
        <v/>
      </c>
      <c r="E212" s="20" t="str">
        <f ca="1">_xlfn.IFERROR(VLOOKUP(ROW()-8,'SF.SL'!Q:R,2,FALSE),"")</f>
        <v/>
      </c>
      <c r="F212" s="20" t="str">
        <f ca="1">VLOOKUP(E212,'SF.SL'!F:J,5,FALSE)</f>
        <v/>
      </c>
      <c r="G212" s="31" t="str">
        <f ca="1">IF(ROW()-8&gt;'Inf.'!$O$2,"",VLOOKUP(E212,'SF.SL'!F:I,4,FALSE))</f>
        <v/>
      </c>
      <c r="H212" s="20" t="str">
        <f ca="1">IF(ROW()-8&gt;'Inf.'!$O$2,"",VLOOKUP(E212,'SF.SL'!F:M,8,FALSE))</f>
        <v/>
      </c>
      <c r="I212" s="46"/>
    </row>
    <row r="213" spans="1:9" ht="21.95" customHeight="1">
      <c r="A213" s="20" t="str">
        <f ca="1">VLOOKUP(E213,'SF.SL'!F:O,10,FALSE)</f>
        <v/>
      </c>
      <c r="B213" s="21" t="str">
        <f ca="1">_xlfn.IFERROR(VLOOKUP(E213,'Rec.'!B:H,4,FALSE),"")</f>
        <v/>
      </c>
      <c r="C213" s="21" t="str">
        <f ca="1">_xlfn.IFERROR(VLOOKUP(E213,'Rec.'!B:H,5,FALSE),"")</f>
        <v/>
      </c>
      <c r="D213" s="20" t="str">
        <f ca="1">_xlfn.IFERROR(VLOOKUP(E213,'Rec.'!B:H,6,FALSE),"")</f>
        <v/>
      </c>
      <c r="E213" s="20" t="str">
        <f ca="1">_xlfn.IFERROR(VLOOKUP(ROW()-8,'SF.SL'!Q:R,2,FALSE),"")</f>
        <v/>
      </c>
      <c r="F213" s="20" t="str">
        <f ca="1">VLOOKUP(E213,'SF.SL'!F:J,5,FALSE)</f>
        <v/>
      </c>
      <c r="G213" s="31" t="str">
        <f ca="1">IF(ROW()-8&gt;'Inf.'!$O$2,"",VLOOKUP(E213,'SF.SL'!F:I,4,FALSE))</f>
        <v/>
      </c>
      <c r="H213" s="20" t="str">
        <f ca="1">IF(ROW()-8&gt;'Inf.'!$O$2,"",VLOOKUP(E213,'SF.SL'!F:M,8,FALSE))</f>
        <v/>
      </c>
      <c r="I213" s="46"/>
    </row>
    <row r="214" spans="1:9" ht="21.95" customHeight="1">
      <c r="A214" s="20" t="str">
        <f ca="1">VLOOKUP(E214,'SF.SL'!F:O,10,FALSE)</f>
        <v/>
      </c>
      <c r="B214" s="21" t="str">
        <f ca="1">_xlfn.IFERROR(VLOOKUP(E214,'Rec.'!B:H,4,FALSE),"")</f>
        <v/>
      </c>
      <c r="C214" s="21" t="str">
        <f ca="1">_xlfn.IFERROR(VLOOKUP(E214,'Rec.'!B:H,5,FALSE),"")</f>
        <v/>
      </c>
      <c r="D214" s="20" t="str">
        <f ca="1">_xlfn.IFERROR(VLOOKUP(E214,'Rec.'!B:H,6,FALSE),"")</f>
        <v/>
      </c>
      <c r="E214" s="20" t="str">
        <f ca="1">_xlfn.IFERROR(VLOOKUP(ROW()-8,'SF.SL'!Q:R,2,FALSE),"")</f>
        <v/>
      </c>
      <c r="F214" s="20" t="str">
        <f ca="1">VLOOKUP(E214,'SF.SL'!F:J,5,FALSE)</f>
        <v/>
      </c>
      <c r="G214" s="31" t="str">
        <f ca="1">IF(ROW()-8&gt;'Inf.'!$O$2,"",VLOOKUP(E214,'SF.SL'!F:I,4,FALSE))</f>
        <v/>
      </c>
      <c r="H214" s="20" t="str">
        <f ca="1">IF(ROW()-8&gt;'Inf.'!$O$2,"",VLOOKUP(E214,'SF.SL'!F:M,8,FALSE))</f>
        <v/>
      </c>
      <c r="I214" s="46"/>
    </row>
    <row r="215" spans="1:9" ht="21.95" customHeight="1">
      <c r="A215" s="20" t="str">
        <f ca="1">VLOOKUP(E215,'SF.SL'!F:O,10,FALSE)</f>
        <v/>
      </c>
      <c r="B215" s="21" t="str">
        <f ca="1">_xlfn.IFERROR(VLOOKUP(E215,'Rec.'!B:H,4,FALSE),"")</f>
        <v/>
      </c>
      <c r="C215" s="21" t="str">
        <f ca="1">_xlfn.IFERROR(VLOOKUP(E215,'Rec.'!B:H,5,FALSE),"")</f>
        <v/>
      </c>
      <c r="D215" s="20" t="str">
        <f ca="1">_xlfn.IFERROR(VLOOKUP(E215,'Rec.'!B:H,6,FALSE),"")</f>
        <v/>
      </c>
      <c r="E215" s="20" t="str">
        <f ca="1">_xlfn.IFERROR(VLOOKUP(ROW()-8,'SF.SL'!Q:R,2,FALSE),"")</f>
        <v/>
      </c>
      <c r="F215" s="20" t="str">
        <f ca="1">VLOOKUP(E215,'SF.SL'!F:J,5,FALSE)</f>
        <v/>
      </c>
      <c r="G215" s="31" t="str">
        <f ca="1">IF(ROW()-8&gt;'Inf.'!$O$2,"",VLOOKUP(E215,'SF.SL'!F:I,4,FALSE))</f>
        <v/>
      </c>
      <c r="H215" s="20" t="str">
        <f ca="1">IF(ROW()-8&gt;'Inf.'!$O$2,"",VLOOKUP(E215,'SF.SL'!F:M,8,FALSE))</f>
        <v/>
      </c>
      <c r="I215" s="46"/>
    </row>
    <row r="216" spans="1:9" ht="21.95" customHeight="1">
      <c r="A216" s="20" t="str">
        <f ca="1">VLOOKUP(E216,'SF.SL'!F:O,10,FALSE)</f>
        <v/>
      </c>
      <c r="B216" s="21" t="str">
        <f ca="1">_xlfn.IFERROR(VLOOKUP(E216,'Rec.'!B:H,4,FALSE),"")</f>
        <v/>
      </c>
      <c r="C216" s="21" t="str">
        <f ca="1">_xlfn.IFERROR(VLOOKUP(E216,'Rec.'!B:H,5,FALSE),"")</f>
        <v/>
      </c>
      <c r="D216" s="20" t="str">
        <f ca="1">_xlfn.IFERROR(VLOOKUP(E216,'Rec.'!B:H,6,FALSE),"")</f>
        <v/>
      </c>
      <c r="E216" s="20" t="str">
        <f ca="1">_xlfn.IFERROR(VLOOKUP(ROW()-8,'SF.SL'!Q:R,2,FALSE),"")</f>
        <v/>
      </c>
      <c r="F216" s="20" t="str">
        <f ca="1">VLOOKUP(E216,'SF.SL'!F:J,5,FALSE)</f>
        <v/>
      </c>
      <c r="G216" s="31" t="str">
        <f ca="1">IF(ROW()-8&gt;'Inf.'!$O$2,"",VLOOKUP(E216,'SF.SL'!F:I,4,FALSE))</f>
        <v/>
      </c>
      <c r="H216" s="20" t="str">
        <f ca="1">IF(ROW()-8&gt;'Inf.'!$O$2,"",VLOOKUP(E216,'SF.SL'!F:M,8,FALSE))</f>
        <v/>
      </c>
      <c r="I216" s="46"/>
    </row>
    <row r="217" spans="1:9" ht="21.95" customHeight="1">
      <c r="A217" s="20" t="str">
        <f ca="1">VLOOKUP(E217,'SF.SL'!F:O,10,FALSE)</f>
        <v/>
      </c>
      <c r="B217" s="21" t="str">
        <f ca="1">_xlfn.IFERROR(VLOOKUP(E217,'Rec.'!B:H,4,FALSE),"")</f>
        <v/>
      </c>
      <c r="C217" s="21" t="str">
        <f ca="1">_xlfn.IFERROR(VLOOKUP(E217,'Rec.'!B:H,5,FALSE),"")</f>
        <v/>
      </c>
      <c r="D217" s="20" t="str">
        <f ca="1">_xlfn.IFERROR(VLOOKUP(E217,'Rec.'!B:H,6,FALSE),"")</f>
        <v/>
      </c>
      <c r="E217" s="20" t="str">
        <f ca="1">_xlfn.IFERROR(VLOOKUP(ROW()-8,'SF.SL'!Q:R,2,FALSE),"")</f>
        <v/>
      </c>
      <c r="F217" s="20" t="str">
        <f ca="1">VLOOKUP(E217,'SF.SL'!F:J,5,FALSE)</f>
        <v/>
      </c>
      <c r="G217" s="31" t="str">
        <f ca="1">IF(ROW()-8&gt;'Inf.'!$O$2,"",VLOOKUP(E217,'SF.SL'!F:I,4,FALSE))</f>
        <v/>
      </c>
      <c r="H217" s="20" t="str">
        <f ca="1">IF(ROW()-8&gt;'Inf.'!$O$2,"",VLOOKUP(E217,'SF.SL'!F:M,8,FALSE))</f>
        <v/>
      </c>
      <c r="I217" s="46"/>
    </row>
    <row r="218" spans="1:9" ht="21.95" customHeight="1">
      <c r="A218" s="20" t="str">
        <f ca="1">VLOOKUP(E218,'SF.SL'!F:O,10,FALSE)</f>
        <v/>
      </c>
      <c r="B218" s="21" t="str">
        <f ca="1">_xlfn.IFERROR(VLOOKUP(E218,'Rec.'!B:H,4,FALSE),"")</f>
        <v/>
      </c>
      <c r="C218" s="21" t="str">
        <f ca="1">_xlfn.IFERROR(VLOOKUP(E218,'Rec.'!B:H,5,FALSE),"")</f>
        <v/>
      </c>
      <c r="D218" s="20" t="str">
        <f ca="1">_xlfn.IFERROR(VLOOKUP(E218,'Rec.'!B:H,6,FALSE),"")</f>
        <v/>
      </c>
      <c r="E218" s="20" t="str">
        <f ca="1">_xlfn.IFERROR(VLOOKUP(ROW()-8,'SF.SL'!Q:R,2,FALSE),"")</f>
        <v/>
      </c>
      <c r="F218" s="20" t="str">
        <f ca="1">VLOOKUP(E218,'SF.SL'!F:J,5,FALSE)</f>
        <v/>
      </c>
      <c r="G218" s="31" t="str">
        <f ca="1">IF(ROW()-8&gt;'Inf.'!$O$2,"",VLOOKUP(E218,'SF.SL'!F:I,4,FALSE))</f>
        <v/>
      </c>
      <c r="H218" s="20" t="str">
        <f ca="1">IF(ROW()-8&gt;'Inf.'!$O$2,"",VLOOKUP(E218,'SF.SL'!F:M,8,FALSE))</f>
        <v/>
      </c>
      <c r="I218" s="46"/>
    </row>
    <row r="219" spans="1:9" ht="21.95" customHeight="1">
      <c r="A219" s="20" t="str">
        <f ca="1">VLOOKUP(E219,'SF.SL'!F:O,10,FALSE)</f>
        <v/>
      </c>
      <c r="B219" s="21" t="str">
        <f ca="1">_xlfn.IFERROR(VLOOKUP(E219,'Rec.'!B:H,4,FALSE),"")</f>
        <v/>
      </c>
      <c r="C219" s="21" t="str">
        <f ca="1">_xlfn.IFERROR(VLOOKUP(E219,'Rec.'!B:H,5,FALSE),"")</f>
        <v/>
      </c>
      <c r="D219" s="20" t="str">
        <f ca="1">_xlfn.IFERROR(VLOOKUP(E219,'Rec.'!B:H,6,FALSE),"")</f>
        <v/>
      </c>
      <c r="E219" s="20" t="str">
        <f ca="1">_xlfn.IFERROR(VLOOKUP(ROW()-8,'SF.SL'!Q:R,2,FALSE),"")</f>
        <v/>
      </c>
      <c r="F219" s="20" t="str">
        <f ca="1">VLOOKUP(E219,'SF.SL'!F:J,5,FALSE)</f>
        <v/>
      </c>
      <c r="G219" s="31" t="str">
        <f ca="1">IF(ROW()-8&gt;'Inf.'!$O$2,"",VLOOKUP(E219,'SF.SL'!F:I,4,FALSE))</f>
        <v/>
      </c>
      <c r="H219" s="20" t="str">
        <f ca="1">IF(ROW()-8&gt;'Inf.'!$O$2,"",VLOOKUP(E219,'SF.SL'!F:M,8,FALSE))</f>
        <v/>
      </c>
      <c r="I219" s="46"/>
    </row>
    <row r="220" spans="1:9" ht="21.95" customHeight="1">
      <c r="A220" s="20" t="str">
        <f ca="1">VLOOKUP(E220,'SF.SL'!F:O,10,FALSE)</f>
        <v/>
      </c>
      <c r="B220" s="21" t="str">
        <f ca="1">_xlfn.IFERROR(VLOOKUP(E220,'Rec.'!B:H,4,FALSE),"")</f>
        <v/>
      </c>
      <c r="C220" s="21" t="str">
        <f ca="1">_xlfn.IFERROR(VLOOKUP(E220,'Rec.'!B:H,5,FALSE),"")</f>
        <v/>
      </c>
      <c r="D220" s="20" t="str">
        <f ca="1">_xlfn.IFERROR(VLOOKUP(E220,'Rec.'!B:H,6,FALSE),"")</f>
        <v/>
      </c>
      <c r="E220" s="20" t="str">
        <f ca="1">_xlfn.IFERROR(VLOOKUP(ROW()-8,'SF.SL'!Q:R,2,FALSE),"")</f>
        <v/>
      </c>
      <c r="F220" s="20" t="str">
        <f ca="1">VLOOKUP(E220,'SF.SL'!F:J,5,FALSE)</f>
        <v/>
      </c>
      <c r="G220" s="31" t="str">
        <f ca="1">IF(ROW()-8&gt;'Inf.'!$O$2,"",VLOOKUP(E220,'SF.SL'!F:I,4,FALSE))</f>
        <v/>
      </c>
      <c r="H220" s="20" t="str">
        <f ca="1">IF(ROW()-8&gt;'Inf.'!$O$2,"",VLOOKUP(E220,'SF.SL'!F:M,8,FALSE))</f>
        <v/>
      </c>
      <c r="I220" s="46"/>
    </row>
    <row r="221" spans="1:9" ht="21.95" customHeight="1">
      <c r="A221" s="20" t="str">
        <f ca="1">VLOOKUP(E221,'SF.SL'!F:O,10,FALSE)</f>
        <v/>
      </c>
      <c r="B221" s="21" t="str">
        <f ca="1">_xlfn.IFERROR(VLOOKUP(E221,'Rec.'!B:H,4,FALSE),"")</f>
        <v/>
      </c>
      <c r="C221" s="21" t="str">
        <f ca="1">_xlfn.IFERROR(VLOOKUP(E221,'Rec.'!B:H,5,FALSE),"")</f>
        <v/>
      </c>
      <c r="D221" s="20" t="str">
        <f ca="1">_xlfn.IFERROR(VLOOKUP(E221,'Rec.'!B:H,6,FALSE),"")</f>
        <v/>
      </c>
      <c r="E221" s="20" t="str">
        <f ca="1">_xlfn.IFERROR(VLOOKUP(ROW()-8,'SF.SL'!Q:R,2,FALSE),"")</f>
        <v/>
      </c>
      <c r="F221" s="20" t="str">
        <f ca="1">VLOOKUP(E221,'SF.SL'!F:J,5,FALSE)</f>
        <v/>
      </c>
      <c r="G221" s="31" t="str">
        <f ca="1">IF(ROW()-8&gt;'Inf.'!$O$2,"",VLOOKUP(E221,'SF.SL'!F:I,4,FALSE))</f>
        <v/>
      </c>
      <c r="H221" s="20" t="str">
        <f ca="1">IF(ROW()-8&gt;'Inf.'!$O$2,"",VLOOKUP(E221,'SF.SL'!F:M,8,FALSE))</f>
        <v/>
      </c>
      <c r="I221" s="46"/>
    </row>
    <row r="222" spans="1:9" ht="21.95" customHeight="1">
      <c r="A222" s="20" t="str">
        <f ca="1">VLOOKUP(E222,'SF.SL'!F:O,10,FALSE)</f>
        <v/>
      </c>
      <c r="B222" s="21" t="str">
        <f ca="1">_xlfn.IFERROR(VLOOKUP(E222,'Rec.'!B:H,4,FALSE),"")</f>
        <v/>
      </c>
      <c r="C222" s="21" t="str">
        <f ca="1">_xlfn.IFERROR(VLOOKUP(E222,'Rec.'!B:H,5,FALSE),"")</f>
        <v/>
      </c>
      <c r="D222" s="20" t="str">
        <f ca="1">_xlfn.IFERROR(VLOOKUP(E222,'Rec.'!B:H,6,FALSE),"")</f>
        <v/>
      </c>
      <c r="E222" s="20" t="str">
        <f ca="1">_xlfn.IFERROR(VLOOKUP(ROW()-8,'SF.SL'!Q:R,2,FALSE),"")</f>
        <v/>
      </c>
      <c r="F222" s="20" t="str">
        <f ca="1">VLOOKUP(E222,'SF.SL'!F:J,5,FALSE)</f>
        <v/>
      </c>
      <c r="G222" s="31" t="str">
        <f ca="1">IF(ROW()-8&gt;'Inf.'!$O$2,"",VLOOKUP(E222,'SF.SL'!F:I,4,FALSE))</f>
        <v/>
      </c>
      <c r="H222" s="20" t="str">
        <f ca="1">IF(ROW()-8&gt;'Inf.'!$O$2,"",VLOOKUP(E222,'SF.SL'!F:M,8,FALSE))</f>
        <v/>
      </c>
      <c r="I222" s="46"/>
    </row>
    <row r="223" spans="1:9" ht="21.95" customHeight="1">
      <c r="A223" s="20" t="str">
        <f ca="1">VLOOKUP(E223,'SF.SL'!F:O,10,FALSE)</f>
        <v/>
      </c>
      <c r="B223" s="21" t="str">
        <f ca="1">_xlfn.IFERROR(VLOOKUP(E223,'Rec.'!B:H,4,FALSE),"")</f>
        <v/>
      </c>
      <c r="C223" s="21" t="str">
        <f ca="1">_xlfn.IFERROR(VLOOKUP(E223,'Rec.'!B:H,5,FALSE),"")</f>
        <v/>
      </c>
      <c r="D223" s="20" t="str">
        <f ca="1">_xlfn.IFERROR(VLOOKUP(E223,'Rec.'!B:H,6,FALSE),"")</f>
        <v/>
      </c>
      <c r="E223" s="20" t="str">
        <f ca="1">_xlfn.IFERROR(VLOOKUP(ROW()-8,'SF.SL'!Q:R,2,FALSE),"")</f>
        <v/>
      </c>
      <c r="F223" s="20" t="str">
        <f ca="1">VLOOKUP(E223,'SF.SL'!F:J,5,FALSE)</f>
        <v/>
      </c>
      <c r="G223" s="31" t="str">
        <f ca="1">IF(ROW()-8&gt;'Inf.'!$O$2,"",VLOOKUP(E223,'SF.SL'!F:I,4,FALSE))</f>
        <v/>
      </c>
      <c r="H223" s="20" t="str">
        <f ca="1">IF(ROW()-8&gt;'Inf.'!$O$2,"",VLOOKUP(E223,'SF.SL'!F:M,8,FALSE))</f>
        <v/>
      </c>
      <c r="I223" s="46"/>
    </row>
    <row r="224" spans="1:9" ht="21.95" customHeight="1">
      <c r="A224" s="20" t="str">
        <f ca="1">VLOOKUP(E224,'SF.SL'!F:O,10,FALSE)</f>
        <v/>
      </c>
      <c r="B224" s="21" t="str">
        <f ca="1">_xlfn.IFERROR(VLOOKUP(E224,'Rec.'!B:H,4,FALSE),"")</f>
        <v/>
      </c>
      <c r="C224" s="21" t="str">
        <f ca="1">_xlfn.IFERROR(VLOOKUP(E224,'Rec.'!B:H,5,FALSE),"")</f>
        <v/>
      </c>
      <c r="D224" s="20" t="str">
        <f ca="1">_xlfn.IFERROR(VLOOKUP(E224,'Rec.'!B:H,6,FALSE),"")</f>
        <v/>
      </c>
      <c r="E224" s="20" t="str">
        <f ca="1">_xlfn.IFERROR(VLOOKUP(ROW()-8,'SF.SL'!Q:R,2,FALSE),"")</f>
        <v/>
      </c>
      <c r="F224" s="20" t="str">
        <f ca="1">VLOOKUP(E224,'SF.SL'!F:J,5,FALSE)</f>
        <v/>
      </c>
      <c r="G224" s="31" t="str">
        <f ca="1">IF(ROW()-8&gt;'Inf.'!$O$2,"",VLOOKUP(E224,'SF.SL'!F:I,4,FALSE))</f>
        <v/>
      </c>
      <c r="H224" s="20" t="str">
        <f ca="1">IF(ROW()-8&gt;'Inf.'!$O$2,"",VLOOKUP(E224,'SF.SL'!F:M,8,FALSE))</f>
        <v/>
      </c>
      <c r="I224" s="46"/>
    </row>
    <row r="225" spans="1:9" ht="21.95" customHeight="1">
      <c r="A225" s="20" t="str">
        <f ca="1">VLOOKUP(E225,'SF.SL'!F:O,10,FALSE)</f>
        <v/>
      </c>
      <c r="B225" s="21" t="str">
        <f ca="1">_xlfn.IFERROR(VLOOKUP(E225,'Rec.'!B:H,4,FALSE),"")</f>
        <v/>
      </c>
      <c r="C225" s="21" t="str">
        <f ca="1">_xlfn.IFERROR(VLOOKUP(E225,'Rec.'!B:H,5,FALSE),"")</f>
        <v/>
      </c>
      <c r="D225" s="20" t="str">
        <f ca="1">_xlfn.IFERROR(VLOOKUP(E225,'Rec.'!B:H,6,FALSE),"")</f>
        <v/>
      </c>
      <c r="E225" s="20" t="str">
        <f ca="1">_xlfn.IFERROR(VLOOKUP(ROW()-8,'SF.SL'!Q:R,2,FALSE),"")</f>
        <v/>
      </c>
      <c r="F225" s="20" t="str">
        <f ca="1">VLOOKUP(E225,'SF.SL'!F:J,5,FALSE)</f>
        <v/>
      </c>
      <c r="G225" s="31" t="str">
        <f ca="1">IF(ROW()-8&gt;'Inf.'!$O$2,"",VLOOKUP(E225,'SF.SL'!F:I,4,FALSE))</f>
        <v/>
      </c>
      <c r="H225" s="20" t="str">
        <f ca="1">IF(ROW()-8&gt;'Inf.'!$O$2,"",VLOOKUP(E225,'SF.SL'!F:M,8,FALSE))</f>
        <v/>
      </c>
      <c r="I225" s="46"/>
    </row>
    <row r="226" spans="1:9" ht="21.95" customHeight="1">
      <c r="A226" s="20" t="str">
        <f ca="1">VLOOKUP(E226,'SF.SL'!F:O,10,FALSE)</f>
        <v/>
      </c>
      <c r="B226" s="21" t="str">
        <f ca="1">_xlfn.IFERROR(VLOOKUP(E226,'Rec.'!B:H,4,FALSE),"")</f>
        <v/>
      </c>
      <c r="C226" s="21" t="str">
        <f ca="1">_xlfn.IFERROR(VLOOKUP(E226,'Rec.'!B:H,5,FALSE),"")</f>
        <v/>
      </c>
      <c r="D226" s="20" t="str">
        <f ca="1">_xlfn.IFERROR(VLOOKUP(E226,'Rec.'!B:H,6,FALSE),"")</f>
        <v/>
      </c>
      <c r="E226" s="20" t="str">
        <f ca="1">_xlfn.IFERROR(VLOOKUP(ROW()-8,'SF.SL'!Q:R,2,FALSE),"")</f>
        <v/>
      </c>
      <c r="F226" s="20" t="str">
        <f ca="1">VLOOKUP(E226,'SF.SL'!F:J,5,FALSE)</f>
        <v/>
      </c>
      <c r="G226" s="31" t="str">
        <f ca="1">IF(ROW()-8&gt;'Inf.'!$O$2,"",VLOOKUP(E226,'SF.SL'!F:I,4,FALSE))</f>
        <v/>
      </c>
      <c r="H226" s="20" t="str">
        <f ca="1">IF(ROW()-8&gt;'Inf.'!$O$2,"",VLOOKUP(E226,'SF.SL'!F:M,8,FALSE))</f>
        <v/>
      </c>
      <c r="I226" s="46"/>
    </row>
    <row r="227" spans="1:9" ht="21.95" customHeight="1">
      <c r="A227" s="20" t="str">
        <f ca="1">VLOOKUP(E227,'SF.SL'!F:O,10,FALSE)</f>
        <v/>
      </c>
      <c r="B227" s="21" t="str">
        <f ca="1">_xlfn.IFERROR(VLOOKUP(E227,'Rec.'!B:H,4,FALSE),"")</f>
        <v/>
      </c>
      <c r="C227" s="21" t="str">
        <f ca="1">_xlfn.IFERROR(VLOOKUP(E227,'Rec.'!B:H,5,FALSE),"")</f>
        <v/>
      </c>
      <c r="D227" s="20" t="str">
        <f ca="1">_xlfn.IFERROR(VLOOKUP(E227,'Rec.'!B:H,6,FALSE),"")</f>
        <v/>
      </c>
      <c r="E227" s="20" t="str">
        <f ca="1">_xlfn.IFERROR(VLOOKUP(ROW()-8,'SF.SL'!Q:R,2,FALSE),"")</f>
        <v/>
      </c>
      <c r="F227" s="20" t="str">
        <f ca="1">VLOOKUP(E227,'SF.SL'!F:J,5,FALSE)</f>
        <v/>
      </c>
      <c r="G227" s="31" t="str">
        <f ca="1">IF(ROW()-8&gt;'Inf.'!$O$2,"",VLOOKUP(E227,'SF.SL'!F:I,4,FALSE))</f>
        <v/>
      </c>
      <c r="H227" s="20" t="str">
        <f ca="1">IF(ROW()-8&gt;'Inf.'!$O$2,"",VLOOKUP(E227,'SF.SL'!F:M,8,FALSE))</f>
        <v/>
      </c>
      <c r="I227" s="46"/>
    </row>
    <row r="228" spans="1:9" ht="21.95" customHeight="1">
      <c r="A228" s="20" t="str">
        <f ca="1">VLOOKUP(E228,'SF.SL'!F:O,10,FALSE)</f>
        <v/>
      </c>
      <c r="B228" s="21" t="str">
        <f ca="1">_xlfn.IFERROR(VLOOKUP(E228,'Rec.'!B:H,4,FALSE),"")</f>
        <v/>
      </c>
      <c r="C228" s="21" t="str">
        <f ca="1">_xlfn.IFERROR(VLOOKUP(E228,'Rec.'!B:H,5,FALSE),"")</f>
        <v/>
      </c>
      <c r="D228" s="20" t="str">
        <f ca="1">_xlfn.IFERROR(VLOOKUP(E228,'Rec.'!B:H,6,FALSE),"")</f>
        <v/>
      </c>
      <c r="E228" s="20" t="str">
        <f ca="1">_xlfn.IFERROR(VLOOKUP(ROW()-8,'SF.SL'!Q:R,2,FALSE),"")</f>
        <v/>
      </c>
      <c r="F228" s="20" t="str">
        <f ca="1">VLOOKUP(E228,'SF.SL'!F:J,5,FALSE)</f>
        <v/>
      </c>
      <c r="G228" s="31" t="str">
        <f ca="1">IF(ROW()-8&gt;'Inf.'!$O$2,"",VLOOKUP(E228,'SF.SL'!F:I,4,FALSE))</f>
        <v/>
      </c>
      <c r="H228" s="20" t="str">
        <f ca="1">IF(ROW()-8&gt;'Inf.'!$O$2,"",VLOOKUP(E228,'SF.SL'!F:M,8,FALSE))</f>
        <v/>
      </c>
      <c r="I228" s="46"/>
    </row>
    <row r="229" spans="1:9" ht="21.95" customHeight="1">
      <c r="A229" s="20" t="str">
        <f ca="1">VLOOKUP(E229,'SF.SL'!F:O,10,FALSE)</f>
        <v/>
      </c>
      <c r="B229" s="21" t="str">
        <f ca="1">_xlfn.IFERROR(VLOOKUP(E229,'Rec.'!B:H,4,FALSE),"")</f>
        <v/>
      </c>
      <c r="C229" s="21" t="str">
        <f ca="1">_xlfn.IFERROR(VLOOKUP(E229,'Rec.'!B:H,5,FALSE),"")</f>
        <v/>
      </c>
      <c r="D229" s="20" t="str">
        <f ca="1">_xlfn.IFERROR(VLOOKUP(E229,'Rec.'!B:H,6,FALSE),"")</f>
        <v/>
      </c>
      <c r="E229" s="20" t="str">
        <f ca="1">_xlfn.IFERROR(VLOOKUP(ROW()-8,'SF.SL'!Q:R,2,FALSE),"")</f>
        <v/>
      </c>
      <c r="F229" s="20" t="str">
        <f ca="1">VLOOKUP(E229,'SF.SL'!F:J,5,FALSE)</f>
        <v/>
      </c>
      <c r="G229" s="31" t="str">
        <f ca="1">IF(ROW()-8&gt;'Inf.'!$O$2,"",VLOOKUP(E229,'SF.SL'!F:I,4,FALSE))</f>
        <v/>
      </c>
      <c r="H229" s="20" t="str">
        <f ca="1">IF(ROW()-8&gt;'Inf.'!$O$2,"",VLOOKUP(E229,'SF.SL'!F:M,8,FALSE))</f>
        <v/>
      </c>
      <c r="I229" s="46"/>
    </row>
    <row r="230" spans="1:9" ht="21.95" customHeight="1">
      <c r="A230" s="20" t="str">
        <f ca="1">VLOOKUP(E230,'SF.SL'!F:O,10,FALSE)</f>
        <v/>
      </c>
      <c r="B230" s="21" t="str">
        <f ca="1">_xlfn.IFERROR(VLOOKUP(E230,'Rec.'!B:H,4,FALSE),"")</f>
        <v/>
      </c>
      <c r="C230" s="21" t="str">
        <f ca="1">_xlfn.IFERROR(VLOOKUP(E230,'Rec.'!B:H,5,FALSE),"")</f>
        <v/>
      </c>
      <c r="D230" s="20" t="str">
        <f ca="1">_xlfn.IFERROR(VLOOKUP(E230,'Rec.'!B:H,6,FALSE),"")</f>
        <v/>
      </c>
      <c r="E230" s="20" t="str">
        <f ca="1">_xlfn.IFERROR(VLOOKUP(ROW()-8,'SF.SL'!Q:R,2,FALSE),"")</f>
        <v/>
      </c>
      <c r="F230" s="20" t="str">
        <f ca="1">VLOOKUP(E230,'SF.SL'!F:J,5,FALSE)</f>
        <v/>
      </c>
      <c r="G230" s="31" t="str">
        <f ca="1">IF(ROW()-8&gt;'Inf.'!$O$2,"",VLOOKUP(E230,'SF.SL'!F:I,4,FALSE))</f>
        <v/>
      </c>
      <c r="H230" s="20" t="str">
        <f ca="1">IF(ROW()-8&gt;'Inf.'!$O$2,"",VLOOKUP(E230,'SF.SL'!F:M,8,FALSE))</f>
        <v/>
      </c>
      <c r="I230" s="46"/>
    </row>
    <row r="231" spans="1:9" ht="21.95" customHeight="1">
      <c r="A231" s="20" t="str">
        <f ca="1">VLOOKUP(E231,'SF.SL'!F:O,10,FALSE)</f>
        <v/>
      </c>
      <c r="B231" s="21" t="str">
        <f ca="1">_xlfn.IFERROR(VLOOKUP(E231,'Rec.'!B:H,4,FALSE),"")</f>
        <v/>
      </c>
      <c r="C231" s="21" t="str">
        <f ca="1">_xlfn.IFERROR(VLOOKUP(E231,'Rec.'!B:H,5,FALSE),"")</f>
        <v/>
      </c>
      <c r="D231" s="20" t="str">
        <f ca="1">_xlfn.IFERROR(VLOOKUP(E231,'Rec.'!B:H,6,FALSE),"")</f>
        <v/>
      </c>
      <c r="E231" s="20" t="str">
        <f ca="1">_xlfn.IFERROR(VLOOKUP(ROW()-8,'SF.SL'!Q:R,2,FALSE),"")</f>
        <v/>
      </c>
      <c r="F231" s="20" t="str">
        <f ca="1">VLOOKUP(E231,'SF.SL'!F:J,5,FALSE)</f>
        <v/>
      </c>
      <c r="G231" s="31" t="str">
        <f ca="1">IF(ROW()-8&gt;'Inf.'!$O$2,"",VLOOKUP(E231,'SF.SL'!F:I,4,FALSE))</f>
        <v/>
      </c>
      <c r="H231" s="20" t="str">
        <f ca="1">IF(ROW()-8&gt;'Inf.'!$O$2,"",VLOOKUP(E231,'SF.SL'!F:M,8,FALSE))</f>
        <v/>
      </c>
      <c r="I231" s="46"/>
    </row>
    <row r="232" spans="1:9" ht="21.95" customHeight="1">
      <c r="A232" s="20" t="str">
        <f ca="1">VLOOKUP(E232,'SF.SL'!F:O,10,FALSE)</f>
        <v/>
      </c>
      <c r="B232" s="21" t="str">
        <f ca="1">_xlfn.IFERROR(VLOOKUP(E232,'Rec.'!B:H,4,FALSE),"")</f>
        <v/>
      </c>
      <c r="C232" s="21" t="str">
        <f ca="1">_xlfn.IFERROR(VLOOKUP(E232,'Rec.'!B:H,5,FALSE),"")</f>
        <v/>
      </c>
      <c r="D232" s="20" t="str">
        <f ca="1">_xlfn.IFERROR(VLOOKUP(E232,'Rec.'!B:H,6,FALSE),"")</f>
        <v/>
      </c>
      <c r="E232" s="20" t="str">
        <f ca="1">_xlfn.IFERROR(VLOOKUP(ROW()-8,'SF.SL'!Q:R,2,FALSE),"")</f>
        <v/>
      </c>
      <c r="F232" s="20" t="str">
        <f ca="1">VLOOKUP(E232,'SF.SL'!F:J,5,FALSE)</f>
        <v/>
      </c>
      <c r="G232" s="31" t="str">
        <f ca="1">IF(ROW()-8&gt;'Inf.'!$O$2,"",VLOOKUP(E232,'SF.SL'!F:I,4,FALSE))</f>
        <v/>
      </c>
      <c r="H232" s="20" t="str">
        <f ca="1">IF(ROW()-8&gt;'Inf.'!$O$2,"",VLOOKUP(E232,'SF.SL'!F:M,8,FALSE))</f>
        <v/>
      </c>
      <c r="I232" s="46"/>
    </row>
    <row r="233" spans="1:9" ht="21.95" customHeight="1">
      <c r="A233" s="20" t="str">
        <f ca="1">VLOOKUP(E233,'SF.SL'!F:O,10,FALSE)</f>
        <v/>
      </c>
      <c r="B233" s="21" t="str">
        <f ca="1">_xlfn.IFERROR(VLOOKUP(E233,'Rec.'!B:H,4,FALSE),"")</f>
        <v/>
      </c>
      <c r="C233" s="21" t="str">
        <f ca="1">_xlfn.IFERROR(VLOOKUP(E233,'Rec.'!B:H,5,FALSE),"")</f>
        <v/>
      </c>
      <c r="D233" s="20" t="str">
        <f ca="1">_xlfn.IFERROR(VLOOKUP(E233,'Rec.'!B:H,6,FALSE),"")</f>
        <v/>
      </c>
      <c r="E233" s="20" t="str">
        <f ca="1">_xlfn.IFERROR(VLOOKUP(ROW()-8,'SF.SL'!Q:R,2,FALSE),"")</f>
        <v/>
      </c>
      <c r="F233" s="20" t="str">
        <f ca="1">VLOOKUP(E233,'SF.SL'!F:J,5,FALSE)</f>
        <v/>
      </c>
      <c r="G233" s="31" t="str">
        <f ca="1">IF(ROW()-8&gt;'Inf.'!$O$2,"",VLOOKUP(E233,'SF.SL'!F:I,4,FALSE))</f>
        <v/>
      </c>
      <c r="H233" s="20" t="str">
        <f ca="1">IF(ROW()-8&gt;'Inf.'!$O$2,"",VLOOKUP(E233,'SF.SL'!F:M,8,FALSE))</f>
        <v/>
      </c>
      <c r="I233" s="46"/>
    </row>
    <row r="234" spans="1:9" ht="21.95" customHeight="1">
      <c r="A234" s="20" t="str">
        <f ca="1">VLOOKUP(E234,'SF.SL'!F:O,10,FALSE)</f>
        <v/>
      </c>
      <c r="B234" s="21" t="str">
        <f ca="1">_xlfn.IFERROR(VLOOKUP(E234,'Rec.'!B:H,4,FALSE),"")</f>
        <v/>
      </c>
      <c r="C234" s="21" t="str">
        <f ca="1">_xlfn.IFERROR(VLOOKUP(E234,'Rec.'!B:H,5,FALSE),"")</f>
        <v/>
      </c>
      <c r="D234" s="20" t="str">
        <f ca="1">_xlfn.IFERROR(VLOOKUP(E234,'Rec.'!B:H,6,FALSE),"")</f>
        <v/>
      </c>
      <c r="E234" s="20" t="str">
        <f ca="1">_xlfn.IFERROR(VLOOKUP(ROW()-8,'SF.SL'!Q:R,2,FALSE),"")</f>
        <v/>
      </c>
      <c r="F234" s="20" t="str">
        <f ca="1">VLOOKUP(E234,'SF.SL'!F:J,5,FALSE)</f>
        <v/>
      </c>
      <c r="G234" s="31" t="str">
        <f ca="1">IF(ROW()-8&gt;'Inf.'!$O$2,"",VLOOKUP(E234,'SF.SL'!F:I,4,FALSE))</f>
        <v/>
      </c>
      <c r="H234" s="20" t="str">
        <f ca="1">IF(ROW()-8&gt;'Inf.'!$O$2,"",VLOOKUP(E234,'SF.SL'!F:M,8,FALSE))</f>
        <v/>
      </c>
      <c r="I234" s="46"/>
    </row>
    <row r="235" spans="1:9" ht="21.95" customHeight="1">
      <c r="A235" s="20" t="str">
        <f ca="1">VLOOKUP(E235,'SF.SL'!F:O,10,FALSE)</f>
        <v/>
      </c>
      <c r="B235" s="21" t="str">
        <f ca="1">_xlfn.IFERROR(VLOOKUP(E235,'Rec.'!B:H,4,FALSE),"")</f>
        <v/>
      </c>
      <c r="C235" s="21" t="str">
        <f ca="1">_xlfn.IFERROR(VLOOKUP(E235,'Rec.'!B:H,5,FALSE),"")</f>
        <v/>
      </c>
      <c r="D235" s="20" t="str">
        <f ca="1">_xlfn.IFERROR(VLOOKUP(E235,'Rec.'!B:H,6,FALSE),"")</f>
        <v/>
      </c>
      <c r="E235" s="20" t="str">
        <f ca="1">_xlfn.IFERROR(VLOOKUP(ROW()-8,'SF.SL'!Q:R,2,FALSE),"")</f>
        <v/>
      </c>
      <c r="F235" s="20" t="str">
        <f ca="1">VLOOKUP(E235,'SF.SL'!F:J,5,FALSE)</f>
        <v/>
      </c>
      <c r="G235" s="31" t="str">
        <f ca="1">IF(ROW()-8&gt;'Inf.'!$O$2,"",VLOOKUP(E235,'SF.SL'!F:I,4,FALSE))</f>
        <v/>
      </c>
      <c r="H235" s="20" t="str">
        <f ca="1">IF(ROW()-8&gt;'Inf.'!$O$2,"",VLOOKUP(E235,'SF.SL'!F:M,8,FALSE))</f>
        <v/>
      </c>
      <c r="I235" s="46"/>
    </row>
    <row r="236" spans="1:9" ht="21.95" customHeight="1">
      <c r="A236" s="20" t="str">
        <f ca="1">VLOOKUP(E236,'SF.SL'!F:O,10,FALSE)</f>
        <v/>
      </c>
      <c r="B236" s="21" t="str">
        <f ca="1">_xlfn.IFERROR(VLOOKUP(E236,'Rec.'!B:H,4,FALSE),"")</f>
        <v/>
      </c>
      <c r="C236" s="21" t="str">
        <f ca="1">_xlfn.IFERROR(VLOOKUP(E236,'Rec.'!B:H,5,FALSE),"")</f>
        <v/>
      </c>
      <c r="D236" s="20" t="str">
        <f ca="1">_xlfn.IFERROR(VLOOKUP(E236,'Rec.'!B:H,6,FALSE),"")</f>
        <v/>
      </c>
      <c r="E236" s="20" t="str">
        <f ca="1">_xlfn.IFERROR(VLOOKUP(ROW()-8,'SF.SL'!Q:R,2,FALSE),"")</f>
        <v/>
      </c>
      <c r="F236" s="20" t="str">
        <f ca="1">VLOOKUP(E236,'SF.SL'!F:J,5,FALSE)</f>
        <v/>
      </c>
      <c r="G236" s="31" t="str">
        <f ca="1">IF(ROW()-8&gt;'Inf.'!$O$2,"",VLOOKUP(E236,'SF.SL'!F:I,4,FALSE))</f>
        <v/>
      </c>
      <c r="H236" s="20" t="str">
        <f ca="1">IF(ROW()-8&gt;'Inf.'!$O$2,"",VLOOKUP(E236,'SF.SL'!F:M,8,FALSE))</f>
        <v/>
      </c>
      <c r="I236" s="46"/>
    </row>
    <row r="237" spans="1:9" ht="21.95" customHeight="1">
      <c r="A237" s="20" t="str">
        <f ca="1">VLOOKUP(E237,'SF.SL'!F:O,10,FALSE)</f>
        <v/>
      </c>
      <c r="B237" s="21" t="str">
        <f ca="1">_xlfn.IFERROR(VLOOKUP(E237,'Rec.'!B:H,4,FALSE),"")</f>
        <v/>
      </c>
      <c r="C237" s="21" t="str">
        <f ca="1">_xlfn.IFERROR(VLOOKUP(E237,'Rec.'!B:H,5,FALSE),"")</f>
        <v/>
      </c>
      <c r="D237" s="20" t="str">
        <f ca="1">_xlfn.IFERROR(VLOOKUP(E237,'Rec.'!B:H,6,FALSE),"")</f>
        <v/>
      </c>
      <c r="E237" s="20" t="str">
        <f ca="1">_xlfn.IFERROR(VLOOKUP(ROW()-8,'SF.SL'!Q:R,2,FALSE),"")</f>
        <v/>
      </c>
      <c r="F237" s="20" t="str">
        <f ca="1">VLOOKUP(E237,'SF.SL'!F:J,5,FALSE)</f>
        <v/>
      </c>
      <c r="G237" s="31" t="str">
        <f ca="1">IF(ROW()-8&gt;'Inf.'!$O$2,"",VLOOKUP(E237,'SF.SL'!F:I,4,FALSE))</f>
        <v/>
      </c>
      <c r="H237" s="20" t="str">
        <f ca="1">IF(ROW()-8&gt;'Inf.'!$O$2,"",VLOOKUP(E237,'SF.SL'!F:M,8,FALSE))</f>
        <v/>
      </c>
      <c r="I237" s="46"/>
    </row>
    <row r="238" spans="1:9" ht="21.95" customHeight="1">
      <c r="A238" s="20" t="str">
        <f ca="1">VLOOKUP(E238,'SF.SL'!F:O,10,FALSE)</f>
        <v/>
      </c>
      <c r="B238" s="21" t="str">
        <f ca="1">_xlfn.IFERROR(VLOOKUP(E238,'Rec.'!B:H,4,FALSE),"")</f>
        <v/>
      </c>
      <c r="C238" s="21" t="str">
        <f ca="1">_xlfn.IFERROR(VLOOKUP(E238,'Rec.'!B:H,5,FALSE),"")</f>
        <v/>
      </c>
      <c r="D238" s="20" t="str">
        <f ca="1">_xlfn.IFERROR(VLOOKUP(E238,'Rec.'!B:H,6,FALSE),"")</f>
        <v/>
      </c>
      <c r="E238" s="20" t="str">
        <f ca="1">_xlfn.IFERROR(VLOOKUP(ROW()-8,'SF.SL'!Q:R,2,FALSE),"")</f>
        <v/>
      </c>
      <c r="F238" s="20" t="str">
        <f ca="1">VLOOKUP(E238,'SF.SL'!F:J,5,FALSE)</f>
        <v/>
      </c>
      <c r="G238" s="31" t="str">
        <f ca="1">IF(ROW()-8&gt;'Inf.'!$O$2,"",VLOOKUP(E238,'SF.SL'!F:I,4,FALSE))</f>
        <v/>
      </c>
      <c r="H238" s="20" t="str">
        <f ca="1">IF(ROW()-8&gt;'Inf.'!$O$2,"",VLOOKUP(E238,'SF.SL'!F:M,8,FALSE))</f>
        <v/>
      </c>
      <c r="I238" s="46"/>
    </row>
    <row r="239" spans="1:9" ht="21.95" customHeight="1">
      <c r="A239" s="20" t="str">
        <f ca="1">VLOOKUP(E239,'SF.SL'!F:O,10,FALSE)</f>
        <v/>
      </c>
      <c r="B239" s="21" t="str">
        <f ca="1">_xlfn.IFERROR(VLOOKUP(E239,'Rec.'!B:H,4,FALSE),"")</f>
        <v/>
      </c>
      <c r="C239" s="21" t="str">
        <f ca="1">_xlfn.IFERROR(VLOOKUP(E239,'Rec.'!B:H,5,FALSE),"")</f>
        <v/>
      </c>
      <c r="D239" s="20" t="str">
        <f ca="1">_xlfn.IFERROR(VLOOKUP(E239,'Rec.'!B:H,6,FALSE),"")</f>
        <v/>
      </c>
      <c r="E239" s="20" t="str">
        <f ca="1">_xlfn.IFERROR(VLOOKUP(ROW()-8,'SF.SL'!Q:R,2,FALSE),"")</f>
        <v/>
      </c>
      <c r="F239" s="20" t="str">
        <f ca="1">VLOOKUP(E239,'SF.SL'!F:J,5,FALSE)</f>
        <v/>
      </c>
      <c r="G239" s="31" t="str">
        <f ca="1">IF(ROW()-8&gt;'Inf.'!$O$2,"",VLOOKUP(E239,'SF.SL'!F:I,4,FALSE))</f>
        <v/>
      </c>
      <c r="H239" s="20" t="str">
        <f ca="1">IF(ROW()-8&gt;'Inf.'!$O$2,"",VLOOKUP(E239,'SF.SL'!F:M,8,FALSE))</f>
        <v/>
      </c>
      <c r="I239" s="46"/>
    </row>
    <row r="240" spans="1:9" ht="21.95" customHeight="1">
      <c r="A240" s="20" t="str">
        <f ca="1">VLOOKUP(E240,'SF.SL'!F:O,10,FALSE)</f>
        <v/>
      </c>
      <c r="B240" s="21" t="str">
        <f ca="1">_xlfn.IFERROR(VLOOKUP(E240,'Rec.'!B:H,4,FALSE),"")</f>
        <v/>
      </c>
      <c r="C240" s="21" t="str">
        <f ca="1">_xlfn.IFERROR(VLOOKUP(E240,'Rec.'!B:H,5,FALSE),"")</f>
        <v/>
      </c>
      <c r="D240" s="20" t="str">
        <f ca="1">_xlfn.IFERROR(VLOOKUP(E240,'Rec.'!B:H,6,FALSE),"")</f>
        <v/>
      </c>
      <c r="E240" s="20" t="str">
        <f ca="1">_xlfn.IFERROR(VLOOKUP(ROW()-8,'SF.SL'!Q:R,2,FALSE),"")</f>
        <v/>
      </c>
      <c r="F240" s="20" t="str">
        <f ca="1">VLOOKUP(E240,'SF.SL'!F:J,5,FALSE)</f>
        <v/>
      </c>
      <c r="G240" s="31" t="str">
        <f ca="1">IF(ROW()-8&gt;'Inf.'!$O$2,"",VLOOKUP(E240,'SF.SL'!F:I,4,FALSE))</f>
        <v/>
      </c>
      <c r="H240" s="20" t="str">
        <f ca="1">IF(ROW()-8&gt;'Inf.'!$O$2,"",VLOOKUP(E240,'SF.SL'!F:M,8,FALSE))</f>
        <v/>
      </c>
      <c r="I240" s="46"/>
    </row>
    <row r="241" spans="1:9" ht="21.95" customHeight="1">
      <c r="A241" s="20" t="str">
        <f ca="1">VLOOKUP(E241,'SF.SL'!F:O,10,FALSE)</f>
        <v/>
      </c>
      <c r="B241" s="21" t="str">
        <f ca="1">_xlfn.IFERROR(VLOOKUP(E241,'Rec.'!B:H,4,FALSE),"")</f>
        <v/>
      </c>
      <c r="C241" s="21" t="str">
        <f ca="1">_xlfn.IFERROR(VLOOKUP(E241,'Rec.'!B:H,5,FALSE),"")</f>
        <v/>
      </c>
      <c r="D241" s="20" t="str">
        <f ca="1">_xlfn.IFERROR(VLOOKUP(E241,'Rec.'!B:H,6,FALSE),"")</f>
        <v/>
      </c>
      <c r="E241" s="20" t="str">
        <f ca="1">_xlfn.IFERROR(VLOOKUP(ROW()-8,'SF.SL'!Q:R,2,FALSE),"")</f>
        <v/>
      </c>
      <c r="F241" s="20" t="str">
        <f ca="1">VLOOKUP(E241,'SF.SL'!F:J,5,FALSE)</f>
        <v/>
      </c>
      <c r="G241" s="31" t="str">
        <f ca="1">IF(ROW()-8&gt;'Inf.'!$O$2,"",VLOOKUP(E241,'SF.SL'!F:I,4,FALSE))</f>
        <v/>
      </c>
      <c r="H241" s="20" t="str">
        <f ca="1">IF(ROW()-8&gt;'Inf.'!$O$2,"",VLOOKUP(E241,'SF.SL'!F:M,8,FALSE))</f>
        <v/>
      </c>
      <c r="I241" s="46"/>
    </row>
    <row r="242" spans="1:9" ht="21.95" customHeight="1">
      <c r="A242" s="20" t="str">
        <f ca="1">VLOOKUP(E242,'SF.SL'!F:O,10,FALSE)</f>
        <v/>
      </c>
      <c r="B242" s="21" t="str">
        <f ca="1">_xlfn.IFERROR(VLOOKUP(E242,'Rec.'!B:H,4,FALSE),"")</f>
        <v/>
      </c>
      <c r="C242" s="21" t="str">
        <f ca="1">_xlfn.IFERROR(VLOOKUP(E242,'Rec.'!B:H,5,FALSE),"")</f>
        <v/>
      </c>
      <c r="D242" s="20" t="str">
        <f ca="1">_xlfn.IFERROR(VLOOKUP(E242,'Rec.'!B:H,6,FALSE),"")</f>
        <v/>
      </c>
      <c r="E242" s="20" t="str">
        <f ca="1">_xlfn.IFERROR(VLOOKUP(ROW()-8,'SF.SL'!Q:R,2,FALSE),"")</f>
        <v/>
      </c>
      <c r="F242" s="20" t="str">
        <f ca="1">VLOOKUP(E242,'SF.SL'!F:J,5,FALSE)</f>
        <v/>
      </c>
      <c r="G242" s="31" t="str">
        <f ca="1">IF(ROW()-8&gt;'Inf.'!$O$2,"",VLOOKUP(E242,'SF.SL'!F:I,4,FALSE))</f>
        <v/>
      </c>
      <c r="H242" s="20" t="str">
        <f ca="1">IF(ROW()-8&gt;'Inf.'!$O$2,"",VLOOKUP(E242,'SF.SL'!F:M,8,FALSE))</f>
        <v/>
      </c>
      <c r="I242" s="46"/>
    </row>
    <row r="243" spans="1:9" ht="21.95" customHeight="1">
      <c r="A243" s="20" t="str">
        <f ca="1">VLOOKUP(E243,'SF.SL'!F:O,10,FALSE)</f>
        <v/>
      </c>
      <c r="B243" s="21" t="str">
        <f ca="1">_xlfn.IFERROR(VLOOKUP(E243,'Rec.'!B:H,4,FALSE),"")</f>
        <v/>
      </c>
      <c r="C243" s="21" t="str">
        <f ca="1">_xlfn.IFERROR(VLOOKUP(E243,'Rec.'!B:H,5,FALSE),"")</f>
        <v/>
      </c>
      <c r="D243" s="20" t="str">
        <f ca="1">_xlfn.IFERROR(VLOOKUP(E243,'Rec.'!B:H,6,FALSE),"")</f>
        <v/>
      </c>
      <c r="E243" s="20" t="str">
        <f ca="1">_xlfn.IFERROR(VLOOKUP(ROW()-8,'SF.SL'!Q:R,2,FALSE),"")</f>
        <v/>
      </c>
      <c r="F243" s="20" t="str">
        <f ca="1">VLOOKUP(E243,'SF.SL'!F:J,5,FALSE)</f>
        <v/>
      </c>
      <c r="G243" s="31" t="str">
        <f ca="1">IF(ROW()-8&gt;'Inf.'!$O$2,"",VLOOKUP(E243,'SF.SL'!F:I,4,FALSE))</f>
        <v/>
      </c>
      <c r="H243" s="20" t="str">
        <f ca="1">IF(ROW()-8&gt;'Inf.'!$O$2,"",VLOOKUP(E243,'SF.SL'!F:M,8,FALSE))</f>
        <v/>
      </c>
      <c r="I243" s="46"/>
    </row>
    <row r="244" spans="1:9" ht="21.95" customHeight="1">
      <c r="A244" s="20" t="str">
        <f ca="1">VLOOKUP(E244,'SF.SL'!F:O,10,FALSE)</f>
        <v/>
      </c>
      <c r="B244" s="21" t="str">
        <f ca="1">_xlfn.IFERROR(VLOOKUP(E244,'Rec.'!B:H,4,FALSE),"")</f>
        <v/>
      </c>
      <c r="C244" s="21" t="str">
        <f ca="1">_xlfn.IFERROR(VLOOKUP(E244,'Rec.'!B:H,5,FALSE),"")</f>
        <v/>
      </c>
      <c r="D244" s="20" t="str">
        <f ca="1">_xlfn.IFERROR(VLOOKUP(E244,'Rec.'!B:H,6,FALSE),"")</f>
        <v/>
      </c>
      <c r="E244" s="20" t="str">
        <f ca="1">_xlfn.IFERROR(VLOOKUP(ROW()-8,'SF.SL'!Q:R,2,FALSE),"")</f>
        <v/>
      </c>
      <c r="F244" s="20" t="str">
        <f ca="1">VLOOKUP(E244,'SF.SL'!F:J,5,FALSE)</f>
        <v/>
      </c>
      <c r="G244" s="31" t="str">
        <f ca="1">IF(ROW()-8&gt;'Inf.'!$O$2,"",VLOOKUP(E244,'SF.SL'!F:I,4,FALSE))</f>
        <v/>
      </c>
      <c r="H244" s="20" t="str">
        <f ca="1">IF(ROW()-8&gt;'Inf.'!$O$2,"",VLOOKUP(E244,'SF.SL'!F:M,8,FALSE))</f>
        <v/>
      </c>
      <c r="I244" s="46"/>
    </row>
    <row r="245" spans="1:9" ht="21.95" customHeight="1">
      <c r="A245" s="20" t="str">
        <f ca="1">VLOOKUP(E245,'SF.SL'!F:O,10,FALSE)</f>
        <v/>
      </c>
      <c r="B245" s="21" t="str">
        <f ca="1">_xlfn.IFERROR(VLOOKUP(E245,'Rec.'!B:H,4,FALSE),"")</f>
        <v/>
      </c>
      <c r="C245" s="21" t="str">
        <f ca="1">_xlfn.IFERROR(VLOOKUP(E245,'Rec.'!B:H,5,FALSE),"")</f>
        <v/>
      </c>
      <c r="D245" s="20" t="str">
        <f ca="1">_xlfn.IFERROR(VLOOKUP(E245,'Rec.'!B:H,6,FALSE),"")</f>
        <v/>
      </c>
      <c r="E245" s="20" t="str">
        <f ca="1">_xlfn.IFERROR(VLOOKUP(ROW()-8,'SF.SL'!Q:R,2,FALSE),"")</f>
        <v/>
      </c>
      <c r="F245" s="20" t="str">
        <f ca="1">VLOOKUP(E245,'SF.SL'!F:J,5,FALSE)</f>
        <v/>
      </c>
      <c r="G245" s="31" t="str">
        <f ca="1">IF(ROW()-8&gt;'Inf.'!$O$2,"",VLOOKUP(E245,'SF.SL'!F:I,4,FALSE))</f>
        <v/>
      </c>
      <c r="H245" s="20" t="str">
        <f ca="1">IF(ROW()-8&gt;'Inf.'!$O$2,"",VLOOKUP(E245,'SF.SL'!F:M,8,FALSE))</f>
        <v/>
      </c>
      <c r="I245" s="46"/>
    </row>
    <row r="246" spans="1:9" ht="21.95" customHeight="1">
      <c r="A246" s="20" t="str">
        <f ca="1">VLOOKUP(E246,'SF.SL'!F:O,10,FALSE)</f>
        <v/>
      </c>
      <c r="B246" s="21" t="str">
        <f ca="1">_xlfn.IFERROR(VLOOKUP(E246,'Rec.'!B:H,4,FALSE),"")</f>
        <v/>
      </c>
      <c r="C246" s="21" t="str">
        <f ca="1">_xlfn.IFERROR(VLOOKUP(E246,'Rec.'!B:H,5,FALSE),"")</f>
        <v/>
      </c>
      <c r="D246" s="20" t="str">
        <f ca="1">_xlfn.IFERROR(VLOOKUP(E246,'Rec.'!B:H,6,FALSE),"")</f>
        <v/>
      </c>
      <c r="E246" s="20" t="str">
        <f ca="1">_xlfn.IFERROR(VLOOKUP(ROW()-8,'SF.SL'!Q:R,2,FALSE),"")</f>
        <v/>
      </c>
      <c r="F246" s="20" t="str">
        <f ca="1">VLOOKUP(E246,'SF.SL'!F:J,5,FALSE)</f>
        <v/>
      </c>
      <c r="G246" s="31" t="str">
        <f ca="1">IF(ROW()-8&gt;'Inf.'!$O$2,"",VLOOKUP(E246,'SF.SL'!F:I,4,FALSE))</f>
        <v/>
      </c>
      <c r="H246" s="20" t="str">
        <f ca="1">IF(ROW()-8&gt;'Inf.'!$O$2,"",VLOOKUP(E246,'SF.SL'!F:M,8,FALSE))</f>
        <v/>
      </c>
      <c r="I246" s="46"/>
    </row>
    <row r="247" spans="1:9" ht="21.95" customHeight="1">
      <c r="A247" s="20" t="str">
        <f ca="1">VLOOKUP(E247,'SF.SL'!F:O,10,FALSE)</f>
        <v/>
      </c>
      <c r="B247" s="21" t="str">
        <f ca="1">_xlfn.IFERROR(VLOOKUP(E247,'Rec.'!B:H,4,FALSE),"")</f>
        <v/>
      </c>
      <c r="C247" s="21" t="str">
        <f ca="1">_xlfn.IFERROR(VLOOKUP(E247,'Rec.'!B:H,5,FALSE),"")</f>
        <v/>
      </c>
      <c r="D247" s="20" t="str">
        <f ca="1">_xlfn.IFERROR(VLOOKUP(E247,'Rec.'!B:H,6,FALSE),"")</f>
        <v/>
      </c>
      <c r="E247" s="20" t="str">
        <f ca="1">_xlfn.IFERROR(VLOOKUP(ROW()-8,'SF.SL'!Q:R,2,FALSE),"")</f>
        <v/>
      </c>
      <c r="F247" s="20" t="str">
        <f ca="1">VLOOKUP(E247,'SF.SL'!F:J,5,FALSE)</f>
        <v/>
      </c>
      <c r="G247" s="31" t="str">
        <f ca="1">IF(ROW()-8&gt;'Inf.'!$O$2,"",VLOOKUP(E247,'SF.SL'!F:I,4,FALSE))</f>
        <v/>
      </c>
      <c r="H247" s="20" t="str">
        <f ca="1">IF(ROW()-8&gt;'Inf.'!$O$2,"",VLOOKUP(E247,'SF.SL'!F:M,8,FALSE))</f>
        <v/>
      </c>
      <c r="I247" s="46"/>
    </row>
    <row r="248" spans="1:9" ht="21.95" customHeight="1">
      <c r="A248" s="20" t="str">
        <f ca="1">VLOOKUP(E248,'SF.SL'!F:O,10,FALSE)</f>
        <v/>
      </c>
      <c r="B248" s="21" t="str">
        <f ca="1">_xlfn.IFERROR(VLOOKUP(E248,'Rec.'!B:H,4,FALSE),"")</f>
        <v/>
      </c>
      <c r="C248" s="21" t="str">
        <f ca="1">_xlfn.IFERROR(VLOOKUP(E248,'Rec.'!B:H,5,FALSE),"")</f>
        <v/>
      </c>
      <c r="D248" s="20" t="str">
        <f ca="1">_xlfn.IFERROR(VLOOKUP(E248,'Rec.'!B:H,6,FALSE),"")</f>
        <v/>
      </c>
      <c r="E248" s="20" t="str">
        <f ca="1">_xlfn.IFERROR(VLOOKUP(ROW()-8,'SF.SL'!Q:R,2,FALSE),"")</f>
        <v/>
      </c>
      <c r="F248" s="20" t="str">
        <f ca="1">VLOOKUP(E248,'SF.SL'!F:J,5,FALSE)</f>
        <v/>
      </c>
      <c r="G248" s="31" t="str">
        <f ca="1">IF(ROW()-8&gt;'Inf.'!$O$2,"",VLOOKUP(E248,'SF.SL'!F:I,4,FALSE))</f>
        <v/>
      </c>
      <c r="H248" s="20" t="str">
        <f ca="1">IF(ROW()-8&gt;'Inf.'!$O$2,"",VLOOKUP(E248,'SF.SL'!F:M,8,FALSE))</f>
        <v/>
      </c>
      <c r="I248" s="46"/>
    </row>
    <row r="249" spans="1:9" ht="21.95" customHeight="1">
      <c r="A249" s="20" t="str">
        <f ca="1">VLOOKUP(E249,'SF.SL'!F:O,10,FALSE)</f>
        <v/>
      </c>
      <c r="B249" s="21" t="str">
        <f ca="1">_xlfn.IFERROR(VLOOKUP(E249,'Rec.'!B:H,4,FALSE),"")</f>
        <v/>
      </c>
      <c r="C249" s="21" t="str">
        <f ca="1">_xlfn.IFERROR(VLOOKUP(E249,'Rec.'!B:H,5,FALSE),"")</f>
        <v/>
      </c>
      <c r="D249" s="20" t="str">
        <f ca="1">_xlfn.IFERROR(VLOOKUP(E249,'Rec.'!B:H,6,FALSE),"")</f>
        <v/>
      </c>
      <c r="E249" s="20" t="str">
        <f ca="1">_xlfn.IFERROR(VLOOKUP(ROW()-8,'SF.SL'!Q:R,2,FALSE),"")</f>
        <v/>
      </c>
      <c r="F249" s="20" t="str">
        <f ca="1">VLOOKUP(E249,'SF.SL'!F:J,5,FALSE)</f>
        <v/>
      </c>
      <c r="G249" s="31" t="str">
        <f ca="1">IF(ROW()-8&gt;'Inf.'!$O$2,"",VLOOKUP(E249,'SF.SL'!F:I,4,FALSE))</f>
        <v/>
      </c>
      <c r="H249" s="20" t="str">
        <f ca="1">IF(ROW()-8&gt;'Inf.'!$O$2,"",VLOOKUP(E249,'SF.SL'!F:M,8,FALSE))</f>
        <v/>
      </c>
      <c r="I249" s="46"/>
    </row>
    <row r="250" spans="1:9" ht="21.95" customHeight="1">
      <c r="A250" s="20" t="str">
        <f ca="1">VLOOKUP(E250,'SF.SL'!F:O,10,FALSE)</f>
        <v/>
      </c>
      <c r="B250" s="21" t="str">
        <f ca="1">_xlfn.IFERROR(VLOOKUP(E250,'Rec.'!B:H,4,FALSE),"")</f>
        <v/>
      </c>
      <c r="C250" s="21" t="str">
        <f ca="1">_xlfn.IFERROR(VLOOKUP(E250,'Rec.'!B:H,5,FALSE),"")</f>
        <v/>
      </c>
      <c r="D250" s="20" t="str">
        <f ca="1">_xlfn.IFERROR(VLOOKUP(E250,'Rec.'!B:H,6,FALSE),"")</f>
        <v/>
      </c>
      <c r="E250" s="20" t="str">
        <f ca="1">_xlfn.IFERROR(VLOOKUP(ROW()-8,'SF.SL'!Q:R,2,FALSE),"")</f>
        <v/>
      </c>
      <c r="F250" s="20" t="str">
        <f ca="1">VLOOKUP(E250,'SF.SL'!F:J,5,FALSE)</f>
        <v/>
      </c>
      <c r="G250" s="31" t="str">
        <f ca="1">IF(ROW()-8&gt;'Inf.'!$O$2,"",VLOOKUP(E250,'SF.SL'!F:I,4,FALSE))</f>
        <v/>
      </c>
      <c r="H250" s="20" t="str">
        <f ca="1">IF(ROW()-8&gt;'Inf.'!$O$2,"",VLOOKUP(E250,'SF.SL'!F:M,8,FALSE))</f>
        <v/>
      </c>
      <c r="I250" s="46"/>
    </row>
    <row r="251" spans="1:9" ht="21.95" customHeight="1">
      <c r="A251" s="20" t="str">
        <f ca="1">VLOOKUP(E251,'SF.SL'!F:O,10,FALSE)</f>
        <v/>
      </c>
      <c r="B251" s="21" t="str">
        <f ca="1">_xlfn.IFERROR(VLOOKUP(E251,'Rec.'!B:H,4,FALSE),"")</f>
        <v/>
      </c>
      <c r="C251" s="21" t="str">
        <f ca="1">_xlfn.IFERROR(VLOOKUP(E251,'Rec.'!B:H,5,FALSE),"")</f>
        <v/>
      </c>
      <c r="D251" s="20" t="str">
        <f ca="1">_xlfn.IFERROR(VLOOKUP(E251,'Rec.'!B:H,6,FALSE),"")</f>
        <v/>
      </c>
      <c r="E251" s="20" t="str">
        <f ca="1">_xlfn.IFERROR(VLOOKUP(ROW()-8,'SF.SL'!Q:R,2,FALSE),"")</f>
        <v/>
      </c>
      <c r="F251" s="20" t="str">
        <f ca="1">VLOOKUP(E251,'SF.SL'!F:J,5,FALSE)</f>
        <v/>
      </c>
      <c r="G251" s="31" t="str">
        <f ca="1">IF(ROW()-8&gt;'Inf.'!$O$2,"",VLOOKUP(E251,'SF.SL'!F:I,4,FALSE))</f>
        <v/>
      </c>
      <c r="H251" s="20" t="str">
        <f ca="1">IF(ROW()-8&gt;'Inf.'!$O$2,"",VLOOKUP(E251,'SF.SL'!F:M,8,FALSE))</f>
        <v/>
      </c>
      <c r="I251" s="46"/>
    </row>
    <row r="252" spans="1:9" ht="21.95" customHeight="1">
      <c r="A252" s="20" t="str">
        <f ca="1">VLOOKUP(E252,'SF.SL'!F:O,10,FALSE)</f>
        <v/>
      </c>
      <c r="B252" s="21" t="str">
        <f ca="1">_xlfn.IFERROR(VLOOKUP(E252,'Rec.'!B:H,4,FALSE),"")</f>
        <v/>
      </c>
      <c r="C252" s="21" t="str">
        <f ca="1">_xlfn.IFERROR(VLOOKUP(E252,'Rec.'!B:H,5,FALSE),"")</f>
        <v/>
      </c>
      <c r="D252" s="20" t="str">
        <f ca="1">_xlfn.IFERROR(VLOOKUP(E252,'Rec.'!B:H,6,FALSE),"")</f>
        <v/>
      </c>
      <c r="E252" s="20" t="str">
        <f ca="1">_xlfn.IFERROR(VLOOKUP(ROW()-8,'SF.SL'!Q:R,2,FALSE),"")</f>
        <v/>
      </c>
      <c r="F252" s="20" t="str">
        <f ca="1">VLOOKUP(E252,'SF.SL'!F:J,5,FALSE)</f>
        <v/>
      </c>
      <c r="G252" s="31" t="str">
        <f ca="1">IF(ROW()-8&gt;'Inf.'!$O$2,"",VLOOKUP(E252,'SF.SL'!F:I,4,FALSE))</f>
        <v/>
      </c>
      <c r="H252" s="20" t="str">
        <f ca="1">IF(ROW()-8&gt;'Inf.'!$O$2,"",VLOOKUP(E252,'SF.SL'!F:M,8,FALSE))</f>
        <v/>
      </c>
      <c r="I252" s="46"/>
    </row>
    <row r="253" spans="1:9" ht="21.95" customHeight="1">
      <c r="A253" s="20" t="str">
        <f ca="1">VLOOKUP(E253,'SF.SL'!F:O,10,FALSE)</f>
        <v/>
      </c>
      <c r="B253" s="21" t="str">
        <f ca="1">_xlfn.IFERROR(VLOOKUP(E253,'Rec.'!B:H,4,FALSE),"")</f>
        <v/>
      </c>
      <c r="C253" s="21" t="str">
        <f ca="1">_xlfn.IFERROR(VLOOKUP(E253,'Rec.'!B:H,5,FALSE),"")</f>
        <v/>
      </c>
      <c r="D253" s="20" t="str">
        <f ca="1">_xlfn.IFERROR(VLOOKUP(E253,'Rec.'!B:H,6,FALSE),"")</f>
        <v/>
      </c>
      <c r="E253" s="20" t="str">
        <f ca="1">_xlfn.IFERROR(VLOOKUP(ROW()-8,'SF.SL'!Q:R,2,FALSE),"")</f>
        <v/>
      </c>
      <c r="F253" s="20" t="str">
        <f ca="1">VLOOKUP(E253,'SF.SL'!F:J,5,FALSE)</f>
        <v/>
      </c>
      <c r="G253" s="31" t="str">
        <f ca="1">IF(ROW()-8&gt;'Inf.'!$O$2,"",VLOOKUP(E253,'SF.SL'!F:I,4,FALSE))</f>
        <v/>
      </c>
      <c r="H253" s="20" t="str">
        <f ca="1">IF(ROW()-8&gt;'Inf.'!$O$2,"",VLOOKUP(E253,'SF.SL'!F:M,8,FALSE))</f>
        <v/>
      </c>
      <c r="I253" s="46"/>
    </row>
    <row r="254" spans="1:9" ht="21.95" customHeight="1">
      <c r="A254" s="20" t="str">
        <f ca="1">VLOOKUP(E254,'SF.SL'!F:O,10,FALSE)</f>
        <v/>
      </c>
      <c r="B254" s="21" t="str">
        <f ca="1">_xlfn.IFERROR(VLOOKUP(E254,'Rec.'!B:H,4,FALSE),"")</f>
        <v/>
      </c>
      <c r="C254" s="21" t="str">
        <f ca="1">_xlfn.IFERROR(VLOOKUP(E254,'Rec.'!B:H,5,FALSE),"")</f>
        <v/>
      </c>
      <c r="D254" s="20" t="str">
        <f ca="1">_xlfn.IFERROR(VLOOKUP(E254,'Rec.'!B:H,6,FALSE),"")</f>
        <v/>
      </c>
      <c r="E254" s="20" t="str">
        <f ca="1">_xlfn.IFERROR(VLOOKUP(ROW()-8,'SF.SL'!Q:R,2,FALSE),"")</f>
        <v/>
      </c>
      <c r="F254" s="20" t="str">
        <f ca="1">VLOOKUP(E254,'SF.SL'!F:J,5,FALSE)</f>
        <v/>
      </c>
      <c r="G254" s="31" t="str">
        <f ca="1">IF(ROW()-8&gt;'Inf.'!$O$2,"",VLOOKUP(E254,'SF.SL'!F:I,4,FALSE))</f>
        <v/>
      </c>
      <c r="H254" s="20" t="str">
        <f ca="1">IF(ROW()-8&gt;'Inf.'!$O$2,"",VLOOKUP(E254,'SF.SL'!F:M,8,FALSE))</f>
        <v/>
      </c>
      <c r="I254" s="46"/>
    </row>
    <row r="255" spans="1:9" ht="21.95" customHeight="1">
      <c r="A255" s="20" t="str">
        <f ca="1">VLOOKUP(E255,'SF.SL'!F:O,10,FALSE)</f>
        <v/>
      </c>
      <c r="B255" s="21" t="str">
        <f ca="1">_xlfn.IFERROR(VLOOKUP(E255,'Rec.'!B:H,4,FALSE),"")</f>
        <v/>
      </c>
      <c r="C255" s="21" t="str">
        <f ca="1">_xlfn.IFERROR(VLOOKUP(E255,'Rec.'!B:H,5,FALSE),"")</f>
        <v/>
      </c>
      <c r="D255" s="20" t="str">
        <f ca="1">_xlfn.IFERROR(VLOOKUP(E255,'Rec.'!B:H,6,FALSE),"")</f>
        <v/>
      </c>
      <c r="E255" s="20" t="str">
        <f ca="1">_xlfn.IFERROR(VLOOKUP(ROW()-8,'SF.SL'!Q:R,2,FALSE),"")</f>
        <v/>
      </c>
      <c r="F255" s="20" t="str">
        <f ca="1">VLOOKUP(E255,'SF.SL'!F:J,5,FALSE)</f>
        <v/>
      </c>
      <c r="G255" s="31" t="str">
        <f ca="1">IF(ROW()-8&gt;'Inf.'!$O$2,"",VLOOKUP(E255,'SF.SL'!F:I,4,FALSE))</f>
        <v/>
      </c>
      <c r="H255" s="20" t="str">
        <f ca="1">IF(ROW()-8&gt;'Inf.'!$O$2,"",VLOOKUP(E255,'SF.SL'!F:M,8,FALSE))</f>
        <v/>
      </c>
      <c r="I255" s="46"/>
    </row>
    <row r="256" spans="1:9" ht="21.95" customHeight="1">
      <c r="A256" s="20" t="str">
        <f ca="1">VLOOKUP(E256,'SF.SL'!F:O,10,FALSE)</f>
        <v/>
      </c>
      <c r="B256" s="21" t="str">
        <f ca="1">_xlfn.IFERROR(VLOOKUP(E256,'Rec.'!B:H,4,FALSE),"")</f>
        <v/>
      </c>
      <c r="C256" s="21" t="str">
        <f ca="1">_xlfn.IFERROR(VLOOKUP(E256,'Rec.'!B:H,5,FALSE),"")</f>
        <v/>
      </c>
      <c r="D256" s="20" t="str">
        <f ca="1">_xlfn.IFERROR(VLOOKUP(E256,'Rec.'!B:H,6,FALSE),"")</f>
        <v/>
      </c>
      <c r="E256" s="20" t="str">
        <f ca="1">_xlfn.IFERROR(VLOOKUP(ROW()-8,'SF.SL'!Q:R,2,FALSE),"")</f>
        <v/>
      </c>
      <c r="F256" s="20" t="str">
        <f ca="1">VLOOKUP(E256,'SF.SL'!F:J,5,FALSE)</f>
        <v/>
      </c>
      <c r="G256" s="31" t="str">
        <f ca="1">IF(ROW()-8&gt;'Inf.'!$O$2,"",VLOOKUP(E256,'SF.SL'!F:I,4,FALSE))</f>
        <v/>
      </c>
      <c r="H256" s="20" t="str">
        <f ca="1">IF(ROW()-8&gt;'Inf.'!$O$2,"",VLOOKUP(E256,'SF.SL'!F:M,8,FALSE))</f>
        <v/>
      </c>
      <c r="I256" s="46"/>
    </row>
    <row r="257" spans="1:9" ht="21.95" customHeight="1">
      <c r="A257" s="20" t="str">
        <f ca="1">VLOOKUP(E257,'SF.SL'!F:O,10,FALSE)</f>
        <v/>
      </c>
      <c r="B257" s="21" t="str">
        <f ca="1">_xlfn.IFERROR(VLOOKUP(E257,'Rec.'!B:H,4,FALSE),"")</f>
        <v/>
      </c>
      <c r="C257" s="21" t="str">
        <f ca="1">_xlfn.IFERROR(VLOOKUP(E257,'Rec.'!B:H,5,FALSE),"")</f>
        <v/>
      </c>
      <c r="D257" s="20" t="str">
        <f ca="1">_xlfn.IFERROR(VLOOKUP(E257,'Rec.'!B:H,6,FALSE),"")</f>
        <v/>
      </c>
      <c r="E257" s="20" t="str">
        <f ca="1">_xlfn.IFERROR(VLOOKUP(ROW()-8,'SF.SL'!Q:R,2,FALSE),"")</f>
        <v/>
      </c>
      <c r="F257" s="20" t="str">
        <f ca="1">VLOOKUP(E257,'SF.SL'!F:J,5,FALSE)</f>
        <v/>
      </c>
      <c r="G257" s="31" t="str">
        <f ca="1">IF(ROW()-8&gt;'Inf.'!$O$2,"",VLOOKUP(E257,'SF.SL'!F:I,4,FALSE))</f>
        <v/>
      </c>
      <c r="H257" s="20" t="str">
        <f ca="1">IF(ROW()-8&gt;'Inf.'!$O$2,"",VLOOKUP(E257,'SF.SL'!F:M,8,FALSE))</f>
        <v/>
      </c>
      <c r="I257" s="46"/>
    </row>
    <row r="258" spans="1:9" ht="21.95" customHeight="1">
      <c r="A258" s="20" t="str">
        <f ca="1">VLOOKUP(E258,'SF.SL'!F:O,10,FALSE)</f>
        <v/>
      </c>
      <c r="B258" s="21" t="str">
        <f ca="1">_xlfn.IFERROR(VLOOKUP(E258,'Rec.'!B:H,4,FALSE),"")</f>
        <v/>
      </c>
      <c r="C258" s="21" t="str">
        <f ca="1">_xlfn.IFERROR(VLOOKUP(E258,'Rec.'!B:H,5,FALSE),"")</f>
        <v/>
      </c>
      <c r="D258" s="20" t="str">
        <f ca="1">_xlfn.IFERROR(VLOOKUP(E258,'Rec.'!B:H,6,FALSE),"")</f>
        <v/>
      </c>
      <c r="E258" s="20" t="str">
        <f ca="1">_xlfn.IFERROR(VLOOKUP(ROW()-8,'SF.SL'!Q:R,2,FALSE),"")</f>
        <v/>
      </c>
      <c r="F258" s="20" t="str">
        <f ca="1">VLOOKUP(E258,'SF.SL'!F:J,5,FALSE)</f>
        <v/>
      </c>
      <c r="G258" s="31" t="str">
        <f ca="1">IF(ROW()-8&gt;'Inf.'!$O$2,"",VLOOKUP(E258,'SF.SL'!F:I,4,FALSE))</f>
        <v/>
      </c>
      <c r="H258" s="20" t="str">
        <f ca="1">IF(ROW()-8&gt;'Inf.'!$O$2,"",VLOOKUP(E258,'SF.SL'!F:M,8,FALSE))</f>
        <v/>
      </c>
      <c r="I258" s="46"/>
    </row>
    <row r="259" spans="1:9" ht="21.95" customHeight="1">
      <c r="A259" s="20" t="str">
        <f ca="1">VLOOKUP(E259,'SF.SL'!F:O,10,FALSE)</f>
        <v/>
      </c>
      <c r="B259" s="21" t="str">
        <f ca="1">_xlfn.IFERROR(VLOOKUP(E259,'Rec.'!B:H,4,FALSE),"")</f>
        <v/>
      </c>
      <c r="C259" s="21" t="str">
        <f ca="1">_xlfn.IFERROR(VLOOKUP(E259,'Rec.'!B:H,5,FALSE),"")</f>
        <v/>
      </c>
      <c r="D259" s="20" t="str">
        <f ca="1">_xlfn.IFERROR(VLOOKUP(E259,'Rec.'!B:H,6,FALSE),"")</f>
        <v/>
      </c>
      <c r="E259" s="20" t="str">
        <f ca="1">_xlfn.IFERROR(VLOOKUP(ROW()-8,'SF.SL'!Q:R,2,FALSE),"")</f>
        <v/>
      </c>
      <c r="F259" s="20" t="str">
        <f ca="1">VLOOKUP(E259,'SF.SL'!F:J,5,FALSE)</f>
        <v/>
      </c>
      <c r="G259" s="31" t="str">
        <f ca="1">IF(ROW()-8&gt;'Inf.'!$O$2,"",VLOOKUP(E259,'SF.SL'!F:I,4,FALSE))</f>
        <v/>
      </c>
      <c r="H259" s="20" t="str">
        <f ca="1">IF(ROW()-8&gt;'Inf.'!$O$2,"",VLOOKUP(E259,'SF.SL'!F:M,8,FALSE))</f>
        <v/>
      </c>
      <c r="I259" s="46"/>
    </row>
    <row r="260" spans="1:9" ht="21.95" customHeight="1">
      <c r="A260" s="20" t="str">
        <f ca="1">VLOOKUP(E260,'SF.SL'!F:O,10,FALSE)</f>
        <v/>
      </c>
      <c r="B260" s="21" t="str">
        <f ca="1">_xlfn.IFERROR(VLOOKUP(E260,'Rec.'!B:H,4,FALSE),"")</f>
        <v/>
      </c>
      <c r="C260" s="21" t="str">
        <f ca="1">_xlfn.IFERROR(VLOOKUP(E260,'Rec.'!B:H,5,FALSE),"")</f>
        <v/>
      </c>
      <c r="D260" s="20" t="str">
        <f ca="1">_xlfn.IFERROR(VLOOKUP(E260,'Rec.'!B:H,6,FALSE),"")</f>
        <v/>
      </c>
      <c r="E260" s="20" t="str">
        <f ca="1">_xlfn.IFERROR(VLOOKUP(ROW()-8,'SF.SL'!Q:R,2,FALSE),"")</f>
        <v/>
      </c>
      <c r="F260" s="20" t="str">
        <f ca="1">VLOOKUP(E260,'SF.SL'!F:J,5,FALSE)</f>
        <v/>
      </c>
      <c r="G260" s="31" t="str">
        <f ca="1">IF(ROW()-8&gt;'Inf.'!$O$2,"",VLOOKUP(E260,'SF.SL'!F:I,4,FALSE))</f>
        <v/>
      </c>
      <c r="H260" s="20" t="str">
        <f ca="1">IF(ROW()-8&gt;'Inf.'!$O$2,"",VLOOKUP(E260,'SF.SL'!F:M,8,FALSE))</f>
        <v/>
      </c>
      <c r="I260" s="46"/>
    </row>
    <row r="261" spans="1:9" ht="21.95" customHeight="1">
      <c r="A261" s="20" t="str">
        <f ca="1">VLOOKUP(E261,'SF.SL'!F:O,10,FALSE)</f>
        <v/>
      </c>
      <c r="B261" s="21" t="str">
        <f ca="1">_xlfn.IFERROR(VLOOKUP(E261,'Rec.'!B:H,4,FALSE),"")</f>
        <v/>
      </c>
      <c r="C261" s="21" t="str">
        <f ca="1">_xlfn.IFERROR(VLOOKUP(E261,'Rec.'!B:H,5,FALSE),"")</f>
        <v/>
      </c>
      <c r="D261" s="20" t="str">
        <f ca="1">_xlfn.IFERROR(VLOOKUP(E261,'Rec.'!B:H,6,FALSE),"")</f>
        <v/>
      </c>
      <c r="E261" s="20" t="str">
        <f ca="1">_xlfn.IFERROR(VLOOKUP(ROW()-8,'SF.SL'!Q:R,2,FALSE),"")</f>
        <v/>
      </c>
      <c r="F261" s="20" t="str">
        <f ca="1">VLOOKUP(E261,'SF.SL'!F:J,5,FALSE)</f>
        <v/>
      </c>
      <c r="G261" s="31" t="str">
        <f ca="1">IF(ROW()-8&gt;'Inf.'!$O$2,"",VLOOKUP(E261,'SF.SL'!F:I,4,FALSE))</f>
        <v/>
      </c>
      <c r="H261" s="20" t="str">
        <f ca="1">IF(ROW()-8&gt;'Inf.'!$O$2,"",VLOOKUP(E261,'SF.SL'!F:M,8,FALSE))</f>
        <v/>
      </c>
      <c r="I261" s="46"/>
    </row>
    <row r="262" spans="1:9" ht="21.95" customHeight="1">
      <c r="A262" s="20" t="str">
        <f ca="1">VLOOKUP(E262,'SF.SL'!F:O,10,FALSE)</f>
        <v/>
      </c>
      <c r="B262" s="21" t="str">
        <f ca="1">_xlfn.IFERROR(VLOOKUP(E262,'Rec.'!B:H,4,FALSE),"")</f>
        <v/>
      </c>
      <c r="C262" s="21" t="str">
        <f ca="1">_xlfn.IFERROR(VLOOKUP(E262,'Rec.'!B:H,5,FALSE),"")</f>
        <v/>
      </c>
      <c r="D262" s="20" t="str">
        <f ca="1">_xlfn.IFERROR(VLOOKUP(E262,'Rec.'!B:H,6,FALSE),"")</f>
        <v/>
      </c>
      <c r="E262" s="20" t="str">
        <f ca="1">_xlfn.IFERROR(VLOOKUP(ROW()-8,'SF.SL'!Q:R,2,FALSE),"")</f>
        <v/>
      </c>
      <c r="F262" s="20" t="str">
        <f ca="1">VLOOKUP(E262,'SF.SL'!F:J,5,FALSE)</f>
        <v/>
      </c>
      <c r="G262" s="31" t="str">
        <f ca="1">IF(ROW()-8&gt;'Inf.'!$O$2,"",VLOOKUP(E262,'SF.SL'!F:I,4,FALSE))</f>
        <v/>
      </c>
      <c r="H262" s="20" t="str">
        <f ca="1">IF(ROW()-8&gt;'Inf.'!$O$2,"",VLOOKUP(E262,'SF.SL'!F:M,8,FALSE))</f>
        <v/>
      </c>
      <c r="I262" s="46"/>
    </row>
    <row r="263" spans="1:9" ht="21.95" customHeight="1">
      <c r="A263" s="20" t="str">
        <f ca="1">VLOOKUP(E263,'SF.SL'!F:O,10,FALSE)</f>
        <v/>
      </c>
      <c r="B263" s="21" t="str">
        <f ca="1">_xlfn.IFERROR(VLOOKUP(E263,'Rec.'!B:H,4,FALSE),"")</f>
        <v/>
      </c>
      <c r="C263" s="21" t="str">
        <f ca="1">_xlfn.IFERROR(VLOOKUP(E263,'Rec.'!B:H,5,FALSE),"")</f>
        <v/>
      </c>
      <c r="D263" s="20" t="str">
        <f ca="1">_xlfn.IFERROR(VLOOKUP(E263,'Rec.'!B:H,6,FALSE),"")</f>
        <v/>
      </c>
      <c r="E263" s="20" t="str">
        <f ca="1">_xlfn.IFERROR(VLOOKUP(ROW()-8,'SF.SL'!Q:R,2,FALSE),"")</f>
        <v/>
      </c>
      <c r="F263" s="20" t="str">
        <f ca="1">VLOOKUP(E263,'SF.SL'!F:J,5,FALSE)</f>
        <v/>
      </c>
      <c r="G263" s="31" t="str">
        <f ca="1">IF(ROW()-8&gt;'Inf.'!$O$2,"",VLOOKUP(E263,'SF.SL'!F:I,4,FALSE))</f>
        <v/>
      </c>
      <c r="H263" s="20" t="str">
        <f ca="1">IF(ROW()-8&gt;'Inf.'!$O$2,"",VLOOKUP(E263,'SF.SL'!F:M,8,FALSE))</f>
        <v/>
      </c>
      <c r="I263" s="46"/>
    </row>
    <row r="264" spans="1:9" ht="21.95" customHeight="1">
      <c r="A264" s="20" t="str">
        <f ca="1">VLOOKUP(E264,'SF.SL'!F:O,10,FALSE)</f>
        <v/>
      </c>
      <c r="B264" s="21" t="str">
        <f ca="1">_xlfn.IFERROR(VLOOKUP(E264,'Rec.'!B:H,4,FALSE),"")</f>
        <v/>
      </c>
      <c r="C264" s="21" t="str">
        <f ca="1">_xlfn.IFERROR(VLOOKUP(E264,'Rec.'!B:H,5,FALSE),"")</f>
        <v/>
      </c>
      <c r="D264" s="20" t="str">
        <f ca="1">_xlfn.IFERROR(VLOOKUP(E264,'Rec.'!B:H,6,FALSE),"")</f>
        <v/>
      </c>
      <c r="E264" s="20" t="str">
        <f ca="1">_xlfn.IFERROR(VLOOKUP(ROW()-8,'SF.SL'!Q:R,2,FALSE),"")</f>
        <v/>
      </c>
      <c r="F264" s="20" t="str">
        <f ca="1">VLOOKUP(E264,'SF.SL'!F:J,5,FALSE)</f>
        <v/>
      </c>
      <c r="G264" s="31" t="str">
        <f ca="1">IF(ROW()-8&gt;'Inf.'!$O$2,"",VLOOKUP(E264,'SF.SL'!F:I,4,FALSE))</f>
        <v/>
      </c>
      <c r="H264" s="20" t="str">
        <f ca="1">IF(ROW()-8&gt;'Inf.'!$O$2,"",VLOOKUP(E264,'SF.SL'!F:M,8,FALSE))</f>
        <v/>
      </c>
      <c r="I264" s="46"/>
    </row>
    <row r="265" spans="1:9" ht="21.95" customHeight="1">
      <c r="A265" s="20" t="str">
        <f ca="1">VLOOKUP(E265,'SF.SL'!F:O,10,FALSE)</f>
        <v/>
      </c>
      <c r="B265" s="21" t="str">
        <f ca="1">_xlfn.IFERROR(VLOOKUP(E265,'Rec.'!B:H,4,FALSE),"")</f>
        <v/>
      </c>
      <c r="C265" s="21" t="str">
        <f ca="1">_xlfn.IFERROR(VLOOKUP(E265,'Rec.'!B:H,5,FALSE),"")</f>
        <v/>
      </c>
      <c r="D265" s="20" t="str">
        <f ca="1">_xlfn.IFERROR(VLOOKUP(E265,'Rec.'!B:H,6,FALSE),"")</f>
        <v/>
      </c>
      <c r="E265" s="20" t="str">
        <f ca="1">_xlfn.IFERROR(VLOOKUP(ROW()-8,'SF.SL'!Q:R,2,FALSE),"")</f>
        <v/>
      </c>
      <c r="F265" s="20" t="str">
        <f ca="1">VLOOKUP(E265,'SF.SL'!F:J,5,FALSE)</f>
        <v/>
      </c>
      <c r="G265" s="31" t="str">
        <f ca="1">IF(ROW()-8&gt;'Inf.'!$O$2,"",VLOOKUP(E265,'SF.SL'!F:I,4,FALSE))</f>
        <v/>
      </c>
      <c r="H265" s="20" t="str">
        <f ca="1">IF(ROW()-8&gt;'Inf.'!$O$2,"",VLOOKUP(E265,'SF.SL'!F:M,8,FALSE))</f>
        <v/>
      </c>
      <c r="I265" s="46"/>
    </row>
    <row r="266" spans="1:9" ht="21.95" customHeight="1">
      <c r="A266" s="20" t="str">
        <f ca="1">VLOOKUP(E266,'SF.SL'!F:O,10,FALSE)</f>
        <v/>
      </c>
      <c r="B266" s="21" t="str">
        <f ca="1">_xlfn.IFERROR(VLOOKUP(E266,'Rec.'!B:H,4,FALSE),"")</f>
        <v/>
      </c>
      <c r="C266" s="21" t="str">
        <f ca="1">_xlfn.IFERROR(VLOOKUP(E266,'Rec.'!B:H,5,FALSE),"")</f>
        <v/>
      </c>
      <c r="D266" s="20" t="str">
        <f ca="1">_xlfn.IFERROR(VLOOKUP(E266,'Rec.'!B:H,6,FALSE),"")</f>
        <v/>
      </c>
      <c r="E266" s="20" t="str">
        <f ca="1">_xlfn.IFERROR(VLOOKUP(ROW()-8,'SF.SL'!Q:R,2,FALSE),"")</f>
        <v/>
      </c>
      <c r="F266" s="20" t="str">
        <f ca="1">VLOOKUP(E266,'SF.SL'!F:J,5,FALSE)</f>
        <v/>
      </c>
      <c r="G266" s="31" t="str">
        <f ca="1">IF(ROW()-8&gt;'Inf.'!$O$2,"",VLOOKUP(E266,'SF.SL'!F:I,4,FALSE))</f>
        <v/>
      </c>
      <c r="H266" s="20" t="str">
        <f ca="1">IF(ROW()-8&gt;'Inf.'!$O$2,"",VLOOKUP(E266,'SF.SL'!F:M,8,FALSE))</f>
        <v/>
      </c>
      <c r="I266" s="46"/>
    </row>
    <row r="267" spans="1:9" ht="21.95" customHeight="1">
      <c r="A267" s="20" t="str">
        <f ca="1">VLOOKUP(E267,'SF.SL'!F:O,10,FALSE)</f>
        <v/>
      </c>
      <c r="B267" s="21" t="str">
        <f ca="1">_xlfn.IFERROR(VLOOKUP(E267,'Rec.'!B:H,4,FALSE),"")</f>
        <v/>
      </c>
      <c r="C267" s="21" t="str">
        <f ca="1">_xlfn.IFERROR(VLOOKUP(E267,'Rec.'!B:H,5,FALSE),"")</f>
        <v/>
      </c>
      <c r="D267" s="20" t="str">
        <f ca="1">_xlfn.IFERROR(VLOOKUP(E267,'Rec.'!B:H,6,FALSE),"")</f>
        <v/>
      </c>
      <c r="E267" s="20" t="str">
        <f ca="1">_xlfn.IFERROR(VLOOKUP(ROW()-8,'SF.SL'!Q:R,2,FALSE),"")</f>
        <v/>
      </c>
      <c r="F267" s="20" t="str">
        <f ca="1">VLOOKUP(E267,'SF.SL'!F:J,5,FALSE)</f>
        <v/>
      </c>
      <c r="G267" s="31" t="str">
        <f ca="1">IF(ROW()-8&gt;'Inf.'!$O$2,"",VLOOKUP(E267,'SF.SL'!F:I,4,FALSE))</f>
        <v/>
      </c>
      <c r="H267" s="20" t="str">
        <f ca="1">IF(ROW()-8&gt;'Inf.'!$O$2,"",VLOOKUP(E267,'SF.SL'!F:M,8,FALSE))</f>
        <v/>
      </c>
      <c r="I267" s="46"/>
    </row>
    <row r="268" spans="1:9" ht="21.95" customHeight="1">
      <c r="A268" s="20" t="str">
        <f ca="1">VLOOKUP(E268,'SF.SL'!F:O,10,FALSE)</f>
        <v/>
      </c>
      <c r="B268" s="21" t="str">
        <f ca="1">_xlfn.IFERROR(VLOOKUP(E268,'Rec.'!B:H,4,FALSE),"")</f>
        <v/>
      </c>
      <c r="C268" s="21" t="str">
        <f ca="1">_xlfn.IFERROR(VLOOKUP(E268,'Rec.'!B:H,5,FALSE),"")</f>
        <v/>
      </c>
      <c r="D268" s="20" t="str">
        <f ca="1">_xlfn.IFERROR(VLOOKUP(E268,'Rec.'!B:H,6,FALSE),"")</f>
        <v/>
      </c>
      <c r="E268" s="20" t="str">
        <f ca="1">_xlfn.IFERROR(VLOOKUP(ROW()-8,'SF.SL'!Q:R,2,FALSE),"")</f>
        <v/>
      </c>
      <c r="F268" s="20" t="str">
        <f ca="1">VLOOKUP(E268,'SF.SL'!F:J,5,FALSE)</f>
        <v/>
      </c>
      <c r="G268" s="31" t="str">
        <f ca="1">IF(ROW()-8&gt;'Inf.'!$O$2,"",VLOOKUP(E268,'SF.SL'!F:I,4,FALSE))</f>
        <v/>
      </c>
      <c r="H268" s="20" t="str">
        <f ca="1">IF(ROW()-8&gt;'Inf.'!$O$2,"",VLOOKUP(E268,'SF.SL'!F:M,8,FALSE))</f>
        <v/>
      </c>
      <c r="I268" s="46"/>
    </row>
    <row r="269" spans="1:9" ht="21.95" customHeight="1">
      <c r="A269" s="20" t="str">
        <f ca="1">VLOOKUP(E269,'SF.SL'!F:O,10,FALSE)</f>
        <v/>
      </c>
      <c r="B269" s="21" t="str">
        <f ca="1">_xlfn.IFERROR(VLOOKUP(E269,'Rec.'!B:H,4,FALSE),"")</f>
        <v/>
      </c>
      <c r="C269" s="21" t="str">
        <f ca="1">_xlfn.IFERROR(VLOOKUP(E269,'Rec.'!B:H,5,FALSE),"")</f>
        <v/>
      </c>
      <c r="D269" s="20" t="str">
        <f ca="1">_xlfn.IFERROR(VLOOKUP(E269,'Rec.'!B:H,6,FALSE),"")</f>
        <v/>
      </c>
      <c r="E269" s="20" t="str">
        <f ca="1">_xlfn.IFERROR(VLOOKUP(ROW()-8,'SF.SL'!Q:R,2,FALSE),"")</f>
        <v/>
      </c>
      <c r="F269" s="20" t="str">
        <f ca="1">VLOOKUP(E269,'SF.SL'!F:J,5,FALSE)</f>
        <v/>
      </c>
      <c r="G269" s="31" t="str">
        <f ca="1">IF(ROW()-8&gt;'Inf.'!$O$2,"",VLOOKUP(E269,'SF.SL'!F:I,4,FALSE))</f>
        <v/>
      </c>
      <c r="H269" s="20" t="str">
        <f ca="1">IF(ROW()-8&gt;'Inf.'!$O$2,"",VLOOKUP(E269,'SF.SL'!F:M,8,FALSE))</f>
        <v/>
      </c>
      <c r="I269" s="46"/>
    </row>
    <row r="270" spans="1:9" ht="21.95" customHeight="1">
      <c r="A270" s="20" t="str">
        <f ca="1">VLOOKUP(E270,'SF.SL'!F:O,10,FALSE)</f>
        <v/>
      </c>
      <c r="B270" s="21" t="str">
        <f ca="1">_xlfn.IFERROR(VLOOKUP(E270,'Rec.'!B:H,4,FALSE),"")</f>
        <v/>
      </c>
      <c r="C270" s="21" t="str">
        <f ca="1">_xlfn.IFERROR(VLOOKUP(E270,'Rec.'!B:H,5,FALSE),"")</f>
        <v/>
      </c>
      <c r="D270" s="20" t="str">
        <f ca="1">_xlfn.IFERROR(VLOOKUP(E270,'Rec.'!B:H,6,FALSE),"")</f>
        <v/>
      </c>
      <c r="E270" s="20" t="str">
        <f ca="1">_xlfn.IFERROR(VLOOKUP(ROW()-8,'SF.SL'!Q:R,2,FALSE),"")</f>
        <v/>
      </c>
      <c r="F270" s="20" t="str">
        <f ca="1">VLOOKUP(E270,'SF.SL'!F:J,5,FALSE)</f>
        <v/>
      </c>
      <c r="G270" s="31" t="str">
        <f ca="1">IF(ROW()-8&gt;'Inf.'!$O$2,"",VLOOKUP(E270,'SF.SL'!F:I,4,FALSE))</f>
        <v/>
      </c>
      <c r="H270" s="20" t="str">
        <f ca="1">IF(ROW()-8&gt;'Inf.'!$O$2,"",VLOOKUP(E270,'SF.SL'!F:M,8,FALSE))</f>
        <v/>
      </c>
      <c r="I270" s="46"/>
    </row>
    <row r="271" spans="1:9" ht="21.95" customHeight="1">
      <c r="A271" s="20" t="str">
        <f ca="1">VLOOKUP(E271,'SF.SL'!F:O,10,FALSE)</f>
        <v/>
      </c>
      <c r="B271" s="21" t="str">
        <f ca="1">_xlfn.IFERROR(VLOOKUP(E271,'Rec.'!B:H,4,FALSE),"")</f>
        <v/>
      </c>
      <c r="C271" s="21" t="str">
        <f ca="1">_xlfn.IFERROR(VLOOKUP(E271,'Rec.'!B:H,5,FALSE),"")</f>
        <v/>
      </c>
      <c r="D271" s="20" t="str">
        <f ca="1">_xlfn.IFERROR(VLOOKUP(E271,'Rec.'!B:H,6,FALSE),"")</f>
        <v/>
      </c>
      <c r="E271" s="20" t="str">
        <f ca="1">_xlfn.IFERROR(VLOOKUP(ROW()-8,'SF.SL'!Q:R,2,FALSE),"")</f>
        <v/>
      </c>
      <c r="F271" s="20" t="str">
        <f ca="1">VLOOKUP(E271,'SF.SL'!F:J,5,FALSE)</f>
        <v/>
      </c>
      <c r="G271" s="31" t="str">
        <f ca="1">IF(ROW()-8&gt;'Inf.'!$O$2,"",VLOOKUP(E271,'SF.SL'!F:I,4,FALSE))</f>
        <v/>
      </c>
      <c r="H271" s="20" t="str">
        <f ca="1">IF(ROW()-8&gt;'Inf.'!$O$2,"",VLOOKUP(E271,'SF.SL'!F:M,8,FALSE))</f>
        <v/>
      </c>
      <c r="I271" s="46"/>
    </row>
    <row r="272" spans="1:9" ht="21.95" customHeight="1">
      <c r="A272" s="20" t="str">
        <f ca="1">VLOOKUP(E272,'SF.SL'!F:O,10,FALSE)</f>
        <v/>
      </c>
      <c r="B272" s="21" t="str">
        <f ca="1">_xlfn.IFERROR(VLOOKUP(E272,'Rec.'!B:H,4,FALSE),"")</f>
        <v/>
      </c>
      <c r="C272" s="21" t="str">
        <f ca="1">_xlfn.IFERROR(VLOOKUP(E272,'Rec.'!B:H,5,FALSE),"")</f>
        <v/>
      </c>
      <c r="D272" s="20" t="str">
        <f ca="1">_xlfn.IFERROR(VLOOKUP(E272,'Rec.'!B:H,6,FALSE),"")</f>
        <v/>
      </c>
      <c r="E272" s="20" t="str">
        <f ca="1">_xlfn.IFERROR(VLOOKUP(ROW()-8,'SF.SL'!Q:R,2,FALSE),"")</f>
        <v/>
      </c>
      <c r="F272" s="20" t="str">
        <f ca="1">VLOOKUP(E272,'SF.SL'!F:J,5,FALSE)</f>
        <v/>
      </c>
      <c r="G272" s="31" t="str">
        <f ca="1">IF(ROW()-8&gt;'Inf.'!$O$2,"",VLOOKUP(E272,'SF.SL'!F:I,4,FALSE))</f>
        <v/>
      </c>
      <c r="H272" s="20" t="str">
        <f ca="1">IF(ROW()-8&gt;'Inf.'!$O$2,"",VLOOKUP(E272,'SF.SL'!F:M,8,FALSE))</f>
        <v/>
      </c>
      <c r="I272" s="46"/>
    </row>
    <row r="273" spans="1:9" ht="21.95" customHeight="1">
      <c r="A273" s="20" t="str">
        <f ca="1">VLOOKUP(E273,'SF.SL'!F:O,10,FALSE)</f>
        <v/>
      </c>
      <c r="B273" s="21" t="str">
        <f ca="1">_xlfn.IFERROR(VLOOKUP(E273,'Rec.'!B:H,4,FALSE),"")</f>
        <v/>
      </c>
      <c r="C273" s="21" t="str">
        <f ca="1">_xlfn.IFERROR(VLOOKUP(E273,'Rec.'!B:H,5,FALSE),"")</f>
        <v/>
      </c>
      <c r="D273" s="20" t="str">
        <f ca="1">_xlfn.IFERROR(VLOOKUP(E273,'Rec.'!B:H,6,FALSE),"")</f>
        <v/>
      </c>
      <c r="E273" s="20" t="str">
        <f ca="1">_xlfn.IFERROR(VLOOKUP(ROW()-8,'SF.SL'!Q:R,2,FALSE),"")</f>
        <v/>
      </c>
      <c r="F273" s="20" t="str">
        <f ca="1">VLOOKUP(E273,'SF.SL'!F:J,5,FALSE)</f>
        <v/>
      </c>
      <c r="G273" s="31" t="str">
        <f ca="1">IF(ROW()-8&gt;'Inf.'!$O$2,"",VLOOKUP(E273,'SF.SL'!F:I,4,FALSE))</f>
        <v/>
      </c>
      <c r="H273" s="20" t="str">
        <f ca="1">IF(ROW()-8&gt;'Inf.'!$O$2,"",VLOOKUP(E273,'SF.SL'!F:M,8,FALSE))</f>
        <v/>
      </c>
      <c r="I273" s="46"/>
    </row>
    <row r="274" spans="1:9" ht="21.95" customHeight="1">
      <c r="A274" s="20" t="str">
        <f ca="1">VLOOKUP(E274,'SF.SL'!F:O,10,FALSE)</f>
        <v/>
      </c>
      <c r="B274" s="21" t="str">
        <f ca="1">_xlfn.IFERROR(VLOOKUP(E274,'Rec.'!B:H,4,FALSE),"")</f>
        <v/>
      </c>
      <c r="C274" s="21" t="str">
        <f ca="1">_xlfn.IFERROR(VLOOKUP(E274,'Rec.'!B:H,5,FALSE),"")</f>
        <v/>
      </c>
      <c r="D274" s="20" t="str">
        <f ca="1">_xlfn.IFERROR(VLOOKUP(E274,'Rec.'!B:H,6,FALSE),"")</f>
        <v/>
      </c>
      <c r="E274" s="20" t="str">
        <f ca="1">_xlfn.IFERROR(VLOOKUP(ROW()-8,'SF.SL'!Q:R,2,FALSE),"")</f>
        <v/>
      </c>
      <c r="F274" s="20" t="str">
        <f ca="1">VLOOKUP(E274,'SF.SL'!F:J,5,FALSE)</f>
        <v/>
      </c>
      <c r="G274" s="31" t="str">
        <f ca="1">IF(ROW()-8&gt;'Inf.'!$O$2,"",VLOOKUP(E274,'SF.SL'!F:I,4,FALSE))</f>
        <v/>
      </c>
      <c r="H274" s="20" t="str">
        <f ca="1">IF(ROW()-8&gt;'Inf.'!$O$2,"",VLOOKUP(E274,'SF.SL'!F:M,8,FALSE))</f>
        <v/>
      </c>
      <c r="I274" s="46"/>
    </row>
    <row r="275" spans="1:9" ht="21.95" customHeight="1">
      <c r="A275" s="20" t="str">
        <f ca="1">VLOOKUP(E275,'SF.SL'!F:O,10,FALSE)</f>
        <v/>
      </c>
      <c r="B275" s="21" t="str">
        <f ca="1">_xlfn.IFERROR(VLOOKUP(E275,'Rec.'!B:H,4,FALSE),"")</f>
        <v/>
      </c>
      <c r="C275" s="21" t="str">
        <f ca="1">_xlfn.IFERROR(VLOOKUP(E275,'Rec.'!B:H,5,FALSE),"")</f>
        <v/>
      </c>
      <c r="D275" s="20" t="str">
        <f ca="1">_xlfn.IFERROR(VLOOKUP(E275,'Rec.'!B:H,6,FALSE),"")</f>
        <v/>
      </c>
      <c r="E275" s="20" t="str">
        <f ca="1">_xlfn.IFERROR(VLOOKUP(ROW()-8,'SF.SL'!Q:R,2,FALSE),"")</f>
        <v/>
      </c>
      <c r="F275" s="20" t="str">
        <f ca="1">VLOOKUP(E275,'SF.SL'!F:J,5,FALSE)</f>
        <v/>
      </c>
      <c r="G275" s="31" t="str">
        <f ca="1">IF(ROW()-8&gt;'Inf.'!$O$2,"",VLOOKUP(E275,'SF.SL'!F:I,4,FALSE))</f>
        <v/>
      </c>
      <c r="H275" s="20" t="str">
        <f ca="1">IF(ROW()-8&gt;'Inf.'!$O$2,"",VLOOKUP(E275,'SF.SL'!F:M,8,FALSE))</f>
        <v/>
      </c>
      <c r="I275" s="46"/>
    </row>
    <row r="276" spans="1:9" ht="21.95" customHeight="1">
      <c r="A276" s="20" t="str">
        <f ca="1">VLOOKUP(E276,'SF.SL'!F:O,10,FALSE)</f>
        <v/>
      </c>
      <c r="B276" s="21" t="str">
        <f ca="1">_xlfn.IFERROR(VLOOKUP(E276,'Rec.'!B:H,4,FALSE),"")</f>
        <v/>
      </c>
      <c r="C276" s="21" t="str">
        <f ca="1">_xlfn.IFERROR(VLOOKUP(E276,'Rec.'!B:H,5,FALSE),"")</f>
        <v/>
      </c>
      <c r="D276" s="20" t="str">
        <f ca="1">_xlfn.IFERROR(VLOOKUP(E276,'Rec.'!B:H,6,FALSE),"")</f>
        <v/>
      </c>
      <c r="E276" s="20" t="str">
        <f ca="1">_xlfn.IFERROR(VLOOKUP(ROW()-8,'SF.SL'!Q:R,2,FALSE),"")</f>
        <v/>
      </c>
      <c r="F276" s="20" t="str">
        <f ca="1">VLOOKUP(E276,'SF.SL'!F:J,5,FALSE)</f>
        <v/>
      </c>
      <c r="G276" s="31" t="str">
        <f ca="1">IF(ROW()-8&gt;'Inf.'!$O$2,"",VLOOKUP(E276,'SF.SL'!F:I,4,FALSE))</f>
        <v/>
      </c>
      <c r="H276" s="20" t="str">
        <f ca="1">IF(ROW()-8&gt;'Inf.'!$O$2,"",VLOOKUP(E276,'SF.SL'!F:M,8,FALSE))</f>
        <v/>
      </c>
      <c r="I276" s="46"/>
    </row>
    <row r="277" spans="1:9" ht="21.95" customHeight="1">
      <c r="A277" s="20" t="str">
        <f ca="1">VLOOKUP(E277,'SF.SL'!F:O,10,FALSE)</f>
        <v/>
      </c>
      <c r="B277" s="21" t="str">
        <f ca="1">_xlfn.IFERROR(VLOOKUP(E277,'Rec.'!B:H,4,FALSE),"")</f>
        <v/>
      </c>
      <c r="C277" s="21" t="str">
        <f ca="1">_xlfn.IFERROR(VLOOKUP(E277,'Rec.'!B:H,5,FALSE),"")</f>
        <v/>
      </c>
      <c r="D277" s="20" t="str">
        <f ca="1">_xlfn.IFERROR(VLOOKUP(E277,'Rec.'!B:H,6,FALSE),"")</f>
        <v/>
      </c>
      <c r="E277" s="20" t="str">
        <f ca="1">_xlfn.IFERROR(VLOOKUP(ROW()-8,'SF.SL'!Q:R,2,FALSE),"")</f>
        <v/>
      </c>
      <c r="F277" s="20" t="str">
        <f ca="1">VLOOKUP(E277,'SF.SL'!F:J,5,FALSE)</f>
        <v/>
      </c>
      <c r="G277" s="31" t="str">
        <f ca="1">IF(ROW()-8&gt;'Inf.'!$O$2,"",VLOOKUP(E277,'SF.SL'!F:I,4,FALSE))</f>
        <v/>
      </c>
      <c r="H277" s="20" t="str">
        <f ca="1">IF(ROW()-8&gt;'Inf.'!$O$2,"",VLOOKUP(E277,'SF.SL'!F:M,8,FALSE))</f>
        <v/>
      </c>
      <c r="I277" s="46"/>
    </row>
    <row r="278" spans="1:9" ht="21.95" customHeight="1">
      <c r="A278" s="20" t="str">
        <f ca="1">VLOOKUP(E278,'SF.SL'!F:O,10,FALSE)</f>
        <v/>
      </c>
      <c r="B278" s="21" t="str">
        <f ca="1">_xlfn.IFERROR(VLOOKUP(E278,'Rec.'!B:H,4,FALSE),"")</f>
        <v/>
      </c>
      <c r="C278" s="21" t="str">
        <f ca="1">_xlfn.IFERROR(VLOOKUP(E278,'Rec.'!B:H,5,FALSE),"")</f>
        <v/>
      </c>
      <c r="D278" s="20" t="str">
        <f ca="1">_xlfn.IFERROR(VLOOKUP(E278,'Rec.'!B:H,6,FALSE),"")</f>
        <v/>
      </c>
      <c r="E278" s="20" t="str">
        <f ca="1">_xlfn.IFERROR(VLOOKUP(ROW()-8,'SF.SL'!Q:R,2,FALSE),"")</f>
        <v/>
      </c>
      <c r="F278" s="20" t="str">
        <f ca="1">VLOOKUP(E278,'SF.SL'!F:J,5,FALSE)</f>
        <v/>
      </c>
      <c r="G278" s="31" t="str">
        <f ca="1">IF(ROW()-8&gt;'Inf.'!$O$2,"",VLOOKUP(E278,'SF.SL'!F:I,4,FALSE))</f>
        <v/>
      </c>
      <c r="H278" s="20" t="str">
        <f ca="1">IF(ROW()-8&gt;'Inf.'!$O$2,"",VLOOKUP(E278,'SF.SL'!F:M,8,FALSE))</f>
        <v/>
      </c>
      <c r="I278" s="46"/>
    </row>
    <row r="279" spans="1:9" ht="21.95" customHeight="1">
      <c r="A279" s="20" t="str">
        <f ca="1">VLOOKUP(E279,'SF.SL'!F:O,10,FALSE)</f>
        <v/>
      </c>
      <c r="B279" s="21" t="str">
        <f ca="1">_xlfn.IFERROR(VLOOKUP(E279,'Rec.'!B:H,4,FALSE),"")</f>
        <v/>
      </c>
      <c r="C279" s="21" t="str">
        <f ca="1">_xlfn.IFERROR(VLOOKUP(E279,'Rec.'!B:H,5,FALSE),"")</f>
        <v/>
      </c>
      <c r="D279" s="20" t="str">
        <f ca="1">_xlfn.IFERROR(VLOOKUP(E279,'Rec.'!B:H,6,FALSE),"")</f>
        <v/>
      </c>
      <c r="E279" s="20" t="str">
        <f ca="1">_xlfn.IFERROR(VLOOKUP(ROW()-8,'SF.SL'!Q:R,2,FALSE),"")</f>
        <v/>
      </c>
      <c r="F279" s="20" t="str">
        <f ca="1">VLOOKUP(E279,'SF.SL'!F:J,5,FALSE)</f>
        <v/>
      </c>
      <c r="G279" s="31" t="str">
        <f ca="1">IF(ROW()-8&gt;'Inf.'!$O$2,"",VLOOKUP(E279,'SF.SL'!F:I,4,FALSE))</f>
        <v/>
      </c>
      <c r="H279" s="20" t="str">
        <f ca="1">IF(ROW()-8&gt;'Inf.'!$O$2,"",VLOOKUP(E279,'SF.SL'!F:M,8,FALSE))</f>
        <v/>
      </c>
      <c r="I279" s="46"/>
    </row>
    <row r="280" spans="1:9" ht="21.95" customHeight="1">
      <c r="A280" s="20" t="str">
        <f ca="1">VLOOKUP(E280,'SF.SL'!F:O,10,FALSE)</f>
        <v/>
      </c>
      <c r="B280" s="21" t="str">
        <f ca="1">_xlfn.IFERROR(VLOOKUP(E280,'Rec.'!B:H,4,FALSE),"")</f>
        <v/>
      </c>
      <c r="C280" s="21" t="str">
        <f ca="1">_xlfn.IFERROR(VLOOKUP(E280,'Rec.'!B:H,5,FALSE),"")</f>
        <v/>
      </c>
      <c r="D280" s="20" t="str">
        <f ca="1">_xlfn.IFERROR(VLOOKUP(E280,'Rec.'!B:H,6,FALSE),"")</f>
        <v/>
      </c>
      <c r="E280" s="20" t="str">
        <f ca="1">_xlfn.IFERROR(VLOOKUP(ROW()-8,'SF.SL'!Q:R,2,FALSE),"")</f>
        <v/>
      </c>
      <c r="F280" s="20" t="str">
        <f ca="1">VLOOKUP(E280,'SF.SL'!F:J,5,FALSE)</f>
        <v/>
      </c>
      <c r="G280" s="31" t="str">
        <f ca="1">IF(ROW()-8&gt;'Inf.'!$O$2,"",VLOOKUP(E280,'SF.SL'!F:I,4,FALSE))</f>
        <v/>
      </c>
      <c r="H280" s="20" t="str">
        <f ca="1">IF(ROW()-8&gt;'Inf.'!$O$2,"",VLOOKUP(E280,'SF.SL'!F:M,8,FALSE))</f>
        <v/>
      </c>
      <c r="I280" s="46"/>
    </row>
    <row r="281" spans="1:9" ht="21.95" customHeight="1">
      <c r="A281" s="20" t="str">
        <f ca="1">VLOOKUP(E281,'SF.SL'!F:O,10,FALSE)</f>
        <v/>
      </c>
      <c r="B281" s="21" t="str">
        <f ca="1">_xlfn.IFERROR(VLOOKUP(E281,'Rec.'!B:H,4,FALSE),"")</f>
        <v/>
      </c>
      <c r="C281" s="21" t="str">
        <f ca="1">_xlfn.IFERROR(VLOOKUP(E281,'Rec.'!B:H,5,FALSE),"")</f>
        <v/>
      </c>
      <c r="D281" s="20" t="str">
        <f ca="1">_xlfn.IFERROR(VLOOKUP(E281,'Rec.'!B:H,6,FALSE),"")</f>
        <v/>
      </c>
      <c r="E281" s="20" t="str">
        <f ca="1">_xlfn.IFERROR(VLOOKUP(ROW()-8,'SF.SL'!Q:R,2,FALSE),"")</f>
        <v/>
      </c>
      <c r="F281" s="20" t="str">
        <f ca="1">VLOOKUP(E281,'SF.SL'!F:J,5,FALSE)</f>
        <v/>
      </c>
      <c r="G281" s="31" t="str">
        <f ca="1">IF(ROW()-8&gt;'Inf.'!$O$2,"",VLOOKUP(E281,'SF.SL'!F:I,4,FALSE))</f>
        <v/>
      </c>
      <c r="H281" s="20" t="str">
        <f ca="1">IF(ROW()-8&gt;'Inf.'!$O$2,"",VLOOKUP(E281,'SF.SL'!F:M,8,FALSE))</f>
        <v/>
      </c>
      <c r="I281" s="46"/>
    </row>
    <row r="282" spans="1:9" ht="21.95" customHeight="1">
      <c r="A282" s="20" t="str">
        <f ca="1">VLOOKUP(E282,'SF.SL'!F:O,10,FALSE)</f>
        <v/>
      </c>
      <c r="B282" s="21" t="str">
        <f ca="1">_xlfn.IFERROR(VLOOKUP(E282,'Rec.'!B:H,4,FALSE),"")</f>
        <v/>
      </c>
      <c r="C282" s="21" t="str">
        <f ca="1">_xlfn.IFERROR(VLOOKUP(E282,'Rec.'!B:H,5,FALSE),"")</f>
        <v/>
      </c>
      <c r="D282" s="20" t="str">
        <f ca="1">_xlfn.IFERROR(VLOOKUP(E282,'Rec.'!B:H,6,FALSE),"")</f>
        <v/>
      </c>
      <c r="E282" s="20" t="str">
        <f ca="1">_xlfn.IFERROR(VLOOKUP(ROW()-8,'SF.SL'!Q:R,2,FALSE),"")</f>
        <v/>
      </c>
      <c r="F282" s="20" t="str">
        <f ca="1">VLOOKUP(E282,'SF.SL'!F:J,5,FALSE)</f>
        <v/>
      </c>
      <c r="G282" s="31" t="str">
        <f ca="1">IF(ROW()-8&gt;'Inf.'!$O$2,"",VLOOKUP(E282,'SF.SL'!F:I,4,FALSE))</f>
        <v/>
      </c>
      <c r="H282" s="20" t="str">
        <f ca="1">IF(ROW()-8&gt;'Inf.'!$O$2,"",VLOOKUP(E282,'SF.SL'!F:M,8,FALSE))</f>
        <v/>
      </c>
      <c r="I282" s="46"/>
    </row>
    <row r="283" spans="1:9" ht="21.95" customHeight="1">
      <c r="A283" s="20" t="str">
        <f ca="1">VLOOKUP(E283,'SF.SL'!F:O,10,FALSE)</f>
        <v/>
      </c>
      <c r="B283" s="21" t="str">
        <f ca="1">_xlfn.IFERROR(VLOOKUP(E283,'Rec.'!B:H,4,FALSE),"")</f>
        <v/>
      </c>
      <c r="C283" s="21" t="str">
        <f ca="1">_xlfn.IFERROR(VLOOKUP(E283,'Rec.'!B:H,5,FALSE),"")</f>
        <v/>
      </c>
      <c r="D283" s="20" t="str">
        <f ca="1">_xlfn.IFERROR(VLOOKUP(E283,'Rec.'!B:H,6,FALSE),"")</f>
        <v/>
      </c>
      <c r="E283" s="20" t="str">
        <f ca="1">_xlfn.IFERROR(VLOOKUP(ROW()-8,'SF.SL'!Q:R,2,FALSE),"")</f>
        <v/>
      </c>
      <c r="F283" s="20" t="str">
        <f ca="1">VLOOKUP(E283,'SF.SL'!F:J,5,FALSE)</f>
        <v/>
      </c>
      <c r="G283" s="31" t="str">
        <f ca="1">IF(ROW()-8&gt;'Inf.'!$O$2,"",VLOOKUP(E283,'SF.SL'!F:I,4,FALSE))</f>
        <v/>
      </c>
      <c r="H283" s="20" t="str">
        <f ca="1">IF(ROW()-8&gt;'Inf.'!$O$2,"",VLOOKUP(E283,'SF.SL'!F:M,8,FALSE))</f>
        <v/>
      </c>
      <c r="I283" s="46"/>
    </row>
    <row r="284" spans="1:9" ht="21.95" customHeight="1">
      <c r="A284" s="20" t="str">
        <f ca="1">VLOOKUP(E284,'SF.SL'!F:O,10,FALSE)</f>
        <v/>
      </c>
      <c r="B284" s="21" t="str">
        <f ca="1">_xlfn.IFERROR(VLOOKUP(E284,'Rec.'!B:H,4,FALSE),"")</f>
        <v/>
      </c>
      <c r="C284" s="21" t="str">
        <f ca="1">_xlfn.IFERROR(VLOOKUP(E284,'Rec.'!B:H,5,FALSE),"")</f>
        <v/>
      </c>
      <c r="D284" s="20" t="str">
        <f ca="1">_xlfn.IFERROR(VLOOKUP(E284,'Rec.'!B:H,6,FALSE),"")</f>
        <v/>
      </c>
      <c r="E284" s="20" t="str">
        <f ca="1">_xlfn.IFERROR(VLOOKUP(ROW()-8,'SF.SL'!Q:R,2,FALSE),"")</f>
        <v/>
      </c>
      <c r="F284" s="20" t="str">
        <f ca="1">VLOOKUP(E284,'SF.SL'!F:J,5,FALSE)</f>
        <v/>
      </c>
      <c r="G284" s="31" t="str">
        <f ca="1">IF(ROW()-8&gt;'Inf.'!$O$2,"",VLOOKUP(E284,'SF.SL'!F:I,4,FALSE))</f>
        <v/>
      </c>
      <c r="H284" s="20" t="str">
        <f ca="1">IF(ROW()-8&gt;'Inf.'!$O$2,"",VLOOKUP(E284,'SF.SL'!F:M,8,FALSE))</f>
        <v/>
      </c>
      <c r="I284" s="46"/>
    </row>
    <row r="285" spans="1:9" ht="21.95" customHeight="1">
      <c r="A285" s="20" t="str">
        <f ca="1">VLOOKUP(E285,'SF.SL'!F:O,10,FALSE)</f>
        <v/>
      </c>
      <c r="B285" s="21" t="str">
        <f ca="1">_xlfn.IFERROR(VLOOKUP(E285,'Rec.'!B:H,4,FALSE),"")</f>
        <v/>
      </c>
      <c r="C285" s="21" t="str">
        <f ca="1">_xlfn.IFERROR(VLOOKUP(E285,'Rec.'!B:H,5,FALSE),"")</f>
        <v/>
      </c>
      <c r="D285" s="20" t="str">
        <f ca="1">_xlfn.IFERROR(VLOOKUP(E285,'Rec.'!B:H,6,FALSE),"")</f>
        <v/>
      </c>
      <c r="E285" s="20" t="str">
        <f ca="1">_xlfn.IFERROR(VLOOKUP(ROW()-8,'SF.SL'!Q:R,2,FALSE),"")</f>
        <v/>
      </c>
      <c r="F285" s="20" t="str">
        <f ca="1">VLOOKUP(E285,'SF.SL'!F:J,5,FALSE)</f>
        <v/>
      </c>
      <c r="G285" s="31" t="str">
        <f ca="1">IF(ROW()-8&gt;'Inf.'!$O$2,"",VLOOKUP(E285,'SF.SL'!F:I,4,FALSE))</f>
        <v/>
      </c>
      <c r="H285" s="20" t="str">
        <f ca="1">IF(ROW()-8&gt;'Inf.'!$O$2,"",VLOOKUP(E285,'SF.SL'!F:M,8,FALSE))</f>
        <v/>
      </c>
      <c r="I285" s="46"/>
    </row>
    <row r="286" spans="1:9" ht="21.95" customHeight="1">
      <c r="A286" s="20" t="str">
        <f ca="1">VLOOKUP(E286,'SF.SL'!F:O,10,FALSE)</f>
        <v/>
      </c>
      <c r="B286" s="21" t="str">
        <f ca="1">_xlfn.IFERROR(VLOOKUP(E286,'Rec.'!B:H,4,FALSE),"")</f>
        <v/>
      </c>
      <c r="C286" s="21" t="str">
        <f ca="1">_xlfn.IFERROR(VLOOKUP(E286,'Rec.'!B:H,5,FALSE),"")</f>
        <v/>
      </c>
      <c r="D286" s="20" t="str">
        <f ca="1">_xlfn.IFERROR(VLOOKUP(E286,'Rec.'!B:H,6,FALSE),"")</f>
        <v/>
      </c>
      <c r="E286" s="20" t="str">
        <f ca="1">_xlfn.IFERROR(VLOOKUP(ROW()-8,'SF.SL'!Q:R,2,FALSE),"")</f>
        <v/>
      </c>
      <c r="F286" s="20" t="str">
        <f ca="1">VLOOKUP(E286,'SF.SL'!F:J,5,FALSE)</f>
        <v/>
      </c>
      <c r="G286" s="31" t="str">
        <f ca="1">IF(ROW()-8&gt;'Inf.'!$O$2,"",VLOOKUP(E286,'SF.SL'!F:I,4,FALSE))</f>
        <v/>
      </c>
      <c r="H286" s="20" t="str">
        <f ca="1">IF(ROW()-8&gt;'Inf.'!$O$2,"",VLOOKUP(E286,'SF.SL'!F:M,8,FALSE))</f>
        <v/>
      </c>
      <c r="I286" s="46"/>
    </row>
    <row r="287" spans="1:9" ht="21.95" customHeight="1">
      <c r="A287" s="20" t="str">
        <f ca="1">VLOOKUP(E287,'SF.SL'!F:O,10,FALSE)</f>
        <v/>
      </c>
      <c r="B287" s="21" t="str">
        <f ca="1">_xlfn.IFERROR(VLOOKUP(E287,'Rec.'!B:H,4,FALSE),"")</f>
        <v/>
      </c>
      <c r="C287" s="21" t="str">
        <f ca="1">_xlfn.IFERROR(VLOOKUP(E287,'Rec.'!B:H,5,FALSE),"")</f>
        <v/>
      </c>
      <c r="D287" s="20" t="str">
        <f ca="1">_xlfn.IFERROR(VLOOKUP(E287,'Rec.'!B:H,6,FALSE),"")</f>
        <v/>
      </c>
      <c r="E287" s="20" t="str">
        <f ca="1">_xlfn.IFERROR(VLOOKUP(ROW()-8,'SF.SL'!Q:R,2,FALSE),"")</f>
        <v/>
      </c>
      <c r="F287" s="20" t="str">
        <f ca="1">VLOOKUP(E287,'SF.SL'!F:J,5,FALSE)</f>
        <v/>
      </c>
      <c r="G287" s="31" t="str">
        <f ca="1">IF(ROW()-8&gt;'Inf.'!$O$2,"",VLOOKUP(E287,'SF.SL'!F:I,4,FALSE))</f>
        <v/>
      </c>
      <c r="H287" s="20" t="str">
        <f ca="1">IF(ROW()-8&gt;'Inf.'!$O$2,"",VLOOKUP(E287,'SF.SL'!F:M,8,FALSE))</f>
        <v/>
      </c>
      <c r="I287" s="46"/>
    </row>
    <row r="288" spans="1:9" ht="21.95" customHeight="1">
      <c r="A288" s="20" t="str">
        <f ca="1">VLOOKUP(E288,'SF.SL'!F:O,10,FALSE)</f>
        <v/>
      </c>
      <c r="B288" s="21" t="str">
        <f ca="1">_xlfn.IFERROR(VLOOKUP(E288,'Rec.'!B:H,4,FALSE),"")</f>
        <v/>
      </c>
      <c r="C288" s="21" t="str">
        <f ca="1">_xlfn.IFERROR(VLOOKUP(E288,'Rec.'!B:H,5,FALSE),"")</f>
        <v/>
      </c>
      <c r="D288" s="20" t="str">
        <f ca="1">_xlfn.IFERROR(VLOOKUP(E288,'Rec.'!B:H,6,FALSE),"")</f>
        <v/>
      </c>
      <c r="E288" s="20" t="str">
        <f ca="1">_xlfn.IFERROR(VLOOKUP(ROW()-8,'SF.SL'!Q:R,2,FALSE),"")</f>
        <v/>
      </c>
      <c r="F288" s="20" t="str">
        <f ca="1">VLOOKUP(E288,'SF.SL'!F:J,5,FALSE)</f>
        <v/>
      </c>
      <c r="G288" s="31" t="str">
        <f ca="1">IF(ROW()-8&gt;'Inf.'!$O$2,"",VLOOKUP(E288,'SF.SL'!F:I,4,FALSE))</f>
        <v/>
      </c>
      <c r="H288" s="20" t="str">
        <f ca="1">IF(ROW()-8&gt;'Inf.'!$O$2,"",VLOOKUP(E288,'SF.SL'!F:M,8,FALSE))</f>
        <v/>
      </c>
      <c r="I288" s="46"/>
    </row>
    <row r="289" spans="1:9" ht="21.95" customHeight="1">
      <c r="A289" s="20" t="str">
        <f ca="1">VLOOKUP(E289,'SF.SL'!F:O,10,FALSE)</f>
        <v/>
      </c>
      <c r="B289" s="21" t="str">
        <f ca="1">_xlfn.IFERROR(VLOOKUP(E289,'Rec.'!B:H,4,FALSE),"")</f>
        <v/>
      </c>
      <c r="C289" s="21" t="str">
        <f ca="1">_xlfn.IFERROR(VLOOKUP(E289,'Rec.'!B:H,5,FALSE),"")</f>
        <v/>
      </c>
      <c r="D289" s="20" t="str">
        <f ca="1">_xlfn.IFERROR(VLOOKUP(E289,'Rec.'!B:H,6,FALSE),"")</f>
        <v/>
      </c>
      <c r="E289" s="20" t="str">
        <f ca="1">_xlfn.IFERROR(VLOOKUP(ROW()-8,'SF.SL'!Q:R,2,FALSE),"")</f>
        <v/>
      </c>
      <c r="F289" s="20" t="str">
        <f ca="1">VLOOKUP(E289,'SF.SL'!F:J,5,FALSE)</f>
        <v/>
      </c>
      <c r="G289" s="31" t="str">
        <f ca="1">IF(ROW()-8&gt;'Inf.'!$O$2,"",VLOOKUP(E289,'SF.SL'!F:I,4,FALSE))</f>
        <v/>
      </c>
      <c r="H289" s="20" t="str">
        <f ca="1">IF(ROW()-8&gt;'Inf.'!$O$2,"",VLOOKUP(E289,'SF.SL'!F:M,8,FALSE))</f>
        <v/>
      </c>
      <c r="I289" s="46"/>
    </row>
    <row r="290" spans="1:9" ht="21.95" customHeight="1">
      <c r="A290" s="20" t="str">
        <f ca="1">VLOOKUP(E290,'SF.SL'!F:O,10,FALSE)</f>
        <v/>
      </c>
      <c r="B290" s="21" t="str">
        <f ca="1">_xlfn.IFERROR(VLOOKUP(E290,'Rec.'!B:H,4,FALSE),"")</f>
        <v/>
      </c>
      <c r="C290" s="21" t="str">
        <f ca="1">_xlfn.IFERROR(VLOOKUP(E290,'Rec.'!B:H,5,FALSE),"")</f>
        <v/>
      </c>
      <c r="D290" s="20" t="str">
        <f ca="1">_xlfn.IFERROR(VLOOKUP(E290,'Rec.'!B:H,6,FALSE),"")</f>
        <v/>
      </c>
      <c r="E290" s="20" t="str">
        <f ca="1">_xlfn.IFERROR(VLOOKUP(ROW()-8,'SF.SL'!Q:R,2,FALSE),"")</f>
        <v/>
      </c>
      <c r="F290" s="20" t="str">
        <f ca="1">VLOOKUP(E290,'SF.SL'!F:J,5,FALSE)</f>
        <v/>
      </c>
      <c r="G290" s="31" t="str">
        <f ca="1">IF(ROW()-8&gt;'Inf.'!$O$2,"",VLOOKUP(E290,'SF.SL'!F:I,4,FALSE))</f>
        <v/>
      </c>
      <c r="H290" s="20" t="str">
        <f ca="1">IF(ROW()-8&gt;'Inf.'!$O$2,"",VLOOKUP(E290,'SF.SL'!F:M,8,FALSE))</f>
        <v/>
      </c>
      <c r="I290" s="46"/>
    </row>
    <row r="291" spans="1:9" ht="21.95" customHeight="1">
      <c r="A291" s="20" t="str">
        <f ca="1">VLOOKUP(E291,'SF.SL'!F:O,10,FALSE)</f>
        <v/>
      </c>
      <c r="B291" s="21" t="str">
        <f ca="1">_xlfn.IFERROR(VLOOKUP(E291,'Rec.'!B:H,4,FALSE),"")</f>
        <v/>
      </c>
      <c r="C291" s="21" t="str">
        <f ca="1">_xlfn.IFERROR(VLOOKUP(E291,'Rec.'!B:H,5,FALSE),"")</f>
        <v/>
      </c>
      <c r="D291" s="20" t="str">
        <f ca="1">_xlfn.IFERROR(VLOOKUP(E291,'Rec.'!B:H,6,FALSE),"")</f>
        <v/>
      </c>
      <c r="E291" s="20" t="str">
        <f ca="1">_xlfn.IFERROR(VLOOKUP(ROW()-8,'SF.SL'!Q:R,2,FALSE),"")</f>
        <v/>
      </c>
      <c r="F291" s="20" t="str">
        <f ca="1">VLOOKUP(E291,'SF.SL'!F:J,5,FALSE)</f>
        <v/>
      </c>
      <c r="G291" s="31" t="str">
        <f ca="1">IF(ROW()-8&gt;'Inf.'!$O$2,"",VLOOKUP(E291,'SF.SL'!F:I,4,FALSE))</f>
        <v/>
      </c>
      <c r="H291" s="20" t="str">
        <f ca="1">IF(ROW()-8&gt;'Inf.'!$O$2,"",VLOOKUP(E291,'SF.SL'!F:M,8,FALSE))</f>
        <v/>
      </c>
      <c r="I291" s="46"/>
    </row>
    <row r="292" spans="1:9" ht="21.95" customHeight="1">
      <c r="A292" s="20" t="str">
        <f ca="1">VLOOKUP(E292,'SF.SL'!F:O,10,FALSE)</f>
        <v/>
      </c>
      <c r="B292" s="21" t="str">
        <f ca="1">_xlfn.IFERROR(VLOOKUP(E292,'Rec.'!B:H,4,FALSE),"")</f>
        <v/>
      </c>
      <c r="C292" s="21" t="str">
        <f ca="1">_xlfn.IFERROR(VLOOKUP(E292,'Rec.'!B:H,5,FALSE),"")</f>
        <v/>
      </c>
      <c r="D292" s="20" t="str">
        <f ca="1">_xlfn.IFERROR(VLOOKUP(E292,'Rec.'!B:H,6,FALSE),"")</f>
        <v/>
      </c>
      <c r="E292" s="20" t="str">
        <f ca="1">_xlfn.IFERROR(VLOOKUP(ROW()-8,'SF.SL'!Q:R,2,FALSE),"")</f>
        <v/>
      </c>
      <c r="F292" s="20" t="str">
        <f ca="1">VLOOKUP(E292,'SF.SL'!F:J,5,FALSE)</f>
        <v/>
      </c>
      <c r="G292" s="31" t="str">
        <f ca="1">IF(ROW()-8&gt;'Inf.'!$O$2,"",VLOOKUP(E292,'SF.SL'!F:I,4,FALSE))</f>
        <v/>
      </c>
      <c r="H292" s="20" t="str">
        <f ca="1">IF(ROW()-8&gt;'Inf.'!$O$2,"",VLOOKUP(E292,'SF.SL'!F:M,8,FALSE))</f>
        <v/>
      </c>
      <c r="I292" s="46"/>
    </row>
    <row r="293" spans="1:9" ht="21.95" customHeight="1">
      <c r="A293" s="20" t="str">
        <f ca="1">VLOOKUP(E293,'SF.SL'!F:O,10,FALSE)</f>
        <v/>
      </c>
      <c r="B293" s="21" t="str">
        <f ca="1">_xlfn.IFERROR(VLOOKUP(E293,'Rec.'!B:H,4,FALSE),"")</f>
        <v/>
      </c>
      <c r="C293" s="21" t="str">
        <f ca="1">_xlfn.IFERROR(VLOOKUP(E293,'Rec.'!B:H,5,FALSE),"")</f>
        <v/>
      </c>
      <c r="D293" s="20" t="str">
        <f ca="1">_xlfn.IFERROR(VLOOKUP(E293,'Rec.'!B:H,6,FALSE),"")</f>
        <v/>
      </c>
      <c r="E293" s="20" t="str">
        <f ca="1">_xlfn.IFERROR(VLOOKUP(ROW()-8,'SF.SL'!Q:R,2,FALSE),"")</f>
        <v/>
      </c>
      <c r="F293" s="20" t="str">
        <f ca="1">VLOOKUP(E293,'SF.SL'!F:J,5,FALSE)</f>
        <v/>
      </c>
      <c r="G293" s="31" t="str">
        <f ca="1">IF(ROW()-8&gt;'Inf.'!$O$2,"",VLOOKUP(E293,'SF.SL'!F:I,4,FALSE))</f>
        <v/>
      </c>
      <c r="H293" s="20" t="str">
        <f ca="1">IF(ROW()-8&gt;'Inf.'!$O$2,"",VLOOKUP(E293,'SF.SL'!F:M,8,FALSE))</f>
        <v/>
      </c>
      <c r="I293" s="46"/>
    </row>
    <row r="294" spans="1:9" ht="21.95" customHeight="1">
      <c r="A294" s="20" t="str">
        <f ca="1">VLOOKUP(E294,'SF.SL'!F:O,10,FALSE)</f>
        <v/>
      </c>
      <c r="B294" s="21" t="str">
        <f ca="1">_xlfn.IFERROR(VLOOKUP(E294,'Rec.'!B:H,4,FALSE),"")</f>
        <v/>
      </c>
      <c r="C294" s="21" t="str">
        <f ca="1">_xlfn.IFERROR(VLOOKUP(E294,'Rec.'!B:H,5,FALSE),"")</f>
        <v/>
      </c>
      <c r="D294" s="20" t="str">
        <f ca="1">_xlfn.IFERROR(VLOOKUP(E294,'Rec.'!B:H,6,FALSE),"")</f>
        <v/>
      </c>
      <c r="E294" s="20" t="str">
        <f ca="1">_xlfn.IFERROR(VLOOKUP(ROW()-8,'SF.SL'!Q:R,2,FALSE),"")</f>
        <v/>
      </c>
      <c r="F294" s="20" t="str">
        <f ca="1">VLOOKUP(E294,'SF.SL'!F:J,5,FALSE)</f>
        <v/>
      </c>
      <c r="G294" s="31" t="str">
        <f ca="1">IF(ROW()-8&gt;'Inf.'!$O$2,"",VLOOKUP(E294,'SF.SL'!F:I,4,FALSE))</f>
        <v/>
      </c>
      <c r="H294" s="20" t="str">
        <f ca="1">IF(ROW()-8&gt;'Inf.'!$O$2,"",VLOOKUP(E294,'SF.SL'!F:M,8,FALSE))</f>
        <v/>
      </c>
      <c r="I294" s="46"/>
    </row>
    <row r="295" spans="1:9" ht="21.95" customHeight="1">
      <c r="A295" s="20" t="str">
        <f ca="1">VLOOKUP(E295,'SF.SL'!F:O,10,FALSE)</f>
        <v/>
      </c>
      <c r="B295" s="21" t="str">
        <f ca="1">_xlfn.IFERROR(VLOOKUP(E295,'Rec.'!B:H,4,FALSE),"")</f>
        <v/>
      </c>
      <c r="C295" s="21" t="str">
        <f ca="1">_xlfn.IFERROR(VLOOKUP(E295,'Rec.'!B:H,5,FALSE),"")</f>
        <v/>
      </c>
      <c r="D295" s="20" t="str">
        <f ca="1">_xlfn.IFERROR(VLOOKUP(E295,'Rec.'!B:H,6,FALSE),"")</f>
        <v/>
      </c>
      <c r="E295" s="20" t="str">
        <f ca="1">_xlfn.IFERROR(VLOOKUP(ROW()-8,'SF.SL'!Q:R,2,FALSE),"")</f>
        <v/>
      </c>
      <c r="F295" s="20" t="str">
        <f ca="1">VLOOKUP(E295,'SF.SL'!F:J,5,FALSE)</f>
        <v/>
      </c>
      <c r="G295" s="31" t="str">
        <f ca="1">IF(ROW()-8&gt;'Inf.'!$O$2,"",VLOOKUP(E295,'SF.SL'!F:I,4,FALSE))</f>
        <v/>
      </c>
      <c r="H295" s="20" t="str">
        <f ca="1">IF(ROW()-8&gt;'Inf.'!$O$2,"",VLOOKUP(E295,'SF.SL'!F:M,8,FALSE))</f>
        <v/>
      </c>
      <c r="I295" s="46"/>
    </row>
    <row r="296" spans="1:9" ht="21.95" customHeight="1">
      <c r="A296" s="20" t="str">
        <f ca="1">VLOOKUP(E296,'SF.SL'!F:O,10,FALSE)</f>
        <v/>
      </c>
      <c r="B296" s="21" t="str">
        <f ca="1">_xlfn.IFERROR(VLOOKUP(E296,'Rec.'!B:H,4,FALSE),"")</f>
        <v/>
      </c>
      <c r="C296" s="21" t="str">
        <f ca="1">_xlfn.IFERROR(VLOOKUP(E296,'Rec.'!B:H,5,FALSE),"")</f>
        <v/>
      </c>
      <c r="D296" s="20" t="str">
        <f ca="1">_xlfn.IFERROR(VLOOKUP(E296,'Rec.'!B:H,6,FALSE),"")</f>
        <v/>
      </c>
      <c r="E296" s="20" t="str">
        <f ca="1">_xlfn.IFERROR(VLOOKUP(ROW()-8,'SF.SL'!Q:R,2,FALSE),"")</f>
        <v/>
      </c>
      <c r="F296" s="20" t="str">
        <f ca="1">VLOOKUP(E296,'SF.SL'!F:J,5,FALSE)</f>
        <v/>
      </c>
      <c r="G296" s="31" t="str">
        <f ca="1">IF(ROW()-8&gt;'Inf.'!$O$2,"",VLOOKUP(E296,'SF.SL'!F:I,4,FALSE))</f>
        <v/>
      </c>
      <c r="H296" s="20" t="str">
        <f ca="1">IF(ROW()-8&gt;'Inf.'!$O$2,"",VLOOKUP(E296,'SF.SL'!F:M,8,FALSE))</f>
        <v/>
      </c>
      <c r="I296" s="46"/>
    </row>
    <row r="297" spans="1:9" ht="21.95" customHeight="1">
      <c r="A297" s="20" t="str">
        <f ca="1">VLOOKUP(E297,'SF.SL'!F:O,10,FALSE)</f>
        <v/>
      </c>
      <c r="B297" s="21" t="str">
        <f ca="1">_xlfn.IFERROR(VLOOKUP(E297,'Rec.'!B:H,4,FALSE),"")</f>
        <v/>
      </c>
      <c r="C297" s="21" t="str">
        <f ca="1">_xlfn.IFERROR(VLOOKUP(E297,'Rec.'!B:H,5,FALSE),"")</f>
        <v/>
      </c>
      <c r="D297" s="20" t="str">
        <f ca="1">_xlfn.IFERROR(VLOOKUP(E297,'Rec.'!B:H,6,FALSE),"")</f>
        <v/>
      </c>
      <c r="E297" s="20" t="str">
        <f ca="1">_xlfn.IFERROR(VLOOKUP(ROW()-8,'SF.SL'!Q:R,2,FALSE),"")</f>
        <v/>
      </c>
      <c r="F297" s="20" t="str">
        <f ca="1">VLOOKUP(E297,'SF.SL'!F:J,5,FALSE)</f>
        <v/>
      </c>
      <c r="G297" s="31" t="str">
        <f ca="1">IF(ROW()-8&gt;'Inf.'!$O$2,"",VLOOKUP(E297,'SF.SL'!F:I,4,FALSE))</f>
        <v/>
      </c>
      <c r="H297" s="20" t="str">
        <f ca="1">IF(ROW()-8&gt;'Inf.'!$O$2,"",VLOOKUP(E297,'SF.SL'!F:M,8,FALSE))</f>
        <v/>
      </c>
      <c r="I297" s="46"/>
    </row>
    <row r="298" spans="1:9" ht="21.95" customHeight="1">
      <c r="A298" s="20" t="str">
        <f ca="1">VLOOKUP(E298,'SF.SL'!F:O,10,FALSE)</f>
        <v/>
      </c>
      <c r="B298" s="21" t="str">
        <f ca="1">_xlfn.IFERROR(VLOOKUP(E298,'Rec.'!B:H,4,FALSE),"")</f>
        <v/>
      </c>
      <c r="C298" s="21" t="str">
        <f ca="1">_xlfn.IFERROR(VLOOKUP(E298,'Rec.'!B:H,5,FALSE),"")</f>
        <v/>
      </c>
      <c r="D298" s="20" t="str">
        <f ca="1">_xlfn.IFERROR(VLOOKUP(E298,'Rec.'!B:H,6,FALSE),"")</f>
        <v/>
      </c>
      <c r="E298" s="20" t="str">
        <f ca="1">_xlfn.IFERROR(VLOOKUP(ROW()-8,'SF.SL'!Q:R,2,FALSE),"")</f>
        <v/>
      </c>
      <c r="F298" s="20" t="str">
        <f ca="1">VLOOKUP(E298,'SF.SL'!F:J,5,FALSE)</f>
        <v/>
      </c>
      <c r="G298" s="31" t="str">
        <f ca="1">IF(ROW()-8&gt;'Inf.'!$O$2,"",VLOOKUP(E298,'SF.SL'!F:I,4,FALSE))</f>
        <v/>
      </c>
      <c r="H298" s="20" t="str">
        <f ca="1">IF(ROW()-8&gt;'Inf.'!$O$2,"",VLOOKUP(E298,'SF.SL'!F:M,8,FALSE))</f>
        <v/>
      </c>
      <c r="I298" s="46"/>
    </row>
    <row r="299" spans="1:9" ht="21.95" customHeight="1">
      <c r="A299" s="20" t="str">
        <f ca="1">VLOOKUP(E299,'SF.SL'!F:O,10,FALSE)</f>
        <v/>
      </c>
      <c r="B299" s="21" t="str">
        <f ca="1">_xlfn.IFERROR(VLOOKUP(E299,'Rec.'!B:H,4,FALSE),"")</f>
        <v/>
      </c>
      <c r="C299" s="21" t="str">
        <f ca="1">_xlfn.IFERROR(VLOOKUP(E299,'Rec.'!B:H,5,FALSE),"")</f>
        <v/>
      </c>
      <c r="D299" s="20" t="str">
        <f ca="1">_xlfn.IFERROR(VLOOKUP(E299,'Rec.'!B:H,6,FALSE),"")</f>
        <v/>
      </c>
      <c r="E299" s="20" t="str">
        <f ca="1">_xlfn.IFERROR(VLOOKUP(ROW()-8,'SF.SL'!Q:R,2,FALSE),"")</f>
        <v/>
      </c>
      <c r="F299" s="20" t="str">
        <f ca="1">VLOOKUP(E299,'SF.SL'!F:J,5,FALSE)</f>
        <v/>
      </c>
      <c r="G299" s="31" t="str">
        <f ca="1">IF(ROW()-8&gt;'Inf.'!$O$2,"",VLOOKUP(E299,'SF.SL'!F:I,4,FALSE))</f>
        <v/>
      </c>
      <c r="H299" s="20" t="str">
        <f ca="1">IF(ROW()-8&gt;'Inf.'!$O$2,"",VLOOKUP(E299,'SF.SL'!F:M,8,FALSE))</f>
        <v/>
      </c>
      <c r="I299" s="46"/>
    </row>
    <row r="300" spans="1:9" ht="21.95" customHeight="1">
      <c r="A300" s="20" t="str">
        <f ca="1">VLOOKUP(E300,'SF.SL'!F:O,10,FALSE)</f>
        <v/>
      </c>
      <c r="B300" s="21" t="str">
        <f ca="1">_xlfn.IFERROR(VLOOKUP(E300,'Rec.'!B:H,4,FALSE),"")</f>
        <v/>
      </c>
      <c r="C300" s="21" t="str">
        <f ca="1">_xlfn.IFERROR(VLOOKUP(E300,'Rec.'!B:H,5,FALSE),"")</f>
        <v/>
      </c>
      <c r="D300" s="20" t="str">
        <f ca="1">_xlfn.IFERROR(VLOOKUP(E300,'Rec.'!B:H,6,FALSE),"")</f>
        <v/>
      </c>
      <c r="E300" s="20" t="str">
        <f ca="1">_xlfn.IFERROR(VLOOKUP(ROW()-8,'SF.SL'!Q:R,2,FALSE),"")</f>
        <v/>
      </c>
      <c r="F300" s="20" t="str">
        <f ca="1">VLOOKUP(E300,'SF.SL'!F:J,5,FALSE)</f>
        <v/>
      </c>
      <c r="G300" s="31" t="str">
        <f ca="1">IF(ROW()-8&gt;'Inf.'!$O$2,"",VLOOKUP(E300,'SF.SL'!F:I,4,FALSE))</f>
        <v/>
      </c>
      <c r="H300" s="20" t="str">
        <f ca="1">IF(ROW()-8&gt;'Inf.'!$O$2,"",VLOOKUP(E300,'SF.SL'!F:M,8,FALSE))</f>
        <v/>
      </c>
      <c r="I300" s="46"/>
    </row>
    <row r="301" spans="1:9" ht="21.95" customHeight="1">
      <c r="A301" s="20" t="str">
        <f ca="1">VLOOKUP(E301,'SF.SL'!F:O,10,FALSE)</f>
        <v/>
      </c>
      <c r="B301" s="21" t="str">
        <f ca="1">_xlfn.IFERROR(VLOOKUP(E301,'Rec.'!B:H,4,FALSE),"")</f>
        <v/>
      </c>
      <c r="C301" s="21" t="str">
        <f ca="1">_xlfn.IFERROR(VLOOKUP(E301,'Rec.'!B:H,5,FALSE),"")</f>
        <v/>
      </c>
      <c r="D301" s="20" t="str">
        <f ca="1">_xlfn.IFERROR(VLOOKUP(E301,'Rec.'!B:H,6,FALSE),"")</f>
        <v/>
      </c>
      <c r="E301" s="20" t="str">
        <f ca="1">_xlfn.IFERROR(VLOOKUP(ROW()-8,'SF.SL'!Q:R,2,FALSE),"")</f>
        <v/>
      </c>
      <c r="F301" s="20" t="str">
        <f ca="1">VLOOKUP(E301,'SF.SL'!F:J,5,FALSE)</f>
        <v/>
      </c>
      <c r="G301" s="31" t="str">
        <f ca="1">IF(ROW()-8&gt;'Inf.'!$O$2,"",VLOOKUP(E301,'SF.SL'!F:I,4,FALSE))</f>
        <v/>
      </c>
      <c r="H301" s="20" t="str">
        <f ca="1">IF(ROW()-8&gt;'Inf.'!$O$2,"",VLOOKUP(E301,'SF.SL'!F:M,8,FALSE))</f>
        <v/>
      </c>
      <c r="I301" s="46"/>
    </row>
    <row r="302" spans="1:9" ht="21.95" customHeight="1">
      <c r="A302" s="20" t="str">
        <f ca="1">VLOOKUP(E302,'SF.SL'!F:O,10,FALSE)</f>
        <v/>
      </c>
      <c r="B302" s="21" t="str">
        <f ca="1">_xlfn.IFERROR(VLOOKUP(E302,'Rec.'!B:H,4,FALSE),"")</f>
        <v/>
      </c>
      <c r="C302" s="21" t="str">
        <f ca="1">_xlfn.IFERROR(VLOOKUP(E302,'Rec.'!B:H,5,FALSE),"")</f>
        <v/>
      </c>
      <c r="D302" s="20" t="str">
        <f ca="1">_xlfn.IFERROR(VLOOKUP(E302,'Rec.'!B:H,6,FALSE),"")</f>
        <v/>
      </c>
      <c r="E302" s="20" t="str">
        <f ca="1">_xlfn.IFERROR(VLOOKUP(ROW()-8,'SF.SL'!Q:R,2,FALSE),"")</f>
        <v/>
      </c>
      <c r="F302" s="20" t="str">
        <f ca="1">VLOOKUP(E302,'SF.SL'!F:J,5,FALSE)</f>
        <v/>
      </c>
      <c r="G302" s="31" t="str">
        <f ca="1">IF(ROW()-8&gt;'Inf.'!$O$2,"",VLOOKUP(E302,'SF.SL'!F:I,4,FALSE))</f>
        <v/>
      </c>
      <c r="H302" s="20" t="str">
        <f ca="1">IF(ROW()-8&gt;'Inf.'!$O$2,"",VLOOKUP(E302,'SF.SL'!F:M,8,FALSE))</f>
        <v/>
      </c>
      <c r="I302" s="46"/>
    </row>
    <row r="303" spans="1:9" ht="21.95" customHeight="1">
      <c r="A303" s="20" t="str">
        <f ca="1">VLOOKUP(E303,'SF.SL'!F:O,10,FALSE)</f>
        <v/>
      </c>
      <c r="B303" s="21" t="str">
        <f ca="1">_xlfn.IFERROR(VLOOKUP(E303,'Rec.'!B:H,4,FALSE),"")</f>
        <v/>
      </c>
      <c r="C303" s="21" t="str">
        <f ca="1">_xlfn.IFERROR(VLOOKUP(E303,'Rec.'!B:H,5,FALSE),"")</f>
        <v/>
      </c>
      <c r="D303" s="20" t="str">
        <f ca="1">_xlfn.IFERROR(VLOOKUP(E303,'Rec.'!B:H,6,FALSE),"")</f>
        <v/>
      </c>
      <c r="E303" s="20" t="str">
        <f ca="1">_xlfn.IFERROR(VLOOKUP(ROW()-8,'SF.SL'!Q:R,2,FALSE),"")</f>
        <v/>
      </c>
      <c r="F303" s="20" t="str">
        <f ca="1">VLOOKUP(E303,'SF.SL'!F:J,5,FALSE)</f>
        <v/>
      </c>
      <c r="G303" s="31" t="str">
        <f ca="1">IF(ROW()-8&gt;'Inf.'!$O$2,"",VLOOKUP(E303,'SF.SL'!F:I,4,FALSE))</f>
        <v/>
      </c>
      <c r="H303" s="20" t="str">
        <f ca="1">IF(ROW()-8&gt;'Inf.'!$O$2,"",VLOOKUP(E303,'SF.SL'!F:M,8,FALSE))</f>
        <v/>
      </c>
      <c r="I303" s="46"/>
    </row>
    <row r="304" spans="1:9" ht="21.95" customHeight="1">
      <c r="A304" s="20" t="str">
        <f ca="1">VLOOKUP(E304,'SF.SL'!F:O,10,FALSE)</f>
        <v/>
      </c>
      <c r="B304" s="21" t="str">
        <f ca="1">_xlfn.IFERROR(VLOOKUP(E304,'Rec.'!B:H,4,FALSE),"")</f>
        <v/>
      </c>
      <c r="C304" s="21" t="str">
        <f ca="1">_xlfn.IFERROR(VLOOKUP(E304,'Rec.'!B:H,5,FALSE),"")</f>
        <v/>
      </c>
      <c r="D304" s="20" t="str">
        <f ca="1">_xlfn.IFERROR(VLOOKUP(E304,'Rec.'!B:H,6,FALSE),"")</f>
        <v/>
      </c>
      <c r="E304" s="20" t="str">
        <f ca="1">_xlfn.IFERROR(VLOOKUP(ROW()-8,'SF.SL'!Q:R,2,FALSE),"")</f>
        <v/>
      </c>
      <c r="F304" s="20" t="str">
        <f ca="1">VLOOKUP(E304,'SF.SL'!F:J,5,FALSE)</f>
        <v/>
      </c>
      <c r="G304" s="31" t="str">
        <f ca="1">IF(ROW()-8&gt;'Inf.'!$O$2,"",VLOOKUP(E304,'SF.SL'!F:I,4,FALSE))</f>
        <v/>
      </c>
      <c r="H304" s="20" t="str">
        <f ca="1">IF(ROW()-8&gt;'Inf.'!$O$2,"",VLOOKUP(E304,'SF.SL'!F:M,8,FALSE))</f>
        <v/>
      </c>
      <c r="I304" s="46"/>
    </row>
    <row r="305" spans="1:9" ht="21.95" customHeight="1">
      <c r="A305" s="20" t="str">
        <f ca="1">VLOOKUP(E305,'SF.SL'!F:O,10,FALSE)</f>
        <v/>
      </c>
      <c r="B305" s="21" t="str">
        <f ca="1">_xlfn.IFERROR(VLOOKUP(E305,'Rec.'!B:H,4,FALSE),"")</f>
        <v/>
      </c>
      <c r="C305" s="21" t="str">
        <f ca="1">_xlfn.IFERROR(VLOOKUP(E305,'Rec.'!B:H,5,FALSE),"")</f>
        <v/>
      </c>
      <c r="D305" s="20" t="str">
        <f ca="1">_xlfn.IFERROR(VLOOKUP(E305,'Rec.'!B:H,6,FALSE),"")</f>
        <v/>
      </c>
      <c r="E305" s="20" t="str">
        <f ca="1">_xlfn.IFERROR(VLOOKUP(ROW()-8,'SF.SL'!Q:R,2,FALSE),"")</f>
        <v/>
      </c>
      <c r="F305" s="20" t="str">
        <f ca="1">VLOOKUP(E305,'SF.SL'!F:J,5,FALSE)</f>
        <v/>
      </c>
      <c r="G305" s="31" t="str">
        <f ca="1">IF(ROW()-8&gt;'Inf.'!$O$2,"",VLOOKUP(E305,'SF.SL'!F:I,4,FALSE))</f>
        <v/>
      </c>
      <c r="H305" s="20" t="str">
        <f ca="1">IF(ROW()-8&gt;'Inf.'!$O$2,"",VLOOKUP(E305,'SF.SL'!F:M,8,FALSE))</f>
        <v/>
      </c>
      <c r="I305" s="46"/>
    </row>
    <row r="306" spans="1:9" ht="21.95" customHeight="1">
      <c r="A306" s="20" t="str">
        <f ca="1">VLOOKUP(E306,'SF.SL'!F:O,10,FALSE)</f>
        <v/>
      </c>
      <c r="B306" s="21" t="str">
        <f ca="1">_xlfn.IFERROR(VLOOKUP(E306,'Rec.'!B:H,4,FALSE),"")</f>
        <v/>
      </c>
      <c r="C306" s="21" t="str">
        <f ca="1">_xlfn.IFERROR(VLOOKUP(E306,'Rec.'!B:H,5,FALSE),"")</f>
        <v/>
      </c>
      <c r="D306" s="20" t="str">
        <f ca="1">_xlfn.IFERROR(VLOOKUP(E306,'Rec.'!B:H,6,FALSE),"")</f>
        <v/>
      </c>
      <c r="E306" s="20" t="str">
        <f ca="1">_xlfn.IFERROR(VLOOKUP(ROW()-8,'SF.SL'!Q:R,2,FALSE),"")</f>
        <v/>
      </c>
      <c r="F306" s="20" t="str">
        <f ca="1">VLOOKUP(E306,'SF.SL'!F:J,5,FALSE)</f>
        <v/>
      </c>
      <c r="G306" s="31" t="str">
        <f ca="1">IF(ROW()-8&gt;'Inf.'!$O$2,"",VLOOKUP(E306,'SF.SL'!F:I,4,FALSE))</f>
        <v/>
      </c>
      <c r="H306" s="20" t="str">
        <f ca="1">IF(ROW()-8&gt;'Inf.'!$O$2,"",VLOOKUP(E306,'SF.SL'!F:M,8,FALSE))</f>
        <v/>
      </c>
      <c r="I306" s="46"/>
    </row>
    <row r="307" spans="1:9" ht="21.95" customHeight="1">
      <c r="A307" s="20" t="str">
        <f ca="1">VLOOKUP(E307,'SF.SL'!F:O,10,FALSE)</f>
        <v/>
      </c>
      <c r="B307" s="21" t="str">
        <f ca="1">_xlfn.IFERROR(VLOOKUP(E307,'Rec.'!B:H,4,FALSE),"")</f>
        <v/>
      </c>
      <c r="C307" s="21" t="str">
        <f ca="1">_xlfn.IFERROR(VLOOKUP(E307,'Rec.'!B:H,5,FALSE),"")</f>
        <v/>
      </c>
      <c r="D307" s="20" t="str">
        <f ca="1">_xlfn.IFERROR(VLOOKUP(E307,'Rec.'!B:H,6,FALSE),"")</f>
        <v/>
      </c>
      <c r="E307" s="20" t="str">
        <f ca="1">_xlfn.IFERROR(VLOOKUP(ROW()-8,'SF.SL'!Q:R,2,FALSE),"")</f>
        <v/>
      </c>
      <c r="F307" s="20" t="str">
        <f ca="1">VLOOKUP(E307,'SF.SL'!F:J,5,FALSE)</f>
        <v/>
      </c>
      <c r="G307" s="31" t="str">
        <f ca="1">IF(ROW()-8&gt;'Inf.'!$O$2,"",VLOOKUP(E307,'SF.SL'!F:I,4,FALSE))</f>
        <v/>
      </c>
      <c r="H307" s="20" t="str">
        <f ca="1">IF(ROW()-8&gt;'Inf.'!$O$2,"",VLOOKUP(E307,'SF.SL'!F:M,8,FALSE))</f>
        <v/>
      </c>
      <c r="I307" s="46"/>
    </row>
    <row r="308" spans="1:9" ht="21.95" customHeight="1">
      <c r="A308" s="20" t="str">
        <f ca="1">VLOOKUP(E308,'SF.SL'!F:O,10,FALSE)</f>
        <v/>
      </c>
      <c r="B308" s="21" t="str">
        <f ca="1">_xlfn.IFERROR(VLOOKUP(E308,'Rec.'!B:H,4,FALSE),"")</f>
        <v/>
      </c>
      <c r="C308" s="21" t="str">
        <f ca="1">_xlfn.IFERROR(VLOOKUP(E308,'Rec.'!B:H,5,FALSE),"")</f>
        <v/>
      </c>
      <c r="D308" s="20" t="str">
        <f ca="1">_xlfn.IFERROR(VLOOKUP(E308,'Rec.'!B:H,6,FALSE),"")</f>
        <v/>
      </c>
      <c r="E308" s="20" t="str">
        <f ca="1">_xlfn.IFERROR(VLOOKUP(ROW()-8,'SF.SL'!Q:R,2,FALSE),"")</f>
        <v/>
      </c>
      <c r="F308" s="20" t="str">
        <f ca="1">VLOOKUP(E308,'SF.SL'!F:J,5,FALSE)</f>
        <v/>
      </c>
      <c r="G308" s="31" t="str">
        <f ca="1">IF(ROW()-8&gt;'Inf.'!$O$2,"",VLOOKUP(E308,'SF.SL'!F:I,4,FALSE))</f>
        <v/>
      </c>
      <c r="H308" s="20" t="str">
        <f ca="1">IF(ROW()-8&gt;'Inf.'!$O$2,"",VLOOKUP(E308,'SF.SL'!F:M,8,FALSE))</f>
        <v/>
      </c>
      <c r="I308" s="46"/>
    </row>
    <row r="309" spans="1:9" ht="21.95" customHeight="1">
      <c r="A309" s="20" t="str">
        <f ca="1">VLOOKUP(E309,'SF.SL'!F:O,10,FALSE)</f>
        <v/>
      </c>
      <c r="B309" s="21" t="str">
        <f ca="1">_xlfn.IFERROR(VLOOKUP(E309,'Rec.'!B:H,4,FALSE),"")</f>
        <v/>
      </c>
      <c r="C309" s="21" t="str">
        <f ca="1">_xlfn.IFERROR(VLOOKUP(E309,'Rec.'!B:H,5,FALSE),"")</f>
        <v/>
      </c>
      <c r="D309" s="20" t="str">
        <f ca="1">_xlfn.IFERROR(VLOOKUP(E309,'Rec.'!B:H,6,FALSE),"")</f>
        <v/>
      </c>
      <c r="E309" s="20" t="str">
        <f ca="1">_xlfn.IFERROR(VLOOKUP(ROW()-8,'SF.SL'!Q:R,2,FALSE),"")</f>
        <v/>
      </c>
      <c r="F309" s="20" t="str">
        <f ca="1">VLOOKUP(E309,'SF.SL'!F:J,5,FALSE)</f>
        <v/>
      </c>
      <c r="G309" s="31" t="str">
        <f ca="1">IF(ROW()-8&gt;'Inf.'!$O$2,"",VLOOKUP(E309,'SF.SL'!F:I,4,FALSE))</f>
        <v/>
      </c>
      <c r="H309" s="20" t="str">
        <f ca="1">IF(ROW()-8&gt;'Inf.'!$O$2,"",VLOOKUP(E309,'SF.SL'!F:M,8,FALSE))</f>
        <v/>
      </c>
      <c r="I309" s="46"/>
    </row>
  </sheetData>
  <mergeCells count="5">
    <mergeCell ref="G5:H5"/>
    <mergeCell ref="A2:I2"/>
    <mergeCell ref="C4:D4"/>
    <mergeCell ref="C5:D5"/>
    <mergeCell ref="A1:I1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0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scale="87" r:id="rId2"/>
  <headerFooter>
    <oddFooter>&amp;L&amp;"B Titr"&amp;10Route Judge:  &amp;"B Mitra"&amp;12&amp;C&amp;"B Titr"&amp;10Category Judge:  &amp;"B Mitra"&amp;12&amp;R&amp;"B Titr"&amp;10   Jury President:  &amp;"B Mitra"&amp;12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2"/>
  <sheetViews>
    <sheetView workbookViewId="0" topLeftCell="A1">
      <pane ySplit="8" topLeftCell="A9" activePane="bottomLeft" state="frozen"/>
      <selection pane="topLeft" activeCell="B1" sqref="B1"/>
      <selection pane="bottomLeft" activeCell="I17" sqref="I17"/>
    </sheetView>
  </sheetViews>
  <sheetFormatPr defaultColWidth="9.00390625" defaultRowHeight="15"/>
  <cols>
    <col min="1" max="1" width="7.140625" style="8" hidden="1" customWidth="1"/>
    <col min="2" max="2" width="7.00390625" style="8" bestFit="1" customWidth="1"/>
    <col min="3" max="3" width="17.28125" style="8" customWidth="1"/>
    <col min="4" max="4" width="16.421875" style="8" customWidth="1"/>
    <col min="5" max="5" width="6.7109375" style="8" customWidth="1"/>
    <col min="6" max="6" width="8.421875" style="8" bestFit="1" customWidth="1"/>
    <col min="7" max="7" width="15.57421875" style="47" customWidth="1"/>
    <col min="8" max="8" width="8.140625" style="48" customWidth="1"/>
    <col min="9" max="9" width="19.140625" style="49" customWidth="1"/>
    <col min="10" max="10" width="16.421875" style="12" hidden="1" customWidth="1"/>
    <col min="11" max="11" width="7.8515625" style="8" hidden="1" customWidth="1"/>
    <col min="12" max="12" width="11.57421875" style="8" hidden="1" customWidth="1"/>
    <col min="13" max="13" width="9.8515625" style="8" hidden="1" customWidth="1"/>
    <col min="14" max="14" width="18.28125" style="8" customWidth="1"/>
    <col min="15" max="15" width="9.57421875" style="8" customWidth="1"/>
    <col min="16" max="16" width="22.7109375" style="8" customWidth="1"/>
    <col min="17" max="17" width="15.140625" style="8" customWidth="1"/>
    <col min="18" max="18" width="35.421875" style="8" customWidth="1"/>
    <col min="19" max="19" width="9.00390625" style="8" customWidth="1"/>
    <col min="20" max="16384" width="9.00390625" style="8" customWidth="1"/>
  </cols>
  <sheetData>
    <row r="1" spans="2:11" ht="18" customHeight="1">
      <c r="B1" s="107" t="str">
        <f>'Inf.'!C2&amp;" - "&amp;'Inf.'!C5</f>
        <v xml:space="preserve">2.Kolo SP a MSR  v Drytoolingu - Zilina La Skala  Slovakia </v>
      </c>
      <c r="C1" s="107"/>
      <c r="D1" s="107"/>
      <c r="E1" s="107"/>
      <c r="F1" s="107"/>
      <c r="G1" s="107"/>
      <c r="H1" s="23"/>
      <c r="K1" s="11"/>
    </row>
    <row r="2" spans="2:11" ht="18" customHeight="1">
      <c r="B2" s="106" t="str">
        <f>"Startlist final "&amp;'Inf.'!C7&amp;" "&amp;'Inf.'!C8&amp;"Lead"</f>
        <v>Startlist final Man Lead</v>
      </c>
      <c r="C2" s="106"/>
      <c r="D2" s="106"/>
      <c r="E2" s="106"/>
      <c r="F2" s="106"/>
      <c r="G2" s="106"/>
      <c r="H2" s="23"/>
      <c r="K2" s="11"/>
    </row>
    <row r="3" spans="2:11" ht="18" customHeight="1">
      <c r="B3" s="33"/>
      <c r="C3" s="33"/>
      <c r="D3" s="35"/>
      <c r="E3" s="35"/>
      <c r="F3" s="33"/>
      <c r="G3" s="33"/>
      <c r="H3" s="73"/>
      <c r="K3" s="11"/>
    </row>
    <row r="4" spans="2:11" ht="18" customHeight="1">
      <c r="B4" s="33"/>
      <c r="C4" s="37" t="s">
        <v>18</v>
      </c>
      <c r="D4" s="64" t="str">
        <f>'Inf.'!C5</f>
        <v xml:space="preserve">Zilina La Skala  Slovakia </v>
      </c>
      <c r="E4" s="108" t="s">
        <v>46</v>
      </c>
      <c r="F4" s="108"/>
      <c r="G4" s="65">
        <f>'Inf.'!G5</f>
        <v>0.6666666666666666</v>
      </c>
      <c r="H4" s="3"/>
      <c r="K4" s="11"/>
    </row>
    <row r="5" spans="2:11" ht="18" customHeight="1">
      <c r="B5" s="33"/>
      <c r="C5" s="37" t="s">
        <v>19</v>
      </c>
      <c r="D5" s="40" t="str">
        <f>'Inf.'!F5</f>
        <v xml:space="preserve">Zilina La Skala  Slovakia </v>
      </c>
      <c r="E5" s="108" t="s">
        <v>47</v>
      </c>
      <c r="F5" s="108"/>
      <c r="G5" s="65">
        <f>'Inf.'!H5</f>
        <v>0.6875</v>
      </c>
      <c r="H5" s="3"/>
      <c r="K5" s="11"/>
    </row>
    <row r="6" spans="2:11" ht="18" customHeight="1">
      <c r="B6" s="33"/>
      <c r="C6" s="38"/>
      <c r="D6" s="64"/>
      <c r="E6" s="108" t="s">
        <v>27</v>
      </c>
      <c r="F6" s="108"/>
      <c r="G6" s="65">
        <f>'Inf.'!I5</f>
        <v>0.7083333333333334</v>
      </c>
      <c r="H6" s="3"/>
      <c r="K6" s="11"/>
    </row>
    <row r="7" spans="2:11" ht="18" customHeight="1">
      <c r="B7" s="35"/>
      <c r="C7" s="35"/>
      <c r="D7" s="35"/>
      <c r="E7" s="35"/>
      <c r="F7" s="35"/>
      <c r="G7" s="35"/>
      <c r="H7" s="15"/>
      <c r="I7" s="15"/>
      <c r="J7" s="15"/>
      <c r="K7" s="11"/>
    </row>
    <row r="8" spans="2:18" ht="35.1" customHeight="1">
      <c r="B8" s="16" t="s">
        <v>14</v>
      </c>
      <c r="C8" s="16" t="s">
        <v>15</v>
      </c>
      <c r="D8" s="16" t="s">
        <v>16</v>
      </c>
      <c r="E8" s="17" t="s">
        <v>45</v>
      </c>
      <c r="F8" s="16" t="s">
        <v>22</v>
      </c>
      <c r="G8" s="16" t="s">
        <v>30</v>
      </c>
      <c r="H8" s="16" t="s">
        <v>23</v>
      </c>
      <c r="I8" s="16" t="s">
        <v>24</v>
      </c>
      <c r="J8" s="11"/>
      <c r="L8" s="3" t="s">
        <v>25</v>
      </c>
      <c r="M8" s="3" t="s">
        <v>42</v>
      </c>
      <c r="N8" s="3"/>
      <c r="O8" s="3" t="s">
        <v>43</v>
      </c>
      <c r="P8" s="3" t="s">
        <v>26</v>
      </c>
      <c r="R8" s="3" t="s">
        <v>39</v>
      </c>
    </row>
    <row r="9" spans="1:18" ht="21.95" customHeight="1">
      <c r="A9" s="8" t="str">
        <f aca="true" t="shared" si="0" ref="A9:A32">Q9</f>
        <v/>
      </c>
      <c r="B9" s="20">
        <f>IF(ROW()-8&gt;'Inf.'!$F$10,"",ROW()-8)</f>
        <v>1</v>
      </c>
      <c r="C9" s="21" t="str">
        <f ca="1">_xlfn.IFERROR(VLOOKUP(F9,'Rec.'!B:H,4,FALSE),"")</f>
        <v/>
      </c>
      <c r="D9" s="21" t="str">
        <f ca="1">_xlfn.IFERROR(VLOOKUP(F9,'Rec.'!B:H,5,FALSE),"")</f>
        <v/>
      </c>
      <c r="E9" s="20" t="str">
        <f ca="1">_xlfn.IFERROR(VLOOKUP(F9,'Rec.'!B:H,6,FALSE),"")</f>
        <v/>
      </c>
      <c r="F9" s="20" t="str">
        <f ca="1">_xlfn.IFERROR(IF(B9&gt;'Inf.'!$F$10,"",VLOOKUP(LARGE('SF.SL'!Q:Q,'Inf.'!O$2-'Inf.'!F$10+B9),'SF.SL'!Q:R,2,FALSE)),"")</f>
        <v/>
      </c>
      <c r="G9" s="42"/>
      <c r="H9" s="42">
        <v>9.2</v>
      </c>
      <c r="I9" s="90">
        <v>0.09236111111111112</v>
      </c>
      <c r="J9" s="12">
        <f>_xlfn.IFERROR(IF(B9&gt;'Inf.'!$I$10,"",H9),"")</f>
        <v>9.2</v>
      </c>
      <c r="K9" s="8">
        <f aca="true" t="shared" si="1" ref="K9:K15">_xlfn.IFERROR(IF(J9="TOP",10^6+RANK(I9,I:I,0)*100,J9*10000),"")</f>
        <v>92000</v>
      </c>
      <c r="L9" s="8">
        <f aca="true" t="shared" si="2" ref="L9:L32">_xlfn.IFERROR(RANK(K9,K:K,0),"")</f>
        <v>8</v>
      </c>
      <c r="M9" s="8" t="str">
        <f ca="1">_xlfn.IFERROR(VLOOKUP(F9,'SF.SL'!F:O,10,FALSE),"")</f>
        <v/>
      </c>
      <c r="N9" s="8" t="str">
        <f ca="1">_xlfn.IFERROR(L9*1000+M9,"")</f>
        <v/>
      </c>
      <c r="O9" s="8" t="str">
        <f aca="true" t="shared" si="3" ref="O9:O32">_xlfn.IFERROR(RANK(N9,N:N,1),"")</f>
        <v/>
      </c>
      <c r="P9" s="8" t="str">
        <f ca="1">_xlfn.IFERROR(O9*100+'Rec.'!I2,"")</f>
        <v/>
      </c>
      <c r="Q9" s="8" t="str">
        <f aca="true" t="shared" si="4" ref="Q9:Q32">_xlfn.IFERROR(RANK(P9,P:P,1),"")</f>
        <v/>
      </c>
      <c r="R9" s="8" t="str">
        <f aca="true" t="shared" si="5" ref="R9:R15">F9</f>
        <v/>
      </c>
    </row>
    <row r="10" spans="1:18" ht="21.95" customHeight="1">
      <c r="A10" s="8" t="str">
        <f ca="1" t="shared" si="0"/>
        <v/>
      </c>
      <c r="B10" s="20">
        <f>IF(ROW()-8&gt;'Inf.'!$F$10,"",ROW()-8)</f>
        <v>2</v>
      </c>
      <c r="C10" s="21" t="str">
        <f ca="1">_xlfn.IFERROR(VLOOKUP(F10,'Rec.'!B:H,4,FALSE),"")</f>
        <v/>
      </c>
      <c r="D10" s="21" t="str">
        <f ca="1">_xlfn.IFERROR(VLOOKUP(F10,'Rec.'!B:H,5,FALSE),"")</f>
        <v/>
      </c>
      <c r="E10" s="20" t="str">
        <f ca="1">_xlfn.IFERROR(VLOOKUP(F10,'Rec.'!B:H,6,FALSE),"")</f>
        <v/>
      </c>
      <c r="F10" s="20" t="str">
        <f ca="1">_xlfn.IFERROR(IF(B10&gt;'Inf.'!$F$10,"",VLOOKUP(LARGE('SF.SL'!Q:Q,'Inf.'!O$2-'Inf.'!F$10+B10),'SF.SL'!Q:R,2,FALSE)),"")</f>
        <v/>
      </c>
      <c r="G10" s="42"/>
      <c r="H10" s="42">
        <v>22</v>
      </c>
      <c r="I10" s="90">
        <v>0.2222222222222222</v>
      </c>
      <c r="J10" s="12">
        <f>_xlfn.IFERROR(IF(B10&gt;'Inf.'!$I$10,"",H10),"")</f>
        <v>22</v>
      </c>
      <c r="K10" s="8">
        <f t="shared" si="1"/>
        <v>220000</v>
      </c>
      <c r="L10" s="8">
        <f t="shared" si="2"/>
        <v>6</v>
      </c>
      <c r="M10" s="8" t="str">
        <f ca="1">_xlfn.IFERROR(VLOOKUP(F10,'SF.SL'!F:O,10,FALSE),"")</f>
        <v/>
      </c>
      <c r="N10" s="8" t="str">
        <f aca="true" t="shared" si="6" ref="N10:N32">_xlfn.IFERROR(L10*1000+M10,"")</f>
        <v/>
      </c>
      <c r="O10" s="8" t="str">
        <f ca="1" t="shared" si="3"/>
        <v/>
      </c>
      <c r="P10" s="8" t="str">
        <f ca="1">_xlfn.IFERROR(O10*100+'Rec.'!I3,"")</f>
        <v/>
      </c>
      <c r="Q10" s="8" t="str">
        <f ca="1" t="shared" si="4"/>
        <v/>
      </c>
      <c r="R10" s="8" t="str">
        <f ca="1" t="shared" si="5"/>
        <v/>
      </c>
    </row>
    <row r="11" spans="1:18" ht="21.95" customHeight="1">
      <c r="A11" s="8" t="str">
        <f ca="1" t="shared" si="0"/>
        <v/>
      </c>
      <c r="B11" s="20">
        <f>IF(ROW()-8&gt;'Inf.'!$F$10,"",ROW()-8)</f>
        <v>3</v>
      </c>
      <c r="C11" s="21" t="str">
        <f ca="1">_xlfn.IFERROR(VLOOKUP(F11,'Rec.'!B:H,4,FALSE),"")</f>
        <v/>
      </c>
      <c r="D11" s="21" t="str">
        <f ca="1">_xlfn.IFERROR(VLOOKUP(F11,'Rec.'!B:H,5,FALSE),"")</f>
        <v/>
      </c>
      <c r="E11" s="20" t="str">
        <f ca="1">_xlfn.IFERROR(VLOOKUP(F11,'Rec.'!B:H,6,FALSE),"")</f>
        <v/>
      </c>
      <c r="F11" s="20" t="str">
        <f ca="1">_xlfn.IFERROR(IF(B11&gt;'Inf.'!$F$10,"",VLOOKUP(LARGE('SF.SL'!Q:Q,'Inf.'!O$2-'Inf.'!F$10+B11),'SF.SL'!Q:R,2,FALSE)),"")</f>
        <v/>
      </c>
      <c r="G11" s="42"/>
      <c r="H11" s="42">
        <v>22</v>
      </c>
      <c r="I11" s="90" t="s">
        <v>144</v>
      </c>
      <c r="J11" s="12">
        <f>_xlfn.IFERROR(IF(B11&gt;'Inf.'!$I$10,"",H11),"")</f>
        <v>22</v>
      </c>
      <c r="K11" s="8">
        <f t="shared" si="1"/>
        <v>220000</v>
      </c>
      <c r="L11" s="8">
        <f t="shared" si="2"/>
        <v>6</v>
      </c>
      <c r="M11" s="8" t="str">
        <f ca="1">_xlfn.IFERROR(VLOOKUP(F11,'SF.SL'!F:O,10,FALSE),"")</f>
        <v/>
      </c>
      <c r="N11" s="8" t="str">
        <f ca="1" t="shared" si="6"/>
        <v/>
      </c>
      <c r="O11" s="8" t="str">
        <f ca="1" t="shared" si="3"/>
        <v/>
      </c>
      <c r="P11" s="8" t="str">
        <f ca="1">_xlfn.IFERROR(O11*100+'Rec.'!I4,"")</f>
        <v/>
      </c>
      <c r="Q11" s="8" t="str">
        <f ca="1" t="shared" si="4"/>
        <v/>
      </c>
      <c r="R11" s="8" t="str">
        <f ca="1" t="shared" si="5"/>
        <v/>
      </c>
    </row>
    <row r="12" spans="1:18" ht="21.95" customHeight="1">
      <c r="A12" s="8" t="str">
        <f ca="1" t="shared" si="0"/>
        <v/>
      </c>
      <c r="B12" s="20">
        <f>IF(ROW()-8&gt;'Inf.'!$F$10,"",ROW()-8)</f>
        <v>4</v>
      </c>
      <c r="C12" s="21" t="str">
        <f ca="1">_xlfn.IFERROR(VLOOKUP(F12,'Rec.'!B:H,4,FALSE),"")</f>
        <v/>
      </c>
      <c r="D12" s="21" t="str">
        <f ca="1">_xlfn.IFERROR(VLOOKUP(F12,'Rec.'!B:H,5,FALSE),"")</f>
        <v/>
      </c>
      <c r="E12" s="20" t="str">
        <f ca="1">_xlfn.IFERROR(VLOOKUP(F12,'Rec.'!B:H,6,FALSE),"")</f>
        <v/>
      </c>
      <c r="F12" s="20" t="str">
        <f ca="1">_xlfn.IFERROR(IF(B12&gt;'Inf.'!$F$10,"",VLOOKUP(LARGE('SF.SL'!Q:Q,'Inf.'!O$2-'Inf.'!F$10+B12),'SF.SL'!Q:R,2,FALSE)),"")</f>
        <v/>
      </c>
      <c r="G12" s="42"/>
      <c r="H12" s="42">
        <v>22.2</v>
      </c>
      <c r="I12" s="90" t="s">
        <v>144</v>
      </c>
      <c r="J12" s="12">
        <f>_xlfn.IFERROR(IF(B12&gt;'Inf.'!$I$10,"",H12),"")</f>
        <v>22.2</v>
      </c>
      <c r="K12" s="8">
        <f t="shared" si="1"/>
        <v>222000</v>
      </c>
      <c r="L12" s="8">
        <f t="shared" si="2"/>
        <v>5</v>
      </c>
      <c r="M12" s="8" t="str">
        <f ca="1">_xlfn.IFERROR(VLOOKUP(F12,'SF.SL'!F:O,10,FALSE),"")</f>
        <v/>
      </c>
      <c r="N12" s="8" t="str">
        <f ca="1" t="shared" si="6"/>
        <v/>
      </c>
      <c r="O12" s="8" t="str">
        <f ca="1" t="shared" si="3"/>
        <v/>
      </c>
      <c r="P12" s="8" t="str">
        <f ca="1">_xlfn.IFERROR(O12*100+'Rec.'!I5,"")</f>
        <v/>
      </c>
      <c r="Q12" s="8" t="str">
        <f ca="1" t="shared" si="4"/>
        <v/>
      </c>
      <c r="R12" s="8" t="str">
        <f ca="1" t="shared" si="5"/>
        <v/>
      </c>
    </row>
    <row r="13" spans="1:18" ht="21.95" customHeight="1">
      <c r="A13" s="8" t="str">
        <f ca="1" t="shared" si="0"/>
        <v/>
      </c>
      <c r="B13" s="20">
        <f>IF(ROW()-8&gt;'Inf.'!$F$10,"",ROW()-8)</f>
        <v>5</v>
      </c>
      <c r="C13" s="21" t="str">
        <f ca="1">_xlfn.IFERROR(VLOOKUP(F13,'Rec.'!B:H,4,FALSE),"")</f>
        <v/>
      </c>
      <c r="D13" s="21" t="str">
        <f ca="1">_xlfn.IFERROR(VLOOKUP(F13,'Rec.'!B:H,5,FALSE),"")</f>
        <v/>
      </c>
      <c r="E13" s="20" t="str">
        <f ca="1">_xlfn.IFERROR(VLOOKUP(F13,'Rec.'!B:H,6,FALSE),"")</f>
        <v/>
      </c>
      <c r="F13" s="20" t="str">
        <f ca="1">_xlfn.IFERROR(IF(B13&gt;'Inf.'!$F$10,"",VLOOKUP(LARGE('SF.SL'!Q:Q,'Inf.'!O$2-'Inf.'!F$10+B13),'SF.SL'!Q:R,2,FALSE)),"")</f>
        <v/>
      </c>
      <c r="G13" s="42"/>
      <c r="H13" s="42" t="s">
        <v>143</v>
      </c>
      <c r="I13" s="90">
        <v>0.22847222222222222</v>
      </c>
      <c r="J13" s="12" t="str">
        <f>_xlfn.IFERROR(IF(B13&gt;'Inf.'!$I$10,"",H13),"")</f>
        <v>TOP</v>
      </c>
      <c r="K13" s="8">
        <f t="shared" si="1"/>
        <v>1000100</v>
      </c>
      <c r="L13" s="8">
        <f t="shared" si="2"/>
        <v>4</v>
      </c>
      <c r="M13" s="8" t="str">
        <f ca="1">_xlfn.IFERROR(VLOOKUP(F13,'SF.SL'!F:O,10,FALSE),"")</f>
        <v/>
      </c>
      <c r="N13" s="8" t="str">
        <f ca="1" t="shared" si="6"/>
        <v/>
      </c>
      <c r="O13" s="8" t="str">
        <f ca="1" t="shared" si="3"/>
        <v/>
      </c>
      <c r="P13" s="8" t="str">
        <f ca="1">_xlfn.IFERROR(O13*100+'Rec.'!I6,"")</f>
        <v/>
      </c>
      <c r="Q13" s="8" t="str">
        <f ca="1" t="shared" si="4"/>
        <v/>
      </c>
      <c r="R13" s="8" t="str">
        <f ca="1" t="shared" si="5"/>
        <v/>
      </c>
    </row>
    <row r="14" spans="1:18" ht="21.95" customHeight="1">
      <c r="A14" s="8" t="str">
        <f ca="1" t="shared" si="0"/>
        <v/>
      </c>
      <c r="B14" s="20">
        <f>IF(ROW()-8&gt;'Inf.'!$F$10,"",ROW()-8)</f>
        <v>6</v>
      </c>
      <c r="C14" s="21" t="str">
        <f ca="1">_xlfn.IFERROR(VLOOKUP(F14,'Rec.'!B:H,4,FALSE),"")</f>
        <v/>
      </c>
      <c r="D14" s="21" t="str">
        <f ca="1">_xlfn.IFERROR(VLOOKUP(F14,'Rec.'!B:H,5,FALSE),"")</f>
        <v/>
      </c>
      <c r="E14" s="20" t="str">
        <f ca="1">_xlfn.IFERROR(VLOOKUP(F14,'Rec.'!B:H,6,FALSE),"")</f>
        <v/>
      </c>
      <c r="F14" s="20" t="str">
        <f ca="1">_xlfn.IFERROR(IF(B14&gt;'Inf.'!$F$10,"",VLOOKUP(LARGE('SF.SL'!Q:Q,'Inf.'!O$2-'Inf.'!F$10+B14),'SF.SL'!Q:R,2,FALSE)),"")</f>
        <v/>
      </c>
      <c r="G14" s="42"/>
      <c r="H14" s="42" t="s">
        <v>143</v>
      </c>
      <c r="I14" s="90">
        <v>0.21458333333333335</v>
      </c>
      <c r="J14" s="12" t="str">
        <f>_xlfn.IFERROR(IF(B14&gt;'Inf.'!$I$10,"",H14),"")</f>
        <v>TOP</v>
      </c>
      <c r="K14" s="8">
        <f t="shared" si="1"/>
        <v>1000400</v>
      </c>
      <c r="L14" s="8">
        <f t="shared" si="2"/>
        <v>2</v>
      </c>
      <c r="M14" s="8" t="str">
        <f ca="1">_xlfn.IFERROR(VLOOKUP(F14,'SF.SL'!F:O,10,FALSE),"")</f>
        <v/>
      </c>
      <c r="N14" s="8" t="str">
        <f ca="1" t="shared" si="6"/>
        <v/>
      </c>
      <c r="O14" s="8" t="str">
        <f ca="1" t="shared" si="3"/>
        <v/>
      </c>
      <c r="P14" s="8" t="str">
        <f ca="1">_xlfn.IFERROR(O14*100+'Rec.'!I7,"")</f>
        <v/>
      </c>
      <c r="Q14" s="8" t="str">
        <f ca="1" t="shared" si="4"/>
        <v/>
      </c>
      <c r="R14" s="8" t="str">
        <f ca="1" t="shared" si="5"/>
        <v/>
      </c>
    </row>
    <row r="15" spans="1:18" ht="21.95" customHeight="1">
      <c r="A15" s="8" t="str">
        <f ca="1" t="shared" si="0"/>
        <v/>
      </c>
      <c r="B15" s="20">
        <f>IF(ROW()-8&gt;'Inf.'!$F$10,"",ROW()-8)</f>
        <v>7</v>
      </c>
      <c r="C15" s="21" t="str">
        <f ca="1">_xlfn.IFERROR(VLOOKUP(F15,'Rec.'!B:H,4,FALSE),"")</f>
        <v/>
      </c>
      <c r="D15" s="21" t="str">
        <f ca="1">_xlfn.IFERROR(VLOOKUP(F15,'Rec.'!B:H,5,FALSE),"")</f>
        <v/>
      </c>
      <c r="E15" s="20" t="str">
        <f ca="1">_xlfn.IFERROR(VLOOKUP(F15,'Rec.'!B:H,6,FALSE),"")</f>
        <v/>
      </c>
      <c r="F15" s="20" t="str">
        <f ca="1">_xlfn.IFERROR(IF(B15&gt;'Inf.'!$F$10,"",VLOOKUP(LARGE('SF.SL'!Q:Q,'Inf.'!O$2-'Inf.'!F$10+B15),'SF.SL'!Q:R,2,FALSE)),"")</f>
        <v/>
      </c>
      <c r="G15" s="42"/>
      <c r="H15" s="42" t="s">
        <v>143</v>
      </c>
      <c r="I15" s="90">
        <v>0.2152777777777778</v>
      </c>
      <c r="J15" s="12" t="str">
        <f>_xlfn.IFERROR(IF(B15&gt;'Inf.'!$I$10,"",H15),"")</f>
        <v>TOP</v>
      </c>
      <c r="K15" s="8">
        <f t="shared" si="1"/>
        <v>1000300</v>
      </c>
      <c r="L15" s="8">
        <f t="shared" si="2"/>
        <v>3</v>
      </c>
      <c r="M15" s="8" t="str">
        <f ca="1">_xlfn.IFERROR(VLOOKUP(F15,'SF.SL'!F:O,10,FALSE),"")</f>
        <v/>
      </c>
      <c r="N15" s="8" t="str">
        <f ca="1" t="shared" si="6"/>
        <v/>
      </c>
      <c r="O15" s="8" t="str">
        <f ca="1" t="shared" si="3"/>
        <v/>
      </c>
      <c r="P15" s="8" t="str">
        <f ca="1">_xlfn.IFERROR(O15*100+'Rec.'!I8,"")</f>
        <v/>
      </c>
      <c r="Q15" s="8" t="str">
        <f ca="1" t="shared" si="4"/>
        <v/>
      </c>
      <c r="R15" s="8" t="str">
        <f ca="1" t="shared" si="5"/>
        <v/>
      </c>
    </row>
    <row r="16" spans="1:18" ht="21.95" customHeight="1">
      <c r="A16" s="8" t="str">
        <f ca="1" t="shared" si="0"/>
        <v/>
      </c>
      <c r="B16" s="20">
        <f>IF(ROW()-8&gt;'Inf.'!$F$10,"",ROW()-8)</f>
        <v>8</v>
      </c>
      <c r="C16" s="21" t="str">
        <f ca="1">_xlfn.IFERROR(VLOOKUP(F16,'Rec.'!B:H,4,FALSE),"")</f>
        <v/>
      </c>
      <c r="D16" s="21" t="str">
        <f ca="1">_xlfn.IFERROR(VLOOKUP(F16,'Rec.'!B:H,5,FALSE),"")</f>
        <v/>
      </c>
      <c r="E16" s="20" t="str">
        <f ca="1">_xlfn.IFERROR(VLOOKUP(F16,'Rec.'!B:H,6,FALSE),"")</f>
        <v/>
      </c>
      <c r="F16" s="20" t="str">
        <f ca="1">_xlfn.IFERROR(IF(B16&gt;'Inf.'!$F$10,"",VLOOKUP(LARGE('SF.SL'!Q:Q,'Inf.'!O$2-'Inf.'!F$10+B16),'SF.SL'!Q:R,2,FALSE)),"")</f>
        <v/>
      </c>
      <c r="G16" s="42"/>
      <c r="H16" s="42" t="s">
        <v>143</v>
      </c>
      <c r="I16" s="90">
        <v>0.18819444444444444</v>
      </c>
      <c r="J16" s="12" t="str">
        <f>_xlfn.IFERROR(IF(B16&gt;'Inf.'!$I$10,"",H16),"")</f>
        <v>TOP</v>
      </c>
      <c r="K16" s="8">
        <f aca="true" t="shared" si="7" ref="K16:K32">_xlfn.IFERROR(IF(J16="TOP",10^6+RANK(I16,I:I,0)*100,J16*10000),"")</f>
        <v>1000500</v>
      </c>
      <c r="L16" s="8">
        <f t="shared" si="2"/>
        <v>1</v>
      </c>
      <c r="M16" s="8" t="str">
        <f ca="1">_xlfn.IFERROR(VLOOKUP(F16,'SF.SL'!F:O,10,FALSE),"")</f>
        <v/>
      </c>
      <c r="N16" s="8" t="str">
        <f ca="1" t="shared" si="6"/>
        <v/>
      </c>
      <c r="O16" s="8" t="str">
        <f ca="1" t="shared" si="3"/>
        <v/>
      </c>
      <c r="P16" s="8" t="str">
        <f ca="1">_xlfn.IFERROR(O16*100+'Rec.'!I9,"")</f>
        <v/>
      </c>
      <c r="Q16" s="8" t="str">
        <f ca="1" t="shared" si="4"/>
        <v/>
      </c>
      <c r="R16" s="8" t="str">
        <f aca="true" t="shared" si="8" ref="R16:R32">F16</f>
        <v/>
      </c>
    </row>
    <row r="17" spans="1:18" ht="21.95" customHeight="1">
      <c r="A17" s="8" t="str">
        <f ca="1" t="shared" si="0"/>
        <v/>
      </c>
      <c r="B17" s="20" t="str">
        <f>IF(ROW()-8&gt;'Inf.'!$F$10,"",ROW()-8)</f>
        <v/>
      </c>
      <c r="C17" s="21" t="str">
        <f>_xlfn.IFERROR(VLOOKUP(F17,'Rec.'!B:H,4,FALSE),"")</f>
        <v/>
      </c>
      <c r="D17" s="21" t="str">
        <f>_xlfn.IFERROR(VLOOKUP(F17,'Rec.'!B:H,5,FALSE),"")</f>
        <v/>
      </c>
      <c r="E17" s="20" t="str">
        <f>_xlfn.IFERROR(VLOOKUP(F17,'Rec.'!B:H,6,FALSE),"")</f>
        <v/>
      </c>
      <c r="F17" s="20" t="str">
        <f>_xlfn.IFERROR(IF(B17&gt;'Inf.'!$F$10,"",VLOOKUP(LARGE('SF.SL'!Q:Q,'Inf.'!O$2-'Inf.'!F$10+B17),'SF.SL'!Q:R,2,FALSE)),"")</f>
        <v/>
      </c>
      <c r="G17" s="42"/>
      <c r="H17" s="42"/>
      <c r="I17" s="43"/>
      <c r="J17" s="12" t="str">
        <f>_xlfn.IFERROR(IF(B17&gt;'Inf.'!$I$10,"",H17),"")</f>
        <v/>
      </c>
      <c r="K17" s="8" t="str">
        <f t="shared" si="7"/>
        <v/>
      </c>
      <c r="L17" s="8" t="str">
        <f t="shared" si="2"/>
        <v/>
      </c>
      <c r="M17" s="8" t="str">
        <f ca="1">_xlfn.IFERROR(VLOOKUP(F17,'SF.SL'!F:O,10,FALSE),"")</f>
        <v/>
      </c>
      <c r="N17" s="8" t="str">
        <f ca="1" t="shared" si="6"/>
        <v/>
      </c>
      <c r="O17" s="8" t="str">
        <f ca="1" t="shared" si="3"/>
        <v/>
      </c>
      <c r="P17" s="8" t="str">
        <f ca="1">_xlfn.IFERROR(O17*100+'Rec.'!I10,"")</f>
        <v/>
      </c>
      <c r="Q17" s="8" t="str">
        <f ca="1" t="shared" si="4"/>
        <v/>
      </c>
      <c r="R17" s="8" t="str">
        <f t="shared" si="8"/>
        <v/>
      </c>
    </row>
    <row r="18" spans="1:18" ht="21.95" customHeight="1">
      <c r="A18" s="8" t="str">
        <f ca="1" t="shared" si="0"/>
        <v/>
      </c>
      <c r="B18" s="20" t="str">
        <f>IF(ROW()-8&gt;'Inf.'!$F$10,"",ROW()-8)</f>
        <v/>
      </c>
      <c r="C18" s="21" t="str">
        <f>_xlfn.IFERROR(VLOOKUP(F18,'Rec.'!B:H,4,FALSE),"")</f>
        <v/>
      </c>
      <c r="D18" s="21" t="str">
        <f>_xlfn.IFERROR(VLOOKUP(F18,'Rec.'!B:H,5,FALSE),"")</f>
        <v/>
      </c>
      <c r="E18" s="20" t="str">
        <f>_xlfn.IFERROR(VLOOKUP(F18,'Rec.'!B:H,6,FALSE),"")</f>
        <v/>
      </c>
      <c r="F18" s="20" t="str">
        <f>_xlfn.IFERROR(IF(B18&gt;'Inf.'!$F$10,"",VLOOKUP(LARGE('SF.SL'!Q:Q,'Inf.'!O$2-'Inf.'!F$10+B18),'SF.SL'!Q:R,2,FALSE)),"")</f>
        <v/>
      </c>
      <c r="G18" s="42"/>
      <c r="H18" s="42"/>
      <c r="I18" s="43"/>
      <c r="J18" s="12" t="str">
        <f>_xlfn.IFERROR(IF(B18&gt;'Inf.'!$I$10,"",H18),"")</f>
        <v/>
      </c>
      <c r="K18" s="8" t="str">
        <f t="shared" si="7"/>
        <v/>
      </c>
      <c r="L18" s="8" t="str">
        <f t="shared" si="2"/>
        <v/>
      </c>
      <c r="M18" s="8" t="str">
        <f ca="1">_xlfn.IFERROR(VLOOKUP(F18,'SF.SL'!F:O,10,FALSE),"")</f>
        <v/>
      </c>
      <c r="N18" s="8" t="str">
        <f ca="1" t="shared" si="6"/>
        <v/>
      </c>
      <c r="O18" s="8" t="str">
        <f ca="1" t="shared" si="3"/>
        <v/>
      </c>
      <c r="P18" s="8" t="str">
        <f ca="1">_xlfn.IFERROR(O18*100+'Rec.'!I11,"")</f>
        <v/>
      </c>
      <c r="Q18" s="8" t="str">
        <f ca="1" t="shared" si="4"/>
        <v/>
      </c>
      <c r="R18" s="8" t="str">
        <f t="shared" si="8"/>
        <v/>
      </c>
    </row>
    <row r="19" spans="1:18" ht="21.95" customHeight="1">
      <c r="A19" s="8" t="str">
        <f ca="1" t="shared" si="0"/>
        <v/>
      </c>
      <c r="B19" s="20" t="str">
        <f>IF(ROW()-8&gt;'Inf.'!$F$10,"",ROW()-8)</f>
        <v/>
      </c>
      <c r="C19" s="21" t="str">
        <f>_xlfn.IFERROR(VLOOKUP(F19,'Rec.'!B:H,4,FALSE),"")</f>
        <v/>
      </c>
      <c r="D19" s="21" t="str">
        <f>_xlfn.IFERROR(VLOOKUP(F19,'Rec.'!B:H,5,FALSE),"")</f>
        <v/>
      </c>
      <c r="E19" s="20" t="str">
        <f>_xlfn.IFERROR(VLOOKUP(F19,'Rec.'!B:H,6,FALSE),"")</f>
        <v/>
      </c>
      <c r="F19" s="20" t="str">
        <f>_xlfn.IFERROR(IF(B19&gt;'Inf.'!$F$10,"",VLOOKUP(LARGE('SF.SL'!Q:Q,'Inf.'!O$2-'Inf.'!F$10+B19),'SF.SL'!Q:R,2,FALSE)),"")</f>
        <v/>
      </c>
      <c r="G19" s="42"/>
      <c r="H19" s="42"/>
      <c r="I19" s="43"/>
      <c r="J19" s="12" t="str">
        <f>_xlfn.IFERROR(IF(B19&gt;'Inf.'!$I$10,"",H19),"")</f>
        <v/>
      </c>
      <c r="K19" s="8" t="str">
        <f t="shared" si="7"/>
        <v/>
      </c>
      <c r="L19" s="8" t="str">
        <f t="shared" si="2"/>
        <v/>
      </c>
      <c r="M19" s="8" t="str">
        <f ca="1">_xlfn.IFERROR(VLOOKUP(F19,'SF.SL'!F:O,10,FALSE),"")</f>
        <v/>
      </c>
      <c r="N19" s="8" t="str">
        <f ca="1" t="shared" si="6"/>
        <v/>
      </c>
      <c r="O19" s="8" t="str">
        <f ca="1" t="shared" si="3"/>
        <v/>
      </c>
      <c r="P19" s="8" t="str">
        <f ca="1">_xlfn.IFERROR(O19*100+'Rec.'!I12,"")</f>
        <v/>
      </c>
      <c r="Q19" s="8" t="str">
        <f ca="1" t="shared" si="4"/>
        <v/>
      </c>
      <c r="R19" s="8" t="str">
        <f t="shared" si="8"/>
        <v/>
      </c>
    </row>
    <row r="20" spans="1:18" ht="21.95" customHeight="1">
      <c r="A20" s="8" t="str">
        <f ca="1" t="shared" si="0"/>
        <v/>
      </c>
      <c r="B20" s="20" t="str">
        <f>IF(ROW()-8&gt;'Inf.'!$F$10,"",ROW()-8)</f>
        <v/>
      </c>
      <c r="C20" s="21" t="str">
        <f>_xlfn.IFERROR(VLOOKUP(F20,'Rec.'!B:H,4,FALSE),"")</f>
        <v/>
      </c>
      <c r="D20" s="21" t="str">
        <f>_xlfn.IFERROR(VLOOKUP(F20,'Rec.'!B:H,5,FALSE),"")</f>
        <v/>
      </c>
      <c r="E20" s="20" t="str">
        <f>_xlfn.IFERROR(VLOOKUP(F20,'Rec.'!B:H,6,FALSE),"")</f>
        <v/>
      </c>
      <c r="F20" s="20" t="str">
        <f>_xlfn.IFERROR(IF(B20&gt;'Inf.'!$F$10,"",VLOOKUP(LARGE('SF.SL'!Q:Q,'Inf.'!O$2-'Inf.'!F$10+B20),'SF.SL'!Q:R,2,FALSE)),"")</f>
        <v/>
      </c>
      <c r="G20" s="42"/>
      <c r="H20" s="42"/>
      <c r="I20" s="43"/>
      <c r="J20" s="12" t="str">
        <f>_xlfn.IFERROR(IF(B20&gt;'Inf.'!$I$10,"",H20),"")</f>
        <v/>
      </c>
      <c r="K20" s="8" t="str">
        <f t="shared" si="7"/>
        <v/>
      </c>
      <c r="L20" s="8" t="str">
        <f t="shared" si="2"/>
        <v/>
      </c>
      <c r="M20" s="8" t="str">
        <f ca="1">_xlfn.IFERROR(VLOOKUP(F20,'SF.SL'!F:O,10,FALSE),"")</f>
        <v/>
      </c>
      <c r="N20" s="8" t="str">
        <f ca="1" t="shared" si="6"/>
        <v/>
      </c>
      <c r="O20" s="8" t="str">
        <f ca="1" t="shared" si="3"/>
        <v/>
      </c>
      <c r="P20" s="8" t="str">
        <f ca="1">_xlfn.IFERROR(O20*100+'Rec.'!I13,"")</f>
        <v/>
      </c>
      <c r="Q20" s="8" t="str">
        <f ca="1" t="shared" si="4"/>
        <v/>
      </c>
      <c r="R20" s="8" t="str">
        <f t="shared" si="8"/>
        <v/>
      </c>
    </row>
    <row r="21" spans="1:18" ht="21.95" customHeight="1">
      <c r="A21" s="8" t="str">
        <f ca="1" t="shared" si="0"/>
        <v/>
      </c>
      <c r="B21" s="20" t="str">
        <f>IF(ROW()-8&gt;'Inf.'!$F$10,"",ROW()-8)</f>
        <v/>
      </c>
      <c r="C21" s="21" t="str">
        <f>_xlfn.IFERROR(VLOOKUP(F21,'Rec.'!B:H,4,FALSE),"")</f>
        <v/>
      </c>
      <c r="D21" s="21" t="str">
        <f>_xlfn.IFERROR(VLOOKUP(F21,'Rec.'!B:H,5,FALSE),"")</f>
        <v/>
      </c>
      <c r="E21" s="20" t="str">
        <f>_xlfn.IFERROR(VLOOKUP(F21,'Rec.'!B:H,6,FALSE),"")</f>
        <v/>
      </c>
      <c r="F21" s="20" t="str">
        <f>_xlfn.IFERROR(IF(B21&gt;'Inf.'!$F$10,"",VLOOKUP(LARGE('SF.SL'!Q:Q,'Inf.'!O$2-'Inf.'!F$10+B21),'SF.SL'!Q:R,2,FALSE)),"")</f>
        <v/>
      </c>
      <c r="G21" s="42"/>
      <c r="H21" s="42"/>
      <c r="I21" s="43"/>
      <c r="J21" s="12" t="str">
        <f>_xlfn.IFERROR(IF(B21&gt;'Inf.'!$I$10,"",H21),"")</f>
        <v/>
      </c>
      <c r="K21" s="8" t="str">
        <f t="shared" si="7"/>
        <v/>
      </c>
      <c r="L21" s="8" t="str">
        <f t="shared" si="2"/>
        <v/>
      </c>
      <c r="M21" s="8" t="str">
        <f ca="1">_xlfn.IFERROR(VLOOKUP(F21,'SF.SL'!F:O,10,FALSE),"")</f>
        <v/>
      </c>
      <c r="N21" s="8" t="str">
        <f ca="1" t="shared" si="6"/>
        <v/>
      </c>
      <c r="O21" s="8" t="str">
        <f ca="1" t="shared" si="3"/>
        <v/>
      </c>
      <c r="P21" s="8" t="str">
        <f ca="1">_xlfn.IFERROR(O21*100+'Rec.'!I14,"")</f>
        <v/>
      </c>
      <c r="Q21" s="8" t="str">
        <f ca="1" t="shared" si="4"/>
        <v/>
      </c>
      <c r="R21" s="8" t="str">
        <f t="shared" si="8"/>
        <v/>
      </c>
    </row>
    <row r="22" spans="1:18" ht="21.95" customHeight="1">
      <c r="A22" s="8" t="str">
        <f ca="1" t="shared" si="0"/>
        <v/>
      </c>
      <c r="B22" s="20" t="str">
        <f>IF(ROW()-8&gt;'Inf.'!$F$10,"",ROW()-8)</f>
        <v/>
      </c>
      <c r="C22" s="21" t="str">
        <f>_xlfn.IFERROR(VLOOKUP(F22,'Rec.'!B:H,4,FALSE),"")</f>
        <v/>
      </c>
      <c r="D22" s="21" t="str">
        <f>_xlfn.IFERROR(VLOOKUP(F22,'Rec.'!B:H,5,FALSE),"")</f>
        <v/>
      </c>
      <c r="E22" s="20" t="str">
        <f>_xlfn.IFERROR(VLOOKUP(F22,'Rec.'!B:H,6,FALSE),"")</f>
        <v/>
      </c>
      <c r="F22" s="20" t="str">
        <f>_xlfn.IFERROR(IF(B22&gt;'Inf.'!$F$10,"",VLOOKUP(LARGE('SF.SL'!Q:Q,'Inf.'!O$2-'Inf.'!F$10+B22),'SF.SL'!Q:R,2,FALSE)),"")</f>
        <v/>
      </c>
      <c r="G22" s="42"/>
      <c r="H22" s="42"/>
      <c r="I22" s="43"/>
      <c r="J22" s="12" t="str">
        <f>_xlfn.IFERROR(IF(B22&gt;'Inf.'!$I$10,"",H22),"")</f>
        <v/>
      </c>
      <c r="K22" s="8" t="str">
        <f t="shared" si="7"/>
        <v/>
      </c>
      <c r="L22" s="8" t="str">
        <f t="shared" si="2"/>
        <v/>
      </c>
      <c r="M22" s="8" t="str">
        <f ca="1">_xlfn.IFERROR(VLOOKUP(F22,'SF.SL'!F:O,10,FALSE),"")</f>
        <v/>
      </c>
      <c r="N22" s="8" t="str">
        <f ca="1" t="shared" si="6"/>
        <v/>
      </c>
      <c r="O22" s="8" t="str">
        <f ca="1" t="shared" si="3"/>
        <v/>
      </c>
      <c r="P22" s="8" t="str">
        <f ca="1">_xlfn.IFERROR(O22*100+'Rec.'!I15,"")</f>
        <v/>
      </c>
      <c r="Q22" s="8" t="str">
        <f ca="1" t="shared" si="4"/>
        <v/>
      </c>
      <c r="R22" s="8" t="str">
        <f t="shared" si="8"/>
        <v/>
      </c>
    </row>
    <row r="23" spans="1:18" ht="21.95" customHeight="1">
      <c r="A23" s="8" t="str">
        <f ca="1" t="shared" si="0"/>
        <v/>
      </c>
      <c r="B23" s="20" t="str">
        <f>IF(ROW()-8&gt;'Inf.'!$F$10,"",ROW()-8)</f>
        <v/>
      </c>
      <c r="C23" s="21" t="str">
        <f>_xlfn.IFERROR(VLOOKUP(F23,'Rec.'!B:H,4,FALSE),"")</f>
        <v/>
      </c>
      <c r="D23" s="21" t="str">
        <f>_xlfn.IFERROR(VLOOKUP(F23,'Rec.'!B:H,5,FALSE),"")</f>
        <v/>
      </c>
      <c r="E23" s="20" t="str">
        <f>_xlfn.IFERROR(VLOOKUP(F23,'Rec.'!B:H,6,FALSE),"")</f>
        <v/>
      </c>
      <c r="F23" s="20" t="str">
        <f>_xlfn.IFERROR(IF(B23&gt;'Inf.'!$F$10,"",VLOOKUP(LARGE('SF.SL'!Q:Q,'Inf.'!O$2-'Inf.'!F$10+B23),'SF.SL'!Q:R,2,FALSE)),"")</f>
        <v/>
      </c>
      <c r="G23" s="42"/>
      <c r="H23" s="42"/>
      <c r="I23" s="43"/>
      <c r="J23" s="12" t="str">
        <f>_xlfn.IFERROR(IF(B23&gt;'Inf.'!$I$10,"",H23),"")</f>
        <v/>
      </c>
      <c r="K23" s="8" t="str">
        <f t="shared" si="7"/>
        <v/>
      </c>
      <c r="L23" s="8" t="str">
        <f t="shared" si="2"/>
        <v/>
      </c>
      <c r="M23" s="8" t="str">
        <f ca="1">_xlfn.IFERROR(VLOOKUP(F23,'SF.SL'!F:O,10,FALSE),"")</f>
        <v/>
      </c>
      <c r="N23" s="8" t="str">
        <f ca="1" t="shared" si="6"/>
        <v/>
      </c>
      <c r="O23" s="8" t="str">
        <f ca="1" t="shared" si="3"/>
        <v/>
      </c>
      <c r="P23" s="8" t="str">
        <f ca="1">_xlfn.IFERROR(O23*100+'Rec.'!I16,"")</f>
        <v/>
      </c>
      <c r="Q23" s="8" t="str">
        <f ca="1" t="shared" si="4"/>
        <v/>
      </c>
      <c r="R23" s="8" t="str">
        <f t="shared" si="8"/>
        <v/>
      </c>
    </row>
    <row r="24" spans="1:18" ht="21.95" customHeight="1">
      <c r="A24" s="8" t="str">
        <f ca="1" t="shared" si="0"/>
        <v/>
      </c>
      <c r="B24" s="20" t="str">
        <f>IF(ROW()-8&gt;'Inf.'!$F$10,"",ROW()-8)</f>
        <v/>
      </c>
      <c r="C24" s="21" t="str">
        <f>_xlfn.IFERROR(VLOOKUP(F24,'Rec.'!B:H,4,FALSE),"")</f>
        <v/>
      </c>
      <c r="D24" s="21" t="str">
        <f>_xlfn.IFERROR(VLOOKUP(F24,'Rec.'!B:H,5,FALSE),"")</f>
        <v/>
      </c>
      <c r="E24" s="20" t="str">
        <f>_xlfn.IFERROR(VLOOKUP(F24,'Rec.'!B:H,6,FALSE),"")</f>
        <v/>
      </c>
      <c r="F24" s="20" t="str">
        <f>_xlfn.IFERROR(IF(B24&gt;'Inf.'!$F$10,"",VLOOKUP(LARGE('SF.SL'!Q:Q,'Inf.'!O$2-'Inf.'!F$10+B24),'SF.SL'!Q:R,2,FALSE)),"")</f>
        <v/>
      </c>
      <c r="G24" s="42"/>
      <c r="H24" s="42"/>
      <c r="I24" s="43"/>
      <c r="J24" s="12" t="str">
        <f>_xlfn.IFERROR(IF(B24&gt;'Inf.'!$I$10,"",H24),"")</f>
        <v/>
      </c>
      <c r="K24" s="8" t="str">
        <f t="shared" si="7"/>
        <v/>
      </c>
      <c r="L24" s="8" t="str">
        <f t="shared" si="2"/>
        <v/>
      </c>
      <c r="M24" s="8" t="str">
        <f ca="1">_xlfn.IFERROR(VLOOKUP(F24,'SF.SL'!F:O,10,FALSE),"")</f>
        <v/>
      </c>
      <c r="N24" s="8" t="str">
        <f ca="1" t="shared" si="6"/>
        <v/>
      </c>
      <c r="O24" s="8" t="str">
        <f ca="1" t="shared" si="3"/>
        <v/>
      </c>
      <c r="P24" s="8" t="str">
        <f ca="1">_xlfn.IFERROR(O24*100+'Rec.'!I17,"")</f>
        <v/>
      </c>
      <c r="Q24" s="8" t="str">
        <f ca="1" t="shared" si="4"/>
        <v/>
      </c>
      <c r="R24" s="8" t="str">
        <f t="shared" si="8"/>
        <v/>
      </c>
    </row>
    <row r="25" spans="1:18" ht="21.95" customHeight="1">
      <c r="A25" s="8" t="str">
        <f ca="1" t="shared" si="0"/>
        <v/>
      </c>
      <c r="B25" s="20" t="str">
        <f>IF(ROW()-8&gt;'Inf.'!$F$10,"",ROW()-8)</f>
        <v/>
      </c>
      <c r="C25" s="21" t="str">
        <f>_xlfn.IFERROR(VLOOKUP(F25,'Rec.'!B:H,4,FALSE),"")</f>
        <v/>
      </c>
      <c r="D25" s="21" t="str">
        <f>_xlfn.IFERROR(VLOOKUP(F25,'Rec.'!B:H,5,FALSE),"")</f>
        <v/>
      </c>
      <c r="E25" s="20" t="str">
        <f>_xlfn.IFERROR(VLOOKUP(F25,'Rec.'!B:H,6,FALSE),"")</f>
        <v/>
      </c>
      <c r="F25" s="20" t="str">
        <f>_xlfn.IFERROR(IF(B25&gt;'Inf.'!$F$10,"",VLOOKUP(LARGE('SF.SL'!Q:Q,'Inf.'!O$2-'Inf.'!F$10+B25),'SF.SL'!Q:R,2,FALSE)),"")</f>
        <v/>
      </c>
      <c r="G25" s="42"/>
      <c r="H25" s="42"/>
      <c r="I25" s="43"/>
      <c r="J25" s="12" t="str">
        <f>_xlfn.IFERROR(IF(B25&gt;'Inf.'!$I$10,"",H25),"")</f>
        <v/>
      </c>
      <c r="K25" s="8" t="str">
        <f t="shared" si="7"/>
        <v/>
      </c>
      <c r="L25" s="8" t="str">
        <f t="shared" si="2"/>
        <v/>
      </c>
      <c r="M25" s="8" t="str">
        <f ca="1">_xlfn.IFERROR(VLOOKUP(F25,'SF.SL'!F:O,10,FALSE),"")</f>
        <v/>
      </c>
      <c r="N25" s="8" t="str">
        <f ca="1" t="shared" si="6"/>
        <v/>
      </c>
      <c r="O25" s="8" t="str">
        <f ca="1" t="shared" si="3"/>
        <v/>
      </c>
      <c r="P25" s="8" t="str">
        <f ca="1">_xlfn.IFERROR(O25*100+'Rec.'!I18,"")</f>
        <v/>
      </c>
      <c r="Q25" s="8" t="str">
        <f ca="1" t="shared" si="4"/>
        <v/>
      </c>
      <c r="R25" s="8" t="str">
        <f t="shared" si="8"/>
        <v/>
      </c>
    </row>
    <row r="26" spans="1:18" ht="21.95" customHeight="1">
      <c r="A26" s="8" t="str">
        <f ca="1" t="shared" si="0"/>
        <v/>
      </c>
      <c r="B26" s="20" t="str">
        <f>IF(ROW()-8&gt;'Inf.'!$F$10,"",ROW()-8)</f>
        <v/>
      </c>
      <c r="C26" s="21" t="str">
        <f>_xlfn.IFERROR(VLOOKUP(F26,'Rec.'!B:H,4,FALSE),"")</f>
        <v/>
      </c>
      <c r="D26" s="21" t="str">
        <f>_xlfn.IFERROR(VLOOKUP(F26,'Rec.'!B:H,5,FALSE),"")</f>
        <v/>
      </c>
      <c r="E26" s="20" t="str">
        <f>_xlfn.IFERROR(VLOOKUP(F26,'Rec.'!B:H,6,FALSE),"")</f>
        <v/>
      </c>
      <c r="F26" s="20" t="str">
        <f>_xlfn.IFERROR(IF(B26&gt;'Inf.'!$F$10,"",VLOOKUP(LARGE('SF.SL'!Q:Q,'Inf.'!O$2-'Inf.'!F$10+B26),'SF.SL'!Q:R,2,FALSE)),"")</f>
        <v/>
      </c>
      <c r="G26" s="42"/>
      <c r="H26" s="42"/>
      <c r="I26" s="43"/>
      <c r="J26" s="12" t="str">
        <f>_xlfn.IFERROR(IF(B26&gt;'Inf.'!$I$10,"",H26),"")</f>
        <v/>
      </c>
      <c r="K26" s="8" t="str">
        <f t="shared" si="7"/>
        <v/>
      </c>
      <c r="L26" s="8" t="str">
        <f t="shared" si="2"/>
        <v/>
      </c>
      <c r="M26" s="8" t="str">
        <f ca="1">_xlfn.IFERROR(VLOOKUP(F26,'SF.SL'!F:O,10,FALSE),"")</f>
        <v/>
      </c>
      <c r="N26" s="8" t="str">
        <f ca="1" t="shared" si="6"/>
        <v/>
      </c>
      <c r="O26" s="8" t="str">
        <f ca="1" t="shared" si="3"/>
        <v/>
      </c>
      <c r="P26" s="8" t="str">
        <f ca="1">_xlfn.IFERROR(O26*100+'Rec.'!I19,"")</f>
        <v/>
      </c>
      <c r="Q26" s="8" t="str">
        <f ca="1" t="shared" si="4"/>
        <v/>
      </c>
      <c r="R26" s="8" t="str">
        <f t="shared" si="8"/>
        <v/>
      </c>
    </row>
    <row r="27" spans="1:18" ht="21.95" customHeight="1">
      <c r="A27" s="8" t="str">
        <f ca="1" t="shared" si="0"/>
        <v/>
      </c>
      <c r="B27" s="20" t="str">
        <f>IF(ROW()-8&gt;'Inf.'!$F$10,"",ROW()-8)</f>
        <v/>
      </c>
      <c r="C27" s="21" t="str">
        <f>_xlfn.IFERROR(VLOOKUP(F27,'Rec.'!B:H,4,FALSE),"")</f>
        <v/>
      </c>
      <c r="D27" s="21" t="str">
        <f>_xlfn.IFERROR(VLOOKUP(F27,'Rec.'!B:H,5,FALSE),"")</f>
        <v/>
      </c>
      <c r="E27" s="20" t="str">
        <f>_xlfn.IFERROR(VLOOKUP(F27,'Rec.'!B:H,6,FALSE),"")</f>
        <v/>
      </c>
      <c r="F27" s="20" t="str">
        <f>_xlfn.IFERROR(IF(B27&gt;'Inf.'!$F$10,"",VLOOKUP(LARGE('SF.SL'!Q:Q,'Inf.'!O$2-'Inf.'!F$10+B27),'SF.SL'!Q:R,2,FALSE)),"")</f>
        <v/>
      </c>
      <c r="G27" s="42"/>
      <c r="H27" s="42"/>
      <c r="I27" s="43"/>
      <c r="J27" s="12" t="str">
        <f>_xlfn.IFERROR(IF(B27&gt;'Inf.'!$I$10,"",H27),"")</f>
        <v/>
      </c>
      <c r="K27" s="8" t="str">
        <f t="shared" si="7"/>
        <v/>
      </c>
      <c r="L27" s="8" t="str">
        <f t="shared" si="2"/>
        <v/>
      </c>
      <c r="M27" s="8" t="str">
        <f ca="1">_xlfn.IFERROR(VLOOKUP(F27,'SF.SL'!F:O,10,FALSE),"")</f>
        <v/>
      </c>
      <c r="N27" s="8" t="str">
        <f ca="1" t="shared" si="6"/>
        <v/>
      </c>
      <c r="O27" s="8" t="str">
        <f ca="1" t="shared" si="3"/>
        <v/>
      </c>
      <c r="P27" s="8" t="str">
        <f ca="1">_xlfn.IFERROR(O27*100+'Rec.'!I20,"")</f>
        <v/>
      </c>
      <c r="Q27" s="8" t="str">
        <f ca="1" t="shared" si="4"/>
        <v/>
      </c>
      <c r="R27" s="8" t="str">
        <f t="shared" si="8"/>
        <v/>
      </c>
    </row>
    <row r="28" spans="1:18" ht="21.95" customHeight="1">
      <c r="A28" s="8" t="str">
        <f ca="1" t="shared" si="0"/>
        <v/>
      </c>
      <c r="B28" s="20" t="str">
        <f>IF(ROW()-8&gt;'Inf.'!$F$10,"",ROW()-8)</f>
        <v/>
      </c>
      <c r="C28" s="21" t="str">
        <f>_xlfn.IFERROR(VLOOKUP(F28,'Rec.'!B:H,4,FALSE),"")</f>
        <v/>
      </c>
      <c r="D28" s="21" t="str">
        <f>_xlfn.IFERROR(VLOOKUP(F28,'Rec.'!B:H,5,FALSE),"")</f>
        <v/>
      </c>
      <c r="E28" s="20" t="str">
        <f>_xlfn.IFERROR(VLOOKUP(F28,'Rec.'!B:H,6,FALSE),"")</f>
        <v/>
      </c>
      <c r="F28" s="20" t="str">
        <f>_xlfn.IFERROR(IF(B28&gt;'Inf.'!$F$10,"",VLOOKUP(LARGE('SF.SL'!Q:Q,'Inf.'!O$2-'Inf.'!F$10+B28),'SF.SL'!Q:R,2,FALSE)),"")</f>
        <v/>
      </c>
      <c r="G28" s="42"/>
      <c r="H28" s="42"/>
      <c r="I28" s="43"/>
      <c r="J28" s="12" t="str">
        <f>_xlfn.IFERROR(IF(B28&gt;'Inf.'!$I$10,"",H28),"")</f>
        <v/>
      </c>
      <c r="K28" s="8" t="str">
        <f t="shared" si="7"/>
        <v/>
      </c>
      <c r="L28" s="8" t="str">
        <f t="shared" si="2"/>
        <v/>
      </c>
      <c r="M28" s="8" t="str">
        <f ca="1">_xlfn.IFERROR(VLOOKUP(F28,'SF.SL'!F:O,10,FALSE),"")</f>
        <v/>
      </c>
      <c r="N28" s="8" t="str">
        <f ca="1" t="shared" si="6"/>
        <v/>
      </c>
      <c r="O28" s="8" t="str">
        <f ca="1" t="shared" si="3"/>
        <v/>
      </c>
      <c r="P28" s="8" t="str">
        <f ca="1">_xlfn.IFERROR(O28*100+'Rec.'!I21,"")</f>
        <v/>
      </c>
      <c r="Q28" s="8" t="str">
        <f ca="1" t="shared" si="4"/>
        <v/>
      </c>
      <c r="R28" s="8" t="str">
        <f t="shared" si="8"/>
        <v/>
      </c>
    </row>
    <row r="29" spans="1:18" ht="21.95" customHeight="1">
      <c r="A29" s="8" t="str">
        <f ca="1" t="shared" si="0"/>
        <v/>
      </c>
      <c r="B29" s="20" t="str">
        <f>IF(ROW()-8&gt;'Inf.'!$F$10,"",ROW()-8)</f>
        <v/>
      </c>
      <c r="C29" s="21" t="str">
        <f>_xlfn.IFERROR(VLOOKUP(F29,'Rec.'!B:H,4,FALSE),"")</f>
        <v/>
      </c>
      <c r="D29" s="21" t="str">
        <f>_xlfn.IFERROR(VLOOKUP(F29,'Rec.'!B:H,5,FALSE),"")</f>
        <v/>
      </c>
      <c r="E29" s="20" t="str">
        <f>_xlfn.IFERROR(VLOOKUP(F29,'Rec.'!B:H,6,FALSE),"")</f>
        <v/>
      </c>
      <c r="F29" s="20" t="str">
        <f>_xlfn.IFERROR(IF(B29&gt;'Inf.'!$F$10,"",VLOOKUP(LARGE('SF.SL'!Q:Q,'Inf.'!O$2-'Inf.'!F$10+B29),'SF.SL'!Q:R,2,FALSE)),"")</f>
        <v/>
      </c>
      <c r="G29" s="42"/>
      <c r="H29" s="42"/>
      <c r="I29" s="43"/>
      <c r="J29" s="12" t="str">
        <f>_xlfn.IFERROR(IF(B29&gt;'Inf.'!$I$10,"",H29),"")</f>
        <v/>
      </c>
      <c r="K29" s="8" t="str">
        <f t="shared" si="7"/>
        <v/>
      </c>
      <c r="L29" s="8" t="str">
        <f t="shared" si="2"/>
        <v/>
      </c>
      <c r="M29" s="8" t="str">
        <f ca="1">_xlfn.IFERROR(VLOOKUP(F29,'SF.SL'!F:O,10,FALSE),"")</f>
        <v/>
      </c>
      <c r="N29" s="8" t="str">
        <f ca="1" t="shared" si="6"/>
        <v/>
      </c>
      <c r="O29" s="8" t="str">
        <f ca="1" t="shared" si="3"/>
        <v/>
      </c>
      <c r="P29" s="8" t="str">
        <f ca="1">_xlfn.IFERROR(O29*100+'Rec.'!I22,"")</f>
        <v/>
      </c>
      <c r="Q29" s="8" t="str">
        <f ca="1" t="shared" si="4"/>
        <v/>
      </c>
      <c r="R29" s="8" t="str">
        <f t="shared" si="8"/>
        <v/>
      </c>
    </row>
    <row r="30" spans="1:18" ht="21.95" customHeight="1">
      <c r="A30" s="8" t="str">
        <f ca="1" t="shared" si="0"/>
        <v/>
      </c>
      <c r="B30" s="20" t="str">
        <f>IF(ROW()-8&gt;'Inf.'!$F$10,"",ROW()-8)</f>
        <v/>
      </c>
      <c r="C30" s="21" t="str">
        <f>_xlfn.IFERROR(VLOOKUP(F30,'Rec.'!B:H,4,FALSE),"")</f>
        <v/>
      </c>
      <c r="D30" s="21" t="str">
        <f>_xlfn.IFERROR(VLOOKUP(F30,'Rec.'!B:H,5,FALSE),"")</f>
        <v/>
      </c>
      <c r="E30" s="20" t="str">
        <f>_xlfn.IFERROR(VLOOKUP(F30,'Rec.'!B:H,6,FALSE),"")</f>
        <v/>
      </c>
      <c r="F30" s="20" t="str">
        <f>_xlfn.IFERROR(IF(B30&gt;'Inf.'!$F$10,"",VLOOKUP(LARGE('SF.SL'!Q:Q,'Inf.'!O$2-'Inf.'!F$10+B30),'SF.SL'!Q:R,2,FALSE)),"")</f>
        <v/>
      </c>
      <c r="G30" s="42"/>
      <c r="H30" s="42"/>
      <c r="I30" s="43"/>
      <c r="J30" s="12" t="str">
        <f>_xlfn.IFERROR(IF(B30&gt;'Inf.'!$I$10,"",H30),"")</f>
        <v/>
      </c>
      <c r="K30" s="8" t="str">
        <f t="shared" si="7"/>
        <v/>
      </c>
      <c r="L30" s="8" t="str">
        <f t="shared" si="2"/>
        <v/>
      </c>
      <c r="M30" s="8" t="str">
        <f ca="1">_xlfn.IFERROR(VLOOKUP(F30,'SF.SL'!F:O,10,FALSE),"")</f>
        <v/>
      </c>
      <c r="N30" s="8" t="str">
        <f ca="1" t="shared" si="6"/>
        <v/>
      </c>
      <c r="O30" s="8" t="str">
        <f ca="1" t="shared" si="3"/>
        <v/>
      </c>
      <c r="P30" s="8" t="str">
        <f ca="1">_xlfn.IFERROR(O30*100+'Rec.'!I23,"")</f>
        <v/>
      </c>
      <c r="Q30" s="8" t="str">
        <f ca="1" t="shared" si="4"/>
        <v/>
      </c>
      <c r="R30" s="8" t="str">
        <f t="shared" si="8"/>
        <v/>
      </c>
    </row>
    <row r="31" spans="1:18" ht="21.95" customHeight="1">
      <c r="A31" s="8" t="str">
        <f ca="1" t="shared" si="0"/>
        <v/>
      </c>
      <c r="B31" s="20" t="str">
        <f>IF(ROW()-8&gt;'Inf.'!$F$10,"",ROW()-8)</f>
        <v/>
      </c>
      <c r="C31" s="21" t="str">
        <f>_xlfn.IFERROR(VLOOKUP(F31,'Rec.'!B:H,4,FALSE),"")</f>
        <v/>
      </c>
      <c r="D31" s="21" t="str">
        <f>_xlfn.IFERROR(VLOOKUP(F31,'Rec.'!B:H,5,FALSE),"")</f>
        <v/>
      </c>
      <c r="E31" s="20" t="str">
        <f>_xlfn.IFERROR(VLOOKUP(F31,'Rec.'!B:H,6,FALSE),"")</f>
        <v/>
      </c>
      <c r="F31" s="20" t="str">
        <f>_xlfn.IFERROR(IF(B31&gt;'Inf.'!$F$10,"",VLOOKUP(LARGE('SF.SL'!Q:Q,'Inf.'!O$2-'Inf.'!F$10+B31),'SF.SL'!Q:R,2,FALSE)),"")</f>
        <v/>
      </c>
      <c r="G31" s="42"/>
      <c r="H31" s="42"/>
      <c r="I31" s="43"/>
      <c r="J31" s="12" t="str">
        <f>_xlfn.IFERROR(IF(B31&gt;'Inf.'!$I$10,"",H31),"")</f>
        <v/>
      </c>
      <c r="K31" s="8" t="str">
        <f t="shared" si="7"/>
        <v/>
      </c>
      <c r="L31" s="8" t="str">
        <f t="shared" si="2"/>
        <v/>
      </c>
      <c r="M31" s="8" t="str">
        <f ca="1">_xlfn.IFERROR(VLOOKUP(F31,'SF.SL'!F:O,10,FALSE),"")</f>
        <v/>
      </c>
      <c r="N31" s="8" t="str">
        <f ca="1" t="shared" si="6"/>
        <v/>
      </c>
      <c r="O31" s="8" t="str">
        <f ca="1" t="shared" si="3"/>
        <v/>
      </c>
      <c r="P31" s="8" t="str">
        <f ca="1">_xlfn.IFERROR(O31*100+'Rec.'!I24,"")</f>
        <v/>
      </c>
      <c r="Q31" s="8" t="str">
        <f ca="1" t="shared" si="4"/>
        <v/>
      </c>
      <c r="R31" s="8" t="str">
        <f t="shared" si="8"/>
        <v/>
      </c>
    </row>
    <row r="32" spans="1:18" ht="21.95" customHeight="1">
      <c r="A32" s="8" t="str">
        <f ca="1" t="shared" si="0"/>
        <v/>
      </c>
      <c r="B32" s="20" t="str">
        <f>IF(ROW()-8&gt;'Inf.'!$F$10,"",ROW()-8)</f>
        <v/>
      </c>
      <c r="C32" s="21" t="str">
        <f>_xlfn.IFERROR(VLOOKUP(F32,'Rec.'!B:H,4,FALSE),"")</f>
        <v/>
      </c>
      <c r="D32" s="21" t="str">
        <f>_xlfn.IFERROR(VLOOKUP(F32,'Rec.'!B:H,5,FALSE),"")</f>
        <v/>
      </c>
      <c r="E32" s="20" t="str">
        <f>_xlfn.IFERROR(VLOOKUP(F32,'Rec.'!B:H,6,FALSE),"")</f>
        <v/>
      </c>
      <c r="F32" s="20" t="str">
        <f>_xlfn.IFERROR(IF(B32&gt;'Inf.'!$F$10,"",VLOOKUP(LARGE('SF.SL'!Q:Q,'Inf.'!O$2-'Inf.'!F$10+B32),'SF.SL'!Q:R,2,FALSE)),"")</f>
        <v/>
      </c>
      <c r="G32" s="42"/>
      <c r="H32" s="42"/>
      <c r="I32" s="43"/>
      <c r="J32" s="12" t="str">
        <f>_xlfn.IFERROR(IF(B32&gt;'Inf.'!$I$10,"",H32),"")</f>
        <v/>
      </c>
      <c r="K32" s="8" t="str">
        <f t="shared" si="7"/>
        <v/>
      </c>
      <c r="L32" s="8" t="str">
        <f t="shared" si="2"/>
        <v/>
      </c>
      <c r="M32" s="8" t="str">
        <f ca="1">_xlfn.IFERROR(VLOOKUP(F32,'SF.SL'!F:O,10,FALSE),"")</f>
        <v/>
      </c>
      <c r="N32" s="8" t="str">
        <f ca="1" t="shared" si="6"/>
        <v/>
      </c>
      <c r="O32" s="8" t="str">
        <f ca="1" t="shared" si="3"/>
        <v/>
      </c>
      <c r="P32" s="8" t="str">
        <f ca="1">_xlfn.IFERROR(O32*100+'Rec.'!I25,"")</f>
        <v/>
      </c>
      <c r="Q32" s="8" t="str">
        <f ca="1" t="shared" si="4"/>
        <v/>
      </c>
      <c r="R32" s="8" t="str">
        <f t="shared" si="8"/>
        <v/>
      </c>
    </row>
  </sheetData>
  <mergeCells count="5">
    <mergeCell ref="B1:G1"/>
    <mergeCell ref="B2:G2"/>
    <mergeCell ref="E6:F6"/>
    <mergeCell ref="E4:F4"/>
    <mergeCell ref="E5:F5"/>
  </mergeCells>
  <conditionalFormatting sqref="B9:I32">
    <cfRule type="expression" priority="1" dxfId="1">
      <formula>$C9&lt;&gt;""</formula>
    </cfRule>
  </conditionalFormatting>
  <printOptions/>
  <pageMargins left="0.92" right="0.7" top="0.75" bottom="0.75" header="0.3" footer="0.3"/>
  <pageSetup fitToHeight="0" fitToWidth="1" horizontalDpi="200" verticalDpi="2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workbookViewId="0" topLeftCell="A1">
      <pane ySplit="8" topLeftCell="A9" activePane="bottomLeft" state="frozen"/>
      <selection pane="bottomLeft" activeCell="I16" sqref="A1:I16"/>
    </sheetView>
  </sheetViews>
  <sheetFormatPr defaultColWidth="9.140625" defaultRowHeight="15"/>
  <cols>
    <col min="1" max="1" width="6.140625" style="0" bestFit="1" customWidth="1"/>
    <col min="2" max="2" width="17.28125" style="0" customWidth="1"/>
    <col min="3" max="3" width="16.421875" style="0" customWidth="1"/>
    <col min="4" max="4" width="6.710937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7109375" style="0" customWidth="1"/>
    <col min="9" max="9" width="12.7109375" style="33" customWidth="1"/>
    <col min="10" max="10" width="9.8515625" style="0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final "&amp;'Inf.'!C7&amp;" "&amp;'Inf.'!C8&amp;" Lead"</f>
        <v>Resultlist final Man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44"/>
      <c r="H3" s="44"/>
      <c r="L3" s="36"/>
    </row>
    <row r="4" spans="2:12" s="33" customFormat="1" ht="18" customHeight="1"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112" t="str">
        <f>'Inf.'!F5</f>
        <v xml:space="preserve">Zilina La Skala  Slovakia </v>
      </c>
      <c r="D5" s="112"/>
      <c r="E5" s="38"/>
      <c r="G5" s="61"/>
      <c r="H5" s="61"/>
      <c r="I5" s="39"/>
      <c r="L5" s="36"/>
    </row>
    <row r="6" spans="2:12" s="33" customFormat="1" ht="18" customHeight="1">
      <c r="B6" s="37"/>
      <c r="C6" s="40"/>
      <c r="D6" s="45"/>
      <c r="E6" s="38"/>
      <c r="F6" s="37" t="s">
        <v>29</v>
      </c>
      <c r="G6" s="121"/>
      <c r="H6" s="121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28</v>
      </c>
      <c r="G8" s="16" t="s">
        <v>24</v>
      </c>
      <c r="H8" s="17" t="s">
        <v>40</v>
      </c>
      <c r="I8" s="41" t="s">
        <v>30</v>
      </c>
      <c r="J8" s="15"/>
      <c r="K8" s="15"/>
      <c r="L8" s="11"/>
    </row>
    <row r="9" spans="1:10" ht="21.95" customHeight="1">
      <c r="A9" s="20" t="str">
        <f ca="1">VLOOKUP(E9,'F.SL'!F:O,10,FALSE)</f>
        <v/>
      </c>
      <c r="B9" s="21" t="str">
        <f ca="1">_xlfn.IFERROR(VLOOKUP(E9,'Rec.'!B:H,4,FALSE),"")</f>
        <v/>
      </c>
      <c r="C9" s="21" t="str">
        <f ca="1">_xlfn.IFERROR(VLOOKUP(E9,'Rec.'!B:H,5,FALSE),"")</f>
        <v/>
      </c>
      <c r="D9" s="20" t="str">
        <f ca="1">_xlfn.IFERROR(VLOOKUP(E9,'Rec.'!B:H,6,FALSE),"")</f>
        <v/>
      </c>
      <c r="E9" s="20" t="str">
        <f ca="1">_xlfn.IFERROR(VLOOKUP(ROW()-8,'F.SL'!Q:R,2,FALSE),"")</f>
        <v/>
      </c>
      <c r="F9" s="20"/>
      <c r="G9" s="89">
        <f ca="1">IF(ROW()-8&gt;'Inf.'!$F$10,"",VLOOKUP(E9,'F.SL'!F:I,4,FALSE))</f>
        <v>0.09236111111111112</v>
      </c>
      <c r="H9" s="20" t="str">
        <f ca="1">IF(ROW()-8&gt;'Inf.'!$F$10,"",VLOOKUP(E9,'F.SL'!F:M,8,FALSE))</f>
        <v/>
      </c>
      <c r="I9" s="46"/>
      <c r="J9" t="str">
        <f aca="true" t="shared" si="0" ref="J9:J33">_xlfn.IFERROR(_xlfn.RANK.AVG(A9,A:A,1),"")</f>
        <v/>
      </c>
    </row>
    <row r="10" spans="1:10" ht="21.95" customHeight="1">
      <c r="A10" s="20" t="str">
        <f ca="1">VLOOKUP(E10,'F.SL'!F:O,10,FALSE)</f>
        <v/>
      </c>
      <c r="B10" s="21" t="str">
        <f ca="1">_xlfn.IFERROR(VLOOKUP(E10,'Rec.'!B:H,4,FALSE),"")</f>
        <v/>
      </c>
      <c r="C10" s="21" t="str">
        <f ca="1">_xlfn.IFERROR(VLOOKUP(E10,'Rec.'!B:H,5,FALSE),"")</f>
        <v/>
      </c>
      <c r="D10" s="20" t="str">
        <f ca="1">_xlfn.IFERROR(VLOOKUP(E10,'Rec.'!B:H,6,FALSE),"")</f>
        <v/>
      </c>
      <c r="E10" s="20" t="str">
        <f ca="1">_xlfn.IFERROR(VLOOKUP(ROW()-8,'F.SL'!Q:R,2,FALSE),"")</f>
        <v/>
      </c>
      <c r="F10" s="20"/>
      <c r="G10" s="89">
        <f ca="1">IF(ROW()-8&gt;'Inf.'!$F$10,"",VLOOKUP(E10,'F.SL'!F:I,4,FALSE))</f>
        <v>0.09236111111111112</v>
      </c>
      <c r="H10" s="20" t="str">
        <f ca="1">IF(ROW()-8&gt;'Inf.'!$F$10,"",VLOOKUP(E10,'F.SL'!F:M,8,FALSE))</f>
        <v/>
      </c>
      <c r="I10" s="46"/>
      <c r="J10" t="str">
        <f ca="1" t="shared" si="0"/>
        <v/>
      </c>
    </row>
    <row r="11" spans="1:10" ht="21.95" customHeight="1">
      <c r="A11" s="20" t="str">
        <f ca="1">VLOOKUP(E11,'F.SL'!F:O,10,FALSE)</f>
        <v/>
      </c>
      <c r="B11" s="21" t="str">
        <f ca="1">_xlfn.IFERROR(VLOOKUP(E11,'Rec.'!B:H,4,FALSE),"")</f>
        <v/>
      </c>
      <c r="C11" s="21" t="str">
        <f ca="1">_xlfn.IFERROR(VLOOKUP(E11,'Rec.'!B:H,5,FALSE),"")</f>
        <v/>
      </c>
      <c r="D11" s="20" t="str">
        <f ca="1">_xlfn.IFERROR(VLOOKUP(E11,'Rec.'!B:H,6,FALSE),"")</f>
        <v/>
      </c>
      <c r="E11" s="20" t="str">
        <f ca="1">_xlfn.IFERROR(VLOOKUP(ROW()-8,'F.SL'!Q:R,2,FALSE),"")</f>
        <v/>
      </c>
      <c r="F11" s="20"/>
      <c r="G11" s="89">
        <f ca="1">IF(ROW()-8&gt;'Inf.'!$F$10,"",VLOOKUP(E11,'F.SL'!F:I,4,FALSE))</f>
        <v>0.09236111111111112</v>
      </c>
      <c r="H11" s="20" t="str">
        <f ca="1">IF(ROW()-8&gt;'Inf.'!$F$10,"",VLOOKUP(E11,'F.SL'!F:M,8,FALSE))</f>
        <v/>
      </c>
      <c r="I11" s="46"/>
      <c r="J11" t="str">
        <f ca="1" t="shared" si="0"/>
        <v/>
      </c>
    </row>
    <row r="12" spans="1:10" ht="21.95" customHeight="1">
      <c r="A12" s="20" t="str">
        <f ca="1">VLOOKUP(E12,'F.SL'!F:O,10,FALSE)</f>
        <v/>
      </c>
      <c r="B12" s="21" t="str">
        <f ca="1">_xlfn.IFERROR(VLOOKUP(E12,'Rec.'!B:H,4,FALSE),"")</f>
        <v/>
      </c>
      <c r="C12" s="21" t="str">
        <f ca="1">_xlfn.IFERROR(VLOOKUP(E12,'Rec.'!B:H,5,FALSE),"")</f>
        <v/>
      </c>
      <c r="D12" s="20" t="str">
        <f ca="1">_xlfn.IFERROR(VLOOKUP(E12,'Rec.'!B:H,6,FALSE),"")</f>
        <v/>
      </c>
      <c r="E12" s="20" t="str">
        <f ca="1">_xlfn.IFERROR(VLOOKUP(ROW()-8,'F.SL'!Q:R,2,FALSE),"")</f>
        <v/>
      </c>
      <c r="F12" s="20"/>
      <c r="G12" s="89">
        <f ca="1">IF(ROW()-8&gt;'Inf.'!$F$10,"",VLOOKUP(E12,'F.SL'!F:I,4,FALSE))</f>
        <v>0.09236111111111112</v>
      </c>
      <c r="H12" s="20" t="str">
        <f ca="1">IF(ROW()-8&gt;'Inf.'!$F$10,"",VLOOKUP(E12,'F.SL'!F:M,8,FALSE))</f>
        <v/>
      </c>
      <c r="I12" s="46"/>
      <c r="J12" t="str">
        <f ca="1" t="shared" si="0"/>
        <v/>
      </c>
    </row>
    <row r="13" spans="1:10" ht="21.95" customHeight="1">
      <c r="A13" s="20" t="str">
        <f ca="1">VLOOKUP(E13,'F.SL'!F:O,10,FALSE)</f>
        <v/>
      </c>
      <c r="B13" s="21" t="str">
        <f ca="1">_xlfn.IFERROR(VLOOKUP(E13,'Rec.'!B:H,4,FALSE),"")</f>
        <v/>
      </c>
      <c r="C13" s="21" t="str">
        <f ca="1">_xlfn.IFERROR(VLOOKUP(E13,'Rec.'!B:H,5,FALSE),"")</f>
        <v/>
      </c>
      <c r="D13" s="20" t="str">
        <f ca="1">_xlfn.IFERROR(VLOOKUP(E13,'Rec.'!B:H,6,FALSE),"")</f>
        <v/>
      </c>
      <c r="E13" s="20" t="str">
        <f ca="1">_xlfn.IFERROR(VLOOKUP(ROW()-8,'F.SL'!Q:R,2,FALSE),"")</f>
        <v/>
      </c>
      <c r="F13" s="20"/>
      <c r="G13" s="89">
        <f ca="1">IF(ROW()-8&gt;'Inf.'!$F$10,"",VLOOKUP(E13,'F.SL'!F:I,4,FALSE))</f>
        <v>0.09236111111111112</v>
      </c>
      <c r="H13" s="20" t="str">
        <f ca="1">IF(ROW()-8&gt;'Inf.'!$F$10,"",VLOOKUP(E13,'F.SL'!F:M,8,FALSE))</f>
        <v/>
      </c>
      <c r="I13" s="46"/>
      <c r="J13" t="str">
        <f ca="1" t="shared" si="0"/>
        <v/>
      </c>
    </row>
    <row r="14" spans="1:10" ht="21.95" customHeight="1">
      <c r="A14" s="20" t="str">
        <f ca="1">VLOOKUP(E14,'F.SL'!F:O,10,FALSE)</f>
        <v/>
      </c>
      <c r="B14" s="21" t="str">
        <f ca="1">_xlfn.IFERROR(VLOOKUP(E14,'Rec.'!B:H,4,FALSE),"")</f>
        <v/>
      </c>
      <c r="C14" s="21" t="str">
        <f ca="1">_xlfn.IFERROR(VLOOKUP(E14,'Rec.'!B:H,5,FALSE),"")</f>
        <v/>
      </c>
      <c r="D14" s="20" t="str">
        <f ca="1">_xlfn.IFERROR(VLOOKUP(E14,'Rec.'!B:H,6,FALSE),"")</f>
        <v/>
      </c>
      <c r="E14" s="20" t="str">
        <f ca="1">_xlfn.IFERROR(VLOOKUP(ROW()-8,'F.SL'!Q:R,2,FALSE),"")</f>
        <v/>
      </c>
      <c r="F14" s="20"/>
      <c r="G14" s="89">
        <f ca="1">IF(ROW()-8&gt;'Inf.'!$F$10,"",VLOOKUP(E14,'F.SL'!F:I,4,FALSE))</f>
        <v>0.09236111111111112</v>
      </c>
      <c r="H14" s="20" t="str">
        <f ca="1">IF(ROW()-8&gt;'Inf.'!$F$10,"",VLOOKUP(E14,'F.SL'!F:M,8,FALSE))</f>
        <v/>
      </c>
      <c r="I14" s="46"/>
      <c r="J14" t="str">
        <f ca="1" t="shared" si="0"/>
        <v/>
      </c>
    </row>
    <row r="15" spans="1:10" ht="21.95" customHeight="1">
      <c r="A15" s="20" t="str">
        <f ca="1">VLOOKUP(E15,'F.SL'!F:O,10,FALSE)</f>
        <v/>
      </c>
      <c r="B15" s="21" t="str">
        <f ca="1">_xlfn.IFERROR(VLOOKUP(E15,'Rec.'!B:H,4,FALSE),"")</f>
        <v/>
      </c>
      <c r="C15" s="21" t="str">
        <f ca="1">_xlfn.IFERROR(VLOOKUP(E15,'Rec.'!B:H,5,FALSE),"")</f>
        <v/>
      </c>
      <c r="D15" s="20" t="str">
        <f ca="1">_xlfn.IFERROR(VLOOKUP(E15,'Rec.'!B:H,6,FALSE),"")</f>
        <v/>
      </c>
      <c r="E15" s="20" t="str">
        <f ca="1">_xlfn.IFERROR(VLOOKUP(ROW()-8,'F.SL'!Q:R,2,FALSE),"")</f>
        <v/>
      </c>
      <c r="F15" s="20"/>
      <c r="G15" s="89">
        <f ca="1">IF(ROW()-8&gt;'Inf.'!$F$10,"",VLOOKUP(E15,'F.SL'!F:I,4,FALSE))</f>
        <v>0.09236111111111112</v>
      </c>
      <c r="H15" s="20" t="str">
        <f ca="1">IF(ROW()-8&gt;'Inf.'!$F$10,"",VLOOKUP(E15,'F.SL'!F:M,8,FALSE))</f>
        <v/>
      </c>
      <c r="I15" s="46"/>
      <c r="J15" t="str">
        <f ca="1" t="shared" si="0"/>
        <v/>
      </c>
    </row>
    <row r="16" spans="1:10" ht="21.95" customHeight="1">
      <c r="A16" s="20" t="str">
        <f ca="1">VLOOKUP(E16,'F.SL'!F:O,10,FALSE)</f>
        <v/>
      </c>
      <c r="B16" s="21" t="str">
        <f ca="1">_xlfn.IFERROR(VLOOKUP(E16,'Rec.'!B:H,4,FALSE),"")</f>
        <v/>
      </c>
      <c r="C16" s="21" t="str">
        <f ca="1">_xlfn.IFERROR(VLOOKUP(E16,'Rec.'!B:H,5,FALSE),"")</f>
        <v/>
      </c>
      <c r="D16" s="20" t="str">
        <f ca="1">_xlfn.IFERROR(VLOOKUP(E16,'Rec.'!B:H,6,FALSE),"")</f>
        <v/>
      </c>
      <c r="E16" s="20" t="str">
        <f ca="1">_xlfn.IFERROR(VLOOKUP(ROW()-8,'F.SL'!Q:R,2,FALSE),"")</f>
        <v/>
      </c>
      <c r="F16" s="20"/>
      <c r="G16" s="89">
        <f ca="1">IF(ROW()-8&gt;'Inf.'!$F$10,"",VLOOKUP(E16,'F.SL'!F:I,4,FALSE))</f>
        <v>0.09236111111111112</v>
      </c>
      <c r="H16" s="20" t="str">
        <f ca="1">IF(ROW()-8&gt;'Inf.'!$F$10,"",VLOOKUP(E16,'F.SL'!F:M,8,FALSE))</f>
        <v/>
      </c>
      <c r="I16" s="46"/>
      <c r="J16" t="str">
        <f ca="1" t="shared" si="0"/>
        <v/>
      </c>
    </row>
    <row r="17" spans="1:10" ht="21.95" customHeight="1">
      <c r="A17" s="20" t="str">
        <f ca="1">VLOOKUP(E17,'F.SL'!F:O,10,FALSE)</f>
        <v/>
      </c>
      <c r="B17" s="21" t="str">
        <f ca="1">_xlfn.IFERROR(VLOOKUP(E17,'Rec.'!B:H,4,FALSE),"")</f>
        <v/>
      </c>
      <c r="C17" s="21" t="str">
        <f ca="1">_xlfn.IFERROR(VLOOKUP(E17,'Rec.'!B:H,5,FALSE),"")</f>
        <v/>
      </c>
      <c r="D17" s="20" t="str">
        <f ca="1">_xlfn.IFERROR(VLOOKUP(E17,'Rec.'!B:H,6,FALSE),"")</f>
        <v/>
      </c>
      <c r="E17" s="20" t="str">
        <f ca="1">_xlfn.IFERROR(VLOOKUP(ROW()-8,'F.SL'!Q:R,2,FALSE),"")</f>
        <v/>
      </c>
      <c r="F17" s="20">
        <f ca="1">VLOOKUP(E17,'F.SL'!F:J,5,FALSE)</f>
        <v>9.2</v>
      </c>
      <c r="G17" s="31" t="str">
        <f>IF(ROW()-8&gt;'Inf.'!$F$10,"",VLOOKUP(E17,'F.SL'!F:I,4,FALSE))</f>
        <v/>
      </c>
      <c r="H17" s="20" t="str">
        <f>IF(ROW()-8&gt;'Inf.'!$F$10,"",VLOOKUP(E17,'F.SL'!F:M,8,FALSE))</f>
        <v/>
      </c>
      <c r="I17" s="46"/>
      <c r="J17" t="str">
        <f ca="1" t="shared" si="0"/>
        <v/>
      </c>
    </row>
    <row r="18" spans="1:10" ht="21.95" customHeight="1">
      <c r="A18" s="20" t="str">
        <f ca="1">VLOOKUP(E18,'F.SL'!F:O,10,FALSE)</f>
        <v/>
      </c>
      <c r="B18" s="21" t="str">
        <f ca="1">_xlfn.IFERROR(VLOOKUP(E18,'Rec.'!B:H,4,FALSE),"")</f>
        <v/>
      </c>
      <c r="C18" s="21" t="str">
        <f ca="1">_xlfn.IFERROR(VLOOKUP(E18,'Rec.'!B:H,5,FALSE),"")</f>
        <v/>
      </c>
      <c r="D18" s="20" t="str">
        <f ca="1">_xlfn.IFERROR(VLOOKUP(E18,'Rec.'!B:H,6,FALSE),"")</f>
        <v/>
      </c>
      <c r="E18" s="20" t="str">
        <f ca="1">_xlfn.IFERROR(VLOOKUP(ROW()-8,'F.SL'!Q:R,2,FALSE),"")</f>
        <v/>
      </c>
      <c r="F18" s="20">
        <f ca="1">VLOOKUP(E18,'F.SL'!F:J,5,FALSE)</f>
        <v>9.2</v>
      </c>
      <c r="G18" s="31" t="str">
        <f>IF(ROW()-8&gt;'Inf.'!$F$10,"",VLOOKUP(E18,'F.SL'!F:I,4,FALSE))</f>
        <v/>
      </c>
      <c r="H18" s="20" t="str">
        <f>IF(ROW()-8&gt;'Inf.'!$F$10,"",VLOOKUP(E18,'F.SL'!F:M,8,FALSE))</f>
        <v/>
      </c>
      <c r="I18" s="46"/>
      <c r="J18" t="str">
        <f ca="1" t="shared" si="0"/>
        <v/>
      </c>
    </row>
    <row r="19" spans="1:10" ht="21.95" customHeight="1">
      <c r="A19" s="20" t="str">
        <f ca="1">VLOOKUP(E19,'F.SL'!F:O,10,FALSE)</f>
        <v/>
      </c>
      <c r="B19" s="21" t="str">
        <f ca="1">_xlfn.IFERROR(VLOOKUP(E19,'Rec.'!B:H,4,FALSE),"")</f>
        <v/>
      </c>
      <c r="C19" s="21" t="str">
        <f ca="1">_xlfn.IFERROR(VLOOKUP(E19,'Rec.'!B:H,5,FALSE),"")</f>
        <v/>
      </c>
      <c r="D19" s="20" t="str">
        <f ca="1">_xlfn.IFERROR(VLOOKUP(E19,'Rec.'!B:H,6,FALSE),"")</f>
        <v/>
      </c>
      <c r="E19" s="20" t="str">
        <f ca="1">_xlfn.IFERROR(VLOOKUP(ROW()-8,'F.SL'!Q:R,2,FALSE),"")</f>
        <v/>
      </c>
      <c r="F19" s="20">
        <f ca="1">VLOOKUP(E19,'F.SL'!F:J,5,FALSE)</f>
        <v>9.2</v>
      </c>
      <c r="G19" s="31" t="str">
        <f>IF(ROW()-8&gt;'Inf.'!$F$10,"",VLOOKUP(E19,'F.SL'!F:I,4,FALSE))</f>
        <v/>
      </c>
      <c r="H19" s="20" t="str">
        <f>IF(ROW()-8&gt;'Inf.'!$F$10,"",VLOOKUP(E19,'F.SL'!F:M,8,FALSE))</f>
        <v/>
      </c>
      <c r="I19" s="46"/>
      <c r="J19" t="str">
        <f ca="1" t="shared" si="0"/>
        <v/>
      </c>
    </row>
    <row r="20" spans="1:10" ht="21.95" customHeight="1">
      <c r="A20" s="20" t="str">
        <f ca="1">VLOOKUP(E20,'F.SL'!F:O,10,FALSE)</f>
        <v/>
      </c>
      <c r="B20" s="21" t="str">
        <f ca="1">_xlfn.IFERROR(VLOOKUP(E20,'Rec.'!B:H,4,FALSE),"")</f>
        <v/>
      </c>
      <c r="C20" s="21" t="str">
        <f ca="1">_xlfn.IFERROR(VLOOKUP(E20,'Rec.'!B:H,5,FALSE),"")</f>
        <v/>
      </c>
      <c r="D20" s="20" t="str">
        <f ca="1">_xlfn.IFERROR(VLOOKUP(E20,'Rec.'!B:H,6,FALSE),"")</f>
        <v/>
      </c>
      <c r="E20" s="20" t="str">
        <f ca="1">_xlfn.IFERROR(VLOOKUP(ROW()-8,'F.SL'!Q:R,2,FALSE),"")</f>
        <v/>
      </c>
      <c r="F20" s="20">
        <f ca="1">VLOOKUP(E20,'F.SL'!F:J,5,FALSE)</f>
        <v>9.2</v>
      </c>
      <c r="G20" s="31" t="str">
        <f>IF(ROW()-8&gt;'Inf.'!$F$10,"",VLOOKUP(E20,'F.SL'!F:I,4,FALSE))</f>
        <v/>
      </c>
      <c r="H20" s="20" t="str">
        <f>IF(ROW()-8&gt;'Inf.'!$F$10,"",VLOOKUP(E20,'F.SL'!F:M,8,FALSE))</f>
        <v/>
      </c>
      <c r="I20" s="46"/>
      <c r="J20" t="str">
        <f ca="1" t="shared" si="0"/>
        <v/>
      </c>
    </row>
    <row r="21" spans="1:10" ht="21.95" customHeight="1">
      <c r="A21" s="20" t="str">
        <f ca="1">VLOOKUP(E21,'F.SL'!F:O,10,FALSE)</f>
        <v/>
      </c>
      <c r="B21" s="21" t="str">
        <f ca="1">_xlfn.IFERROR(VLOOKUP(E21,'Rec.'!B:H,4,FALSE),"")</f>
        <v/>
      </c>
      <c r="C21" s="21" t="str">
        <f ca="1">_xlfn.IFERROR(VLOOKUP(E21,'Rec.'!B:H,5,FALSE),"")</f>
        <v/>
      </c>
      <c r="D21" s="20" t="str">
        <f ca="1">_xlfn.IFERROR(VLOOKUP(E21,'Rec.'!B:H,6,FALSE),"")</f>
        <v/>
      </c>
      <c r="E21" s="20" t="str">
        <f ca="1">_xlfn.IFERROR(VLOOKUP(ROW()-8,'F.SL'!Q:R,2,FALSE),"")</f>
        <v/>
      </c>
      <c r="F21" s="20">
        <f ca="1">VLOOKUP(E21,'F.SL'!F:J,5,FALSE)</f>
        <v>9.2</v>
      </c>
      <c r="G21" s="31" t="str">
        <f>IF(ROW()-8&gt;'Inf.'!$F$10,"",VLOOKUP(E21,'F.SL'!F:I,4,FALSE))</f>
        <v/>
      </c>
      <c r="H21" s="20" t="str">
        <f>IF(ROW()-8&gt;'Inf.'!$F$10,"",VLOOKUP(E21,'F.SL'!F:M,8,FALSE))</f>
        <v/>
      </c>
      <c r="I21" s="46"/>
      <c r="J21" t="str">
        <f ca="1" t="shared" si="0"/>
        <v/>
      </c>
    </row>
    <row r="22" spans="1:10" ht="21.95" customHeight="1">
      <c r="A22" s="20" t="str">
        <f ca="1">VLOOKUP(E22,'F.SL'!F:O,10,FALSE)</f>
        <v/>
      </c>
      <c r="B22" s="21" t="str">
        <f ca="1">_xlfn.IFERROR(VLOOKUP(E22,'Rec.'!B:H,4,FALSE),"")</f>
        <v/>
      </c>
      <c r="C22" s="21" t="str">
        <f ca="1">_xlfn.IFERROR(VLOOKUP(E22,'Rec.'!B:H,5,FALSE),"")</f>
        <v/>
      </c>
      <c r="D22" s="20" t="str">
        <f ca="1">_xlfn.IFERROR(VLOOKUP(E22,'Rec.'!B:H,6,FALSE),"")</f>
        <v/>
      </c>
      <c r="E22" s="20" t="str">
        <f ca="1">_xlfn.IFERROR(VLOOKUP(ROW()-8,'F.SL'!Q:R,2,FALSE),"")</f>
        <v/>
      </c>
      <c r="F22" s="20">
        <f ca="1">VLOOKUP(E22,'F.SL'!F:J,5,FALSE)</f>
        <v>9.2</v>
      </c>
      <c r="G22" s="31" t="str">
        <f>IF(ROW()-8&gt;'Inf.'!$F$10,"",VLOOKUP(E22,'F.SL'!F:I,4,FALSE))</f>
        <v/>
      </c>
      <c r="H22" s="20" t="str">
        <f>IF(ROW()-8&gt;'Inf.'!$F$10,"",VLOOKUP(E22,'F.SL'!F:M,8,FALSE))</f>
        <v/>
      </c>
      <c r="I22" s="46"/>
      <c r="J22" t="str">
        <f ca="1" t="shared" si="0"/>
        <v/>
      </c>
    </row>
    <row r="23" spans="1:10" ht="21.95" customHeight="1">
      <c r="A23" s="20" t="str">
        <f ca="1">VLOOKUP(E23,'F.SL'!F:O,10,FALSE)</f>
        <v/>
      </c>
      <c r="B23" s="21" t="str">
        <f ca="1">_xlfn.IFERROR(VLOOKUP(E23,'Rec.'!B:H,4,FALSE),"")</f>
        <v/>
      </c>
      <c r="C23" s="21" t="str">
        <f ca="1">_xlfn.IFERROR(VLOOKUP(E23,'Rec.'!B:H,5,FALSE),"")</f>
        <v/>
      </c>
      <c r="D23" s="20" t="str">
        <f ca="1">_xlfn.IFERROR(VLOOKUP(E23,'Rec.'!B:H,6,FALSE),"")</f>
        <v/>
      </c>
      <c r="E23" s="20" t="str">
        <f ca="1">_xlfn.IFERROR(VLOOKUP(ROW()-8,'F.SL'!Q:R,2,FALSE),"")</f>
        <v/>
      </c>
      <c r="F23" s="20">
        <f ca="1">VLOOKUP(E23,'F.SL'!F:J,5,FALSE)</f>
        <v>9.2</v>
      </c>
      <c r="G23" s="31" t="str">
        <f>IF(ROW()-8&gt;'Inf.'!$F$10,"",VLOOKUP(E23,'F.SL'!F:I,4,FALSE))</f>
        <v/>
      </c>
      <c r="H23" s="20" t="str">
        <f>IF(ROW()-8&gt;'Inf.'!$F$10,"",VLOOKUP(E23,'F.SL'!F:M,8,FALSE))</f>
        <v/>
      </c>
      <c r="I23" s="46"/>
      <c r="J23" t="str">
        <f ca="1" t="shared" si="0"/>
        <v/>
      </c>
    </row>
    <row r="24" spans="1:10" ht="21.95" customHeight="1">
      <c r="A24" s="20" t="str">
        <f ca="1">VLOOKUP(E24,'F.SL'!F:O,10,FALSE)</f>
        <v/>
      </c>
      <c r="B24" s="21" t="str">
        <f ca="1">_xlfn.IFERROR(VLOOKUP(E24,'Rec.'!B:H,4,FALSE),"")</f>
        <v/>
      </c>
      <c r="C24" s="21" t="str">
        <f ca="1">_xlfn.IFERROR(VLOOKUP(E24,'Rec.'!B:H,5,FALSE),"")</f>
        <v/>
      </c>
      <c r="D24" s="20" t="str">
        <f ca="1">_xlfn.IFERROR(VLOOKUP(E24,'Rec.'!B:H,6,FALSE),"")</f>
        <v/>
      </c>
      <c r="E24" s="20" t="str">
        <f ca="1">_xlfn.IFERROR(VLOOKUP(ROW()-8,'F.SL'!Q:R,2,FALSE),"")</f>
        <v/>
      </c>
      <c r="F24" s="20">
        <f ca="1">VLOOKUP(E24,'F.SL'!F:J,5,FALSE)</f>
        <v>9.2</v>
      </c>
      <c r="G24" s="31" t="str">
        <f>IF(ROW()-8&gt;'Inf.'!$F$10,"",VLOOKUP(E24,'F.SL'!F:I,4,FALSE))</f>
        <v/>
      </c>
      <c r="H24" s="20" t="str">
        <f>IF(ROW()-8&gt;'Inf.'!$F$10,"",VLOOKUP(E24,'F.SL'!F:M,8,FALSE))</f>
        <v/>
      </c>
      <c r="I24" s="46"/>
      <c r="J24" t="str">
        <f ca="1" t="shared" si="0"/>
        <v/>
      </c>
    </row>
    <row r="25" spans="1:10" ht="21.95" customHeight="1">
      <c r="A25" s="20" t="str">
        <f ca="1">VLOOKUP(E25,'F.SL'!F:O,10,FALSE)</f>
        <v/>
      </c>
      <c r="B25" s="21" t="str">
        <f ca="1">_xlfn.IFERROR(VLOOKUP(E25,'Rec.'!B:H,4,FALSE),"")</f>
        <v/>
      </c>
      <c r="C25" s="21" t="str">
        <f ca="1">_xlfn.IFERROR(VLOOKUP(E25,'Rec.'!B:H,5,FALSE),"")</f>
        <v/>
      </c>
      <c r="D25" s="20" t="str">
        <f ca="1">_xlfn.IFERROR(VLOOKUP(E25,'Rec.'!B:H,6,FALSE),"")</f>
        <v/>
      </c>
      <c r="E25" s="20" t="str">
        <f ca="1">_xlfn.IFERROR(VLOOKUP(ROW()-8,'F.SL'!Q:R,2,FALSE),"")</f>
        <v/>
      </c>
      <c r="F25" s="20">
        <f ca="1">VLOOKUP(E25,'F.SL'!F:J,5,FALSE)</f>
        <v>9.2</v>
      </c>
      <c r="G25" s="31" t="str">
        <f>IF(ROW()-8&gt;'Inf.'!$F$10,"",VLOOKUP(E25,'F.SL'!F:I,4,FALSE))</f>
        <v/>
      </c>
      <c r="H25" s="20" t="str">
        <f>IF(ROW()-8&gt;'Inf.'!$F$10,"",VLOOKUP(E25,'F.SL'!F:M,8,FALSE))</f>
        <v/>
      </c>
      <c r="I25" s="46"/>
      <c r="J25" t="str">
        <f ca="1" t="shared" si="0"/>
        <v/>
      </c>
    </row>
    <row r="26" spans="1:10" ht="21.95" customHeight="1">
      <c r="A26" s="20" t="str">
        <f ca="1">VLOOKUP(E26,'F.SL'!F:O,10,FALSE)</f>
        <v/>
      </c>
      <c r="B26" s="21" t="str">
        <f ca="1">_xlfn.IFERROR(VLOOKUP(E26,'Rec.'!B:H,4,FALSE),"")</f>
        <v/>
      </c>
      <c r="C26" s="21" t="str">
        <f ca="1">_xlfn.IFERROR(VLOOKUP(E26,'Rec.'!B:H,5,FALSE),"")</f>
        <v/>
      </c>
      <c r="D26" s="20" t="str">
        <f ca="1">_xlfn.IFERROR(VLOOKUP(E26,'Rec.'!B:H,6,FALSE),"")</f>
        <v/>
      </c>
      <c r="E26" s="20" t="str">
        <f ca="1">_xlfn.IFERROR(VLOOKUP(ROW()-8,'F.SL'!Q:R,2,FALSE),"")</f>
        <v/>
      </c>
      <c r="F26" s="20">
        <f ca="1">VLOOKUP(E26,'F.SL'!F:J,5,FALSE)</f>
        <v>9.2</v>
      </c>
      <c r="G26" s="31" t="str">
        <f>IF(ROW()-8&gt;'Inf.'!$F$10,"",VLOOKUP(E26,'F.SL'!F:I,4,FALSE))</f>
        <v/>
      </c>
      <c r="H26" s="20" t="str">
        <f>IF(ROW()-8&gt;'Inf.'!$F$10,"",VLOOKUP(E26,'F.SL'!F:M,8,FALSE))</f>
        <v/>
      </c>
      <c r="I26" s="46"/>
      <c r="J26" t="str">
        <f ca="1" t="shared" si="0"/>
        <v/>
      </c>
    </row>
    <row r="27" spans="1:10" ht="21.95" customHeight="1">
      <c r="A27" s="20" t="str">
        <f ca="1">VLOOKUP(E27,'F.SL'!F:O,10,FALSE)</f>
        <v/>
      </c>
      <c r="B27" s="21" t="str">
        <f ca="1">_xlfn.IFERROR(VLOOKUP(E27,'Rec.'!B:H,4,FALSE),"")</f>
        <v/>
      </c>
      <c r="C27" s="21" t="str">
        <f ca="1">_xlfn.IFERROR(VLOOKUP(E27,'Rec.'!B:H,5,FALSE),"")</f>
        <v/>
      </c>
      <c r="D27" s="20" t="str">
        <f ca="1">_xlfn.IFERROR(VLOOKUP(E27,'Rec.'!B:H,6,FALSE),"")</f>
        <v/>
      </c>
      <c r="E27" s="20" t="str">
        <f ca="1">_xlfn.IFERROR(VLOOKUP(ROW()-8,'F.SL'!Q:R,2,FALSE),"")</f>
        <v/>
      </c>
      <c r="F27" s="20">
        <f ca="1">VLOOKUP(E27,'F.SL'!F:J,5,FALSE)</f>
        <v>9.2</v>
      </c>
      <c r="G27" s="31" t="str">
        <f>IF(ROW()-8&gt;'Inf.'!$F$10,"",VLOOKUP(E27,'F.SL'!F:I,4,FALSE))</f>
        <v/>
      </c>
      <c r="H27" s="20" t="str">
        <f>IF(ROW()-8&gt;'Inf.'!$F$10,"",VLOOKUP(E27,'F.SL'!F:M,8,FALSE))</f>
        <v/>
      </c>
      <c r="I27" s="46"/>
      <c r="J27" t="str">
        <f ca="1" t="shared" si="0"/>
        <v/>
      </c>
    </row>
    <row r="28" spans="1:10" ht="21.95" customHeight="1">
      <c r="A28" s="20" t="str">
        <f ca="1">VLOOKUP(E28,'F.SL'!F:O,10,FALSE)</f>
        <v/>
      </c>
      <c r="B28" s="21" t="str">
        <f ca="1">_xlfn.IFERROR(VLOOKUP(E28,'Rec.'!B:H,4,FALSE),"")</f>
        <v/>
      </c>
      <c r="C28" s="21" t="str">
        <f ca="1">_xlfn.IFERROR(VLOOKUP(E28,'Rec.'!B:H,5,FALSE),"")</f>
        <v/>
      </c>
      <c r="D28" s="20" t="str">
        <f ca="1">_xlfn.IFERROR(VLOOKUP(E28,'Rec.'!B:H,6,FALSE),"")</f>
        <v/>
      </c>
      <c r="E28" s="20" t="str">
        <f ca="1">_xlfn.IFERROR(VLOOKUP(ROW()-8,'F.SL'!Q:R,2,FALSE),"")</f>
        <v/>
      </c>
      <c r="F28" s="20">
        <f ca="1">VLOOKUP(E28,'F.SL'!F:J,5,FALSE)</f>
        <v>9.2</v>
      </c>
      <c r="G28" s="31" t="str">
        <f>IF(ROW()-8&gt;'Inf.'!$F$10,"",VLOOKUP(E28,'F.SL'!F:I,4,FALSE))</f>
        <v/>
      </c>
      <c r="H28" s="20" t="str">
        <f>IF(ROW()-8&gt;'Inf.'!$F$10,"",VLOOKUP(E28,'F.SL'!F:M,8,FALSE))</f>
        <v/>
      </c>
      <c r="I28" s="46"/>
      <c r="J28" t="str">
        <f ca="1" t="shared" si="0"/>
        <v/>
      </c>
    </row>
    <row r="29" spans="1:10" ht="21.95" customHeight="1">
      <c r="A29" s="20" t="str">
        <f ca="1">VLOOKUP(E29,'F.SL'!F:O,10,FALSE)</f>
        <v/>
      </c>
      <c r="B29" s="21" t="str">
        <f ca="1">_xlfn.IFERROR(VLOOKUP(E29,'Rec.'!B:H,4,FALSE),"")</f>
        <v/>
      </c>
      <c r="C29" s="21" t="str">
        <f ca="1">_xlfn.IFERROR(VLOOKUP(E29,'Rec.'!B:H,5,FALSE),"")</f>
        <v/>
      </c>
      <c r="D29" s="20" t="str">
        <f ca="1">_xlfn.IFERROR(VLOOKUP(E29,'Rec.'!B:H,6,FALSE),"")</f>
        <v/>
      </c>
      <c r="E29" s="20" t="str">
        <f ca="1">_xlfn.IFERROR(VLOOKUP(ROW()-8,'F.SL'!Q:R,2,FALSE),"")</f>
        <v/>
      </c>
      <c r="F29" s="20">
        <f ca="1">VLOOKUP(E29,'F.SL'!F:J,5,FALSE)</f>
        <v>9.2</v>
      </c>
      <c r="G29" s="31" t="str">
        <f>IF(ROW()-8&gt;'Inf.'!$F$10,"",VLOOKUP(E29,'F.SL'!F:I,4,FALSE))</f>
        <v/>
      </c>
      <c r="H29" s="20" t="str">
        <f>IF(ROW()-8&gt;'Inf.'!$F$10,"",VLOOKUP(E29,'F.SL'!F:M,8,FALSE))</f>
        <v/>
      </c>
      <c r="I29" s="46"/>
      <c r="J29" t="str">
        <f ca="1" t="shared" si="0"/>
        <v/>
      </c>
    </row>
    <row r="30" spans="1:10" ht="21.95" customHeight="1">
      <c r="A30" s="20" t="str">
        <f ca="1">VLOOKUP(E30,'F.SL'!F:O,10,FALSE)</f>
        <v/>
      </c>
      <c r="B30" s="21" t="str">
        <f ca="1">_xlfn.IFERROR(VLOOKUP(E30,'Rec.'!B:H,4,FALSE),"")</f>
        <v/>
      </c>
      <c r="C30" s="21" t="str">
        <f ca="1">_xlfn.IFERROR(VLOOKUP(E30,'Rec.'!B:H,5,FALSE),"")</f>
        <v/>
      </c>
      <c r="D30" s="20" t="str">
        <f ca="1">_xlfn.IFERROR(VLOOKUP(E30,'Rec.'!B:H,6,FALSE),"")</f>
        <v/>
      </c>
      <c r="E30" s="20" t="str">
        <f ca="1">_xlfn.IFERROR(VLOOKUP(ROW()-8,'F.SL'!Q:R,2,FALSE),"")</f>
        <v/>
      </c>
      <c r="F30" s="20">
        <f ca="1">VLOOKUP(E30,'F.SL'!F:J,5,FALSE)</f>
        <v>9.2</v>
      </c>
      <c r="G30" s="31" t="str">
        <f>IF(ROW()-8&gt;'Inf.'!$F$10,"",VLOOKUP(E30,'F.SL'!F:I,4,FALSE))</f>
        <v/>
      </c>
      <c r="H30" s="20" t="str">
        <f>IF(ROW()-8&gt;'Inf.'!$F$10,"",VLOOKUP(E30,'F.SL'!F:M,8,FALSE))</f>
        <v/>
      </c>
      <c r="I30" s="46"/>
      <c r="J30" t="str">
        <f ca="1" t="shared" si="0"/>
        <v/>
      </c>
    </row>
    <row r="31" spans="1:10" ht="21.95" customHeight="1">
      <c r="A31" s="20" t="str">
        <f ca="1">VLOOKUP(E31,'F.SL'!F:O,10,FALSE)</f>
        <v/>
      </c>
      <c r="B31" s="21" t="str">
        <f ca="1">_xlfn.IFERROR(VLOOKUP(E31,'Rec.'!B:H,4,FALSE),"")</f>
        <v/>
      </c>
      <c r="C31" s="21" t="str">
        <f ca="1">_xlfn.IFERROR(VLOOKUP(E31,'Rec.'!B:H,5,FALSE),"")</f>
        <v/>
      </c>
      <c r="D31" s="20" t="str">
        <f ca="1">_xlfn.IFERROR(VLOOKUP(E31,'Rec.'!B:H,6,FALSE),"")</f>
        <v/>
      </c>
      <c r="E31" s="20" t="str">
        <f ca="1">_xlfn.IFERROR(VLOOKUP(ROW()-8,'F.SL'!Q:R,2,FALSE),"")</f>
        <v/>
      </c>
      <c r="F31" s="20">
        <f ca="1">VLOOKUP(E31,'F.SL'!F:J,5,FALSE)</f>
        <v>9.2</v>
      </c>
      <c r="G31" s="31" t="str">
        <f>IF(ROW()-8&gt;'Inf.'!$F$10,"",VLOOKUP(E31,'F.SL'!F:I,4,FALSE))</f>
        <v/>
      </c>
      <c r="H31" s="20" t="str">
        <f>IF(ROW()-8&gt;'Inf.'!$F$10,"",VLOOKUP(E31,'F.SL'!F:M,8,FALSE))</f>
        <v/>
      </c>
      <c r="I31" s="46"/>
      <c r="J31" t="str">
        <f ca="1" t="shared" si="0"/>
        <v/>
      </c>
    </row>
    <row r="32" spans="1:10" ht="21.95" customHeight="1">
      <c r="A32" s="20" t="str">
        <f ca="1">VLOOKUP(E32,'F.SL'!F:O,10,FALSE)</f>
        <v/>
      </c>
      <c r="B32" s="21" t="str">
        <f ca="1">_xlfn.IFERROR(VLOOKUP(E32,'Rec.'!B:H,4,FALSE),"")</f>
        <v/>
      </c>
      <c r="C32" s="21" t="str">
        <f ca="1">_xlfn.IFERROR(VLOOKUP(E32,'Rec.'!B:H,5,FALSE),"")</f>
        <v/>
      </c>
      <c r="D32" s="20" t="str">
        <f ca="1">_xlfn.IFERROR(VLOOKUP(E32,'Rec.'!B:H,6,FALSE),"")</f>
        <v/>
      </c>
      <c r="E32" s="20" t="str">
        <f ca="1">_xlfn.IFERROR(VLOOKUP(ROW()-8,'F.SL'!Q:R,2,FALSE),"")</f>
        <v/>
      </c>
      <c r="F32" s="20">
        <f ca="1">VLOOKUP(E32,'F.SL'!F:J,5,FALSE)</f>
        <v>9.2</v>
      </c>
      <c r="G32" s="31" t="str">
        <f>IF(ROW()-8&gt;'Inf.'!$F$10,"",VLOOKUP(E32,'F.SL'!F:I,4,FALSE))</f>
        <v/>
      </c>
      <c r="H32" s="20" t="str">
        <f>IF(ROW()-8&gt;'Inf.'!$F$10,"",VLOOKUP(E32,'F.SL'!F:M,8,FALSE))</f>
        <v/>
      </c>
      <c r="I32" s="46"/>
      <c r="J32" t="str">
        <f ca="1" t="shared" si="0"/>
        <v/>
      </c>
    </row>
    <row r="33" spans="1:10" ht="21.95" customHeight="1">
      <c r="A33" s="20" t="str">
        <f ca="1">VLOOKUP(E33,'F.SL'!F:O,10,FALSE)</f>
        <v/>
      </c>
      <c r="B33" s="21" t="str">
        <f ca="1">_xlfn.IFERROR(VLOOKUP(E33,'Rec.'!B:H,4,FALSE),"")</f>
        <v/>
      </c>
      <c r="C33" s="21" t="str">
        <f ca="1">_xlfn.IFERROR(VLOOKUP(E33,'Rec.'!B:H,5,FALSE),"")</f>
        <v/>
      </c>
      <c r="D33" s="20" t="str">
        <f ca="1">_xlfn.IFERROR(VLOOKUP(E33,'Rec.'!B:H,6,FALSE),"")</f>
        <v/>
      </c>
      <c r="E33" s="20" t="str">
        <f ca="1">_xlfn.IFERROR(VLOOKUP(ROW()-8,'F.SL'!Q:R,2,FALSE),"")</f>
        <v/>
      </c>
      <c r="F33" s="20">
        <f ca="1">VLOOKUP(E33,'F.SL'!F:J,5,FALSE)</f>
        <v>9.2</v>
      </c>
      <c r="G33" s="31" t="str">
        <f>IF(ROW()-8&gt;'Inf.'!$F$10,"",VLOOKUP(E33,'F.SL'!F:I,4,FALSE))</f>
        <v/>
      </c>
      <c r="H33" s="20" t="str">
        <f>IF(ROW()-8&gt;'Inf.'!$F$10,"",VLOOKUP(E33,'F.SL'!F:M,8,FALSE))</f>
        <v/>
      </c>
      <c r="I33" s="46"/>
      <c r="J33" t="str">
        <f ca="1" t="shared" si="0"/>
        <v/>
      </c>
    </row>
  </sheetData>
  <mergeCells count="5">
    <mergeCell ref="G6:H6"/>
    <mergeCell ref="C4:D4"/>
    <mergeCell ref="C5:D5"/>
    <mergeCell ref="A2:I2"/>
    <mergeCell ref="A1:I1"/>
  </mergeCells>
  <conditionalFormatting sqref="A9:I33">
    <cfRule type="expression" priority="2" dxfId="1">
      <formula>$A9&lt;&gt;""</formula>
    </cfRule>
  </conditionalFormatting>
  <conditionalFormatting sqref="F9:H33">
    <cfRule type="cellIs" priority="1" dxfId="0" operator="equal">
      <formula>0</formula>
    </cfRule>
  </conditionalFormatting>
  <printOptions/>
  <pageMargins left="1" right="1" top="1" bottom="1" header="0.5" footer="0.5"/>
  <pageSetup fitToHeight="0" fitToWidth="1" horizontalDpi="200" verticalDpi="200" orientation="portrait" paperSize="9" scale="86" r:id="rId2"/>
  <headerFooter>
    <oddFooter>&amp;L&amp;"B Titr"&amp;10Route Judge:  &amp;"B Mitra"&amp;12&amp;C&amp;"B Titr"&amp;10Category Judge:  &amp;"B Mitra"&amp;12Marek Radovský&amp;R&amp;"B Titr"&amp;10   Jury President:  &amp;"B Mitra"&amp;12Peter Kuric st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AM310"/>
  <sheetViews>
    <sheetView workbookViewId="0" topLeftCell="A1">
      <pane ySplit="9" topLeftCell="A10" activePane="bottomLeft" state="frozen"/>
      <selection pane="bottomLeft" activeCell="N33" sqref="N33"/>
    </sheetView>
  </sheetViews>
  <sheetFormatPr defaultColWidth="9.00390625" defaultRowHeight="15"/>
  <cols>
    <col min="1" max="1" width="6.140625" style="33" bestFit="1" customWidth="1"/>
    <col min="2" max="2" width="17.28125" style="33" customWidth="1"/>
    <col min="3" max="3" width="16.421875" style="33" customWidth="1"/>
    <col min="4" max="4" width="6.8515625" style="33" customWidth="1"/>
    <col min="5" max="5" width="8.421875" style="33" bestFit="1" customWidth="1"/>
    <col min="6" max="9" width="9.7109375" style="33" customWidth="1"/>
    <col min="10" max="10" width="6.140625" style="33" bestFit="1" customWidth="1"/>
    <col min="11" max="11" width="8.00390625" style="33" hidden="1" customWidth="1"/>
    <col min="12" max="12" width="6.00390625" style="33" hidden="1" customWidth="1"/>
    <col min="13" max="13" width="6.140625" style="33" hidden="1" customWidth="1"/>
    <col min="14" max="14" width="8.00390625" style="33" customWidth="1"/>
    <col min="15" max="15" width="6.00390625" style="33" bestFit="1" customWidth="1"/>
    <col min="16" max="16" width="6.140625" style="33" bestFit="1" customWidth="1"/>
    <col min="17" max="17" width="14.421875" style="33" customWidth="1"/>
    <col min="18" max="16384" width="9.00390625" style="33" customWidth="1"/>
  </cols>
  <sheetData>
    <row r="1" spans="1:17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</row>
    <row r="2" spans="1:3419" ht="18" customHeight="1">
      <c r="A2" s="107" t="str">
        <f>"General Result "&amp;'Inf.'!C7&amp;" "&amp;'Inf.'!C8&amp;" Lead"</f>
        <v>General Result Man  Lead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7"/>
      <c r="IR2" s="107"/>
      <c r="IS2" s="107"/>
      <c r="IT2" s="107"/>
      <c r="IU2" s="107"/>
      <c r="IV2" s="107"/>
      <c r="IW2" s="107"/>
      <c r="IX2" s="107"/>
      <c r="IY2" s="107"/>
      <c r="IZ2" s="107"/>
      <c r="JA2" s="107"/>
      <c r="JB2" s="107"/>
      <c r="JC2" s="107"/>
      <c r="JD2" s="107"/>
      <c r="JE2" s="107"/>
      <c r="JF2" s="107"/>
      <c r="JG2" s="107"/>
      <c r="JH2" s="107"/>
      <c r="JI2" s="107"/>
      <c r="JJ2" s="107"/>
      <c r="JK2" s="107"/>
      <c r="JL2" s="107"/>
      <c r="JM2" s="107"/>
      <c r="JN2" s="107"/>
      <c r="JO2" s="107"/>
      <c r="JP2" s="107"/>
      <c r="JQ2" s="107"/>
      <c r="JR2" s="107"/>
      <c r="JS2" s="107"/>
      <c r="JT2" s="107"/>
      <c r="JU2" s="107"/>
      <c r="JV2" s="107"/>
      <c r="JW2" s="107"/>
      <c r="JX2" s="107"/>
      <c r="JY2" s="107"/>
      <c r="JZ2" s="107"/>
      <c r="KA2" s="107"/>
      <c r="KB2" s="107"/>
      <c r="KC2" s="107"/>
      <c r="KD2" s="107"/>
      <c r="KE2" s="107"/>
      <c r="KF2" s="107"/>
      <c r="KG2" s="107"/>
      <c r="KH2" s="107"/>
      <c r="KI2" s="107"/>
      <c r="KJ2" s="107"/>
      <c r="KK2" s="107"/>
      <c r="KL2" s="107"/>
      <c r="KM2" s="107"/>
      <c r="KN2" s="107"/>
      <c r="KO2" s="107"/>
      <c r="KP2" s="107"/>
      <c r="KQ2" s="107"/>
      <c r="KR2" s="107"/>
      <c r="KS2" s="107"/>
      <c r="KT2" s="107"/>
      <c r="KU2" s="107"/>
      <c r="KV2" s="107"/>
      <c r="KW2" s="107"/>
      <c r="KX2" s="107"/>
      <c r="KY2" s="107"/>
      <c r="KZ2" s="107"/>
      <c r="LA2" s="107"/>
      <c r="LB2" s="107"/>
      <c r="LC2" s="107"/>
      <c r="LD2" s="107"/>
      <c r="LE2" s="107"/>
      <c r="LF2" s="107"/>
      <c r="LG2" s="107"/>
      <c r="LH2" s="107"/>
      <c r="LI2" s="107"/>
      <c r="LJ2" s="107"/>
      <c r="LK2" s="107"/>
      <c r="LL2" s="107"/>
      <c r="LM2" s="107"/>
      <c r="LN2" s="107"/>
      <c r="LO2" s="107"/>
      <c r="LP2" s="107"/>
      <c r="LQ2" s="107"/>
      <c r="LR2" s="107"/>
      <c r="LS2" s="107"/>
      <c r="LT2" s="107"/>
      <c r="LU2" s="107"/>
      <c r="LV2" s="107"/>
      <c r="LW2" s="107"/>
      <c r="LX2" s="107"/>
      <c r="LY2" s="107"/>
      <c r="LZ2" s="107"/>
      <c r="MA2" s="107"/>
      <c r="MB2" s="107"/>
      <c r="MC2" s="107"/>
      <c r="MD2" s="107"/>
      <c r="ME2" s="107"/>
      <c r="MF2" s="107"/>
      <c r="MG2" s="107"/>
      <c r="MH2" s="107"/>
      <c r="MI2" s="107"/>
      <c r="MJ2" s="107"/>
      <c r="MK2" s="107"/>
      <c r="ML2" s="107"/>
      <c r="MM2" s="107"/>
      <c r="MN2" s="107"/>
      <c r="MO2" s="107"/>
      <c r="MP2" s="107"/>
      <c r="MQ2" s="107"/>
      <c r="MR2" s="107"/>
      <c r="MS2" s="107"/>
      <c r="MT2" s="107"/>
      <c r="MU2" s="107"/>
      <c r="MV2" s="107"/>
      <c r="MW2" s="107"/>
      <c r="MX2" s="107"/>
      <c r="MY2" s="107"/>
      <c r="MZ2" s="107"/>
      <c r="NA2" s="107"/>
      <c r="NB2" s="107"/>
      <c r="NC2" s="107"/>
      <c r="ND2" s="107"/>
      <c r="NE2" s="107"/>
      <c r="NF2" s="107"/>
      <c r="NG2" s="107"/>
      <c r="NH2" s="107"/>
      <c r="NI2" s="107"/>
      <c r="NJ2" s="107"/>
      <c r="NK2" s="107"/>
      <c r="NL2" s="107"/>
      <c r="NM2" s="107"/>
      <c r="NN2" s="107"/>
      <c r="NO2" s="107"/>
      <c r="NP2" s="107"/>
      <c r="NQ2" s="107"/>
      <c r="NR2" s="107"/>
      <c r="NS2" s="107"/>
      <c r="NT2" s="107"/>
      <c r="NU2" s="107"/>
      <c r="NV2" s="107"/>
      <c r="NW2" s="107"/>
      <c r="NX2" s="107"/>
      <c r="NY2" s="107"/>
      <c r="NZ2" s="107"/>
      <c r="OA2" s="107"/>
      <c r="OB2" s="107"/>
      <c r="OC2" s="107"/>
      <c r="OD2" s="107"/>
      <c r="OE2" s="107"/>
      <c r="OF2" s="107"/>
      <c r="OG2" s="107"/>
      <c r="OH2" s="107"/>
      <c r="OI2" s="107"/>
      <c r="OJ2" s="107"/>
      <c r="OK2" s="107"/>
      <c r="OL2" s="107"/>
      <c r="OM2" s="107"/>
      <c r="ON2" s="107"/>
      <c r="OO2" s="107"/>
      <c r="OP2" s="107"/>
      <c r="OQ2" s="107"/>
      <c r="OR2" s="107"/>
      <c r="OS2" s="107"/>
      <c r="OT2" s="107"/>
      <c r="OU2" s="107"/>
      <c r="OV2" s="107"/>
      <c r="OW2" s="107"/>
      <c r="OX2" s="107"/>
      <c r="OY2" s="107"/>
      <c r="OZ2" s="107"/>
      <c r="PA2" s="107"/>
      <c r="PB2" s="107"/>
      <c r="PC2" s="107"/>
      <c r="PD2" s="107"/>
      <c r="PE2" s="107"/>
      <c r="PF2" s="107"/>
      <c r="PG2" s="107"/>
      <c r="PH2" s="107"/>
      <c r="PI2" s="107"/>
      <c r="PJ2" s="107"/>
      <c r="PK2" s="107"/>
      <c r="PL2" s="107"/>
      <c r="PM2" s="107"/>
      <c r="PN2" s="107"/>
      <c r="PO2" s="107"/>
      <c r="PP2" s="107"/>
      <c r="PQ2" s="107"/>
      <c r="PR2" s="107"/>
      <c r="PS2" s="107"/>
      <c r="PT2" s="107"/>
      <c r="PU2" s="107"/>
      <c r="PV2" s="107"/>
      <c r="PW2" s="107"/>
      <c r="PX2" s="107"/>
      <c r="PY2" s="107"/>
      <c r="PZ2" s="107"/>
      <c r="QA2" s="107"/>
      <c r="QB2" s="107"/>
      <c r="QC2" s="107"/>
      <c r="QD2" s="107"/>
      <c r="QE2" s="107"/>
      <c r="QF2" s="107"/>
      <c r="QG2" s="107"/>
      <c r="QH2" s="107"/>
      <c r="QI2" s="107"/>
      <c r="QJ2" s="107"/>
      <c r="QK2" s="107"/>
      <c r="QL2" s="107"/>
      <c r="QM2" s="107"/>
      <c r="QN2" s="107"/>
      <c r="QO2" s="107"/>
      <c r="QP2" s="107"/>
      <c r="QQ2" s="107"/>
      <c r="QR2" s="107"/>
      <c r="QS2" s="107"/>
      <c r="QT2" s="107"/>
      <c r="QU2" s="107"/>
      <c r="QV2" s="107"/>
      <c r="QW2" s="107"/>
      <c r="QX2" s="107"/>
      <c r="QY2" s="107"/>
      <c r="QZ2" s="107"/>
      <c r="RA2" s="107"/>
      <c r="RB2" s="107"/>
      <c r="RC2" s="107"/>
      <c r="RD2" s="107"/>
      <c r="RE2" s="107"/>
      <c r="RF2" s="107"/>
      <c r="RG2" s="107"/>
      <c r="RH2" s="107"/>
      <c r="RI2" s="107"/>
      <c r="RJ2" s="107"/>
      <c r="RK2" s="107"/>
      <c r="RL2" s="107"/>
      <c r="RM2" s="107"/>
      <c r="RN2" s="107"/>
      <c r="RO2" s="107"/>
      <c r="RP2" s="107"/>
      <c r="RQ2" s="107"/>
      <c r="RR2" s="107"/>
      <c r="RS2" s="107"/>
      <c r="RT2" s="107"/>
      <c r="RU2" s="107"/>
      <c r="RV2" s="107"/>
      <c r="RW2" s="107"/>
      <c r="RX2" s="107"/>
      <c r="RY2" s="107"/>
      <c r="RZ2" s="107"/>
      <c r="SA2" s="107"/>
      <c r="SB2" s="107"/>
      <c r="SC2" s="107"/>
      <c r="SD2" s="107"/>
      <c r="SE2" s="107"/>
      <c r="SF2" s="107"/>
      <c r="SG2" s="107"/>
      <c r="SH2" s="107"/>
      <c r="SI2" s="107"/>
      <c r="SJ2" s="107"/>
      <c r="SK2" s="107"/>
      <c r="SL2" s="107"/>
      <c r="SM2" s="107"/>
      <c r="SN2" s="107"/>
      <c r="SO2" s="107"/>
      <c r="SP2" s="107"/>
      <c r="SQ2" s="107"/>
      <c r="SR2" s="107"/>
      <c r="SS2" s="107"/>
      <c r="ST2" s="107"/>
      <c r="SU2" s="107"/>
      <c r="SV2" s="107"/>
      <c r="SW2" s="107"/>
      <c r="SX2" s="107"/>
      <c r="SY2" s="107"/>
      <c r="SZ2" s="107"/>
      <c r="TA2" s="107"/>
      <c r="TB2" s="107"/>
      <c r="TC2" s="107"/>
      <c r="TD2" s="107"/>
      <c r="TE2" s="107"/>
      <c r="TF2" s="107"/>
      <c r="TG2" s="107"/>
      <c r="TH2" s="107"/>
      <c r="TI2" s="107"/>
      <c r="TJ2" s="107"/>
      <c r="TK2" s="107"/>
      <c r="TL2" s="107"/>
      <c r="TM2" s="107"/>
      <c r="TN2" s="107"/>
      <c r="TO2" s="107"/>
      <c r="TP2" s="107"/>
      <c r="TQ2" s="107"/>
      <c r="TR2" s="107"/>
      <c r="TS2" s="107"/>
      <c r="TT2" s="107"/>
      <c r="TU2" s="107"/>
      <c r="TV2" s="107"/>
      <c r="TW2" s="107"/>
      <c r="TX2" s="107"/>
      <c r="TY2" s="107"/>
      <c r="TZ2" s="107"/>
      <c r="UA2" s="107"/>
      <c r="UB2" s="107"/>
      <c r="UC2" s="107"/>
      <c r="UD2" s="107"/>
      <c r="UE2" s="107"/>
      <c r="UF2" s="107"/>
      <c r="UG2" s="107"/>
      <c r="UH2" s="107"/>
      <c r="UI2" s="107"/>
      <c r="UJ2" s="107"/>
      <c r="UK2" s="107"/>
      <c r="UL2" s="107"/>
      <c r="UM2" s="107"/>
      <c r="UN2" s="107"/>
      <c r="UO2" s="107"/>
      <c r="UP2" s="107"/>
      <c r="UQ2" s="107"/>
      <c r="UR2" s="107"/>
      <c r="US2" s="107"/>
      <c r="UT2" s="107"/>
      <c r="UU2" s="107"/>
      <c r="UV2" s="107"/>
      <c r="UW2" s="107"/>
      <c r="UX2" s="107"/>
      <c r="UY2" s="107"/>
      <c r="UZ2" s="107"/>
      <c r="VA2" s="107"/>
      <c r="VB2" s="107"/>
      <c r="VC2" s="107"/>
      <c r="VD2" s="107"/>
      <c r="VE2" s="107"/>
      <c r="VF2" s="107"/>
      <c r="VG2" s="107"/>
      <c r="VH2" s="107"/>
      <c r="VI2" s="107"/>
      <c r="VJ2" s="107"/>
      <c r="VK2" s="107"/>
      <c r="VL2" s="107"/>
      <c r="VM2" s="107"/>
      <c r="VN2" s="107"/>
      <c r="VO2" s="107"/>
      <c r="VP2" s="107"/>
      <c r="VQ2" s="107"/>
      <c r="VR2" s="107"/>
      <c r="VS2" s="107"/>
      <c r="VT2" s="107"/>
      <c r="VU2" s="107"/>
      <c r="VV2" s="107"/>
      <c r="VW2" s="107"/>
      <c r="VX2" s="107"/>
      <c r="VY2" s="107"/>
      <c r="VZ2" s="107"/>
      <c r="WA2" s="107"/>
      <c r="WB2" s="107"/>
      <c r="WC2" s="107"/>
      <c r="WD2" s="107"/>
      <c r="WE2" s="107"/>
      <c r="WF2" s="107"/>
      <c r="WG2" s="107"/>
      <c r="WH2" s="107"/>
      <c r="WI2" s="107"/>
      <c r="WJ2" s="107"/>
      <c r="WK2" s="107"/>
      <c r="WL2" s="107"/>
      <c r="WM2" s="107"/>
      <c r="WN2" s="107"/>
      <c r="WO2" s="107"/>
      <c r="WP2" s="107"/>
      <c r="WQ2" s="107"/>
      <c r="WR2" s="107"/>
      <c r="WS2" s="107"/>
      <c r="WT2" s="107"/>
      <c r="WU2" s="107"/>
      <c r="WV2" s="107"/>
      <c r="WW2" s="107"/>
      <c r="WX2" s="107"/>
      <c r="WY2" s="107"/>
      <c r="WZ2" s="107"/>
      <c r="XA2" s="107"/>
      <c r="XB2" s="107"/>
      <c r="XC2" s="107"/>
      <c r="XD2" s="107"/>
      <c r="XE2" s="107"/>
      <c r="XF2" s="107"/>
      <c r="XG2" s="107"/>
      <c r="XH2" s="107"/>
      <c r="XI2" s="107"/>
      <c r="XJ2" s="107"/>
      <c r="XK2" s="107"/>
      <c r="XL2" s="107"/>
      <c r="XM2" s="107"/>
      <c r="XN2" s="107"/>
      <c r="XO2" s="107"/>
      <c r="XP2" s="107"/>
      <c r="XQ2" s="107"/>
      <c r="XR2" s="107"/>
      <c r="XS2" s="107"/>
      <c r="XT2" s="107"/>
      <c r="XU2" s="107"/>
      <c r="XV2" s="107"/>
      <c r="XW2" s="107"/>
      <c r="XX2" s="107"/>
      <c r="XY2" s="107"/>
      <c r="XZ2" s="107"/>
      <c r="YA2" s="107"/>
      <c r="YB2" s="107"/>
      <c r="YC2" s="107"/>
      <c r="YD2" s="107"/>
      <c r="YE2" s="107"/>
      <c r="YF2" s="107"/>
      <c r="YG2" s="107"/>
      <c r="YH2" s="107"/>
      <c r="YI2" s="107"/>
      <c r="YJ2" s="107"/>
      <c r="YK2" s="107"/>
      <c r="YL2" s="107"/>
      <c r="YM2" s="107"/>
      <c r="YN2" s="107"/>
      <c r="YO2" s="107"/>
      <c r="YP2" s="107"/>
      <c r="YQ2" s="107"/>
      <c r="YR2" s="107"/>
      <c r="YS2" s="107"/>
      <c r="YT2" s="107"/>
      <c r="YU2" s="107"/>
      <c r="YV2" s="107"/>
      <c r="YW2" s="107"/>
      <c r="YX2" s="107"/>
      <c r="YY2" s="107"/>
      <c r="YZ2" s="107"/>
      <c r="ZA2" s="107"/>
      <c r="ZB2" s="107"/>
      <c r="ZC2" s="107"/>
      <c r="ZD2" s="107"/>
      <c r="ZE2" s="107"/>
      <c r="ZF2" s="107"/>
      <c r="ZG2" s="107"/>
      <c r="ZH2" s="107"/>
      <c r="ZI2" s="107"/>
      <c r="ZJ2" s="107"/>
      <c r="ZK2" s="107"/>
      <c r="ZL2" s="107"/>
      <c r="ZM2" s="107"/>
      <c r="ZN2" s="107"/>
      <c r="ZO2" s="107"/>
      <c r="ZP2" s="107"/>
      <c r="ZQ2" s="107"/>
      <c r="ZR2" s="107"/>
      <c r="ZS2" s="107"/>
      <c r="ZT2" s="107"/>
      <c r="ZU2" s="107"/>
      <c r="ZV2" s="107"/>
      <c r="ZW2" s="107"/>
      <c r="ZX2" s="107"/>
      <c r="ZY2" s="107"/>
      <c r="ZZ2" s="107"/>
      <c r="AAA2" s="107"/>
      <c r="AAB2" s="107"/>
      <c r="AAC2" s="107"/>
      <c r="AAD2" s="107"/>
      <c r="AAE2" s="107"/>
      <c r="AAF2" s="107"/>
      <c r="AAG2" s="107"/>
      <c r="AAH2" s="107"/>
      <c r="AAI2" s="107"/>
      <c r="AAJ2" s="107"/>
      <c r="AAK2" s="107"/>
      <c r="AAL2" s="107"/>
      <c r="AAM2" s="107"/>
      <c r="AAN2" s="107"/>
      <c r="AAO2" s="107"/>
      <c r="AAP2" s="107"/>
      <c r="AAQ2" s="107"/>
      <c r="AAR2" s="107"/>
      <c r="AAS2" s="107"/>
      <c r="AAT2" s="107"/>
      <c r="AAU2" s="107"/>
      <c r="AAV2" s="107"/>
      <c r="AAW2" s="107"/>
      <c r="AAX2" s="107"/>
      <c r="AAY2" s="107"/>
      <c r="AAZ2" s="107"/>
      <c r="ABA2" s="107"/>
      <c r="ABB2" s="107"/>
      <c r="ABC2" s="107"/>
      <c r="ABD2" s="107"/>
      <c r="ABE2" s="107"/>
      <c r="ABF2" s="107"/>
      <c r="ABG2" s="107"/>
      <c r="ABH2" s="107"/>
      <c r="ABI2" s="107"/>
      <c r="ABJ2" s="107"/>
      <c r="ABK2" s="107"/>
      <c r="ABL2" s="107"/>
      <c r="ABM2" s="107"/>
      <c r="ABN2" s="107"/>
      <c r="ABO2" s="107"/>
      <c r="ABP2" s="107"/>
      <c r="ABQ2" s="107"/>
      <c r="ABR2" s="107"/>
      <c r="ABS2" s="107"/>
      <c r="ABT2" s="107"/>
      <c r="ABU2" s="107"/>
      <c r="ABV2" s="107"/>
      <c r="ABW2" s="107"/>
      <c r="ABX2" s="107"/>
      <c r="ABY2" s="107"/>
      <c r="ABZ2" s="107"/>
      <c r="ACA2" s="107"/>
      <c r="ACB2" s="107"/>
      <c r="ACC2" s="107"/>
      <c r="ACD2" s="107"/>
      <c r="ACE2" s="107"/>
      <c r="ACF2" s="107"/>
      <c r="ACG2" s="107"/>
      <c r="ACH2" s="107"/>
      <c r="ACI2" s="107"/>
      <c r="ACJ2" s="107"/>
      <c r="ACK2" s="107"/>
      <c r="ACL2" s="107"/>
      <c r="ACM2" s="107"/>
      <c r="ACN2" s="107"/>
      <c r="ACO2" s="107"/>
      <c r="ACP2" s="107"/>
      <c r="ACQ2" s="107"/>
      <c r="ACR2" s="107"/>
      <c r="ACS2" s="107"/>
      <c r="ACT2" s="107"/>
      <c r="ACU2" s="107"/>
      <c r="ACV2" s="107"/>
      <c r="ACW2" s="107"/>
      <c r="ACX2" s="107"/>
      <c r="ACY2" s="107"/>
      <c r="ACZ2" s="107"/>
      <c r="ADA2" s="107"/>
      <c r="ADB2" s="107"/>
      <c r="ADC2" s="107"/>
      <c r="ADD2" s="107"/>
      <c r="ADE2" s="107"/>
      <c r="ADF2" s="107"/>
      <c r="ADG2" s="107"/>
      <c r="ADH2" s="107"/>
      <c r="ADI2" s="107"/>
      <c r="ADJ2" s="107"/>
      <c r="ADK2" s="107"/>
      <c r="ADL2" s="107"/>
      <c r="ADM2" s="107"/>
      <c r="ADN2" s="107"/>
      <c r="ADO2" s="107"/>
      <c r="ADP2" s="107"/>
      <c r="ADQ2" s="107"/>
      <c r="ADR2" s="107"/>
      <c r="ADS2" s="107"/>
      <c r="ADT2" s="107"/>
      <c r="ADU2" s="107"/>
      <c r="ADV2" s="107"/>
      <c r="ADW2" s="107"/>
      <c r="ADX2" s="107"/>
      <c r="ADY2" s="107"/>
      <c r="ADZ2" s="107"/>
      <c r="AEA2" s="107"/>
      <c r="AEB2" s="107"/>
      <c r="AEC2" s="107"/>
      <c r="AED2" s="107"/>
      <c r="AEE2" s="107"/>
      <c r="AEF2" s="107"/>
      <c r="AEG2" s="107"/>
      <c r="AEH2" s="107"/>
      <c r="AEI2" s="107"/>
      <c r="AEJ2" s="107"/>
      <c r="AEK2" s="107"/>
      <c r="AEL2" s="107"/>
      <c r="AEM2" s="107"/>
      <c r="AEN2" s="107"/>
      <c r="AEO2" s="107"/>
      <c r="AEP2" s="107"/>
      <c r="AEQ2" s="107"/>
      <c r="AER2" s="107"/>
      <c r="AES2" s="107"/>
      <c r="AET2" s="107"/>
      <c r="AEU2" s="107"/>
      <c r="AEV2" s="107"/>
      <c r="AEW2" s="107"/>
      <c r="AEX2" s="107"/>
      <c r="AEY2" s="107"/>
      <c r="AEZ2" s="107"/>
      <c r="AFA2" s="107"/>
      <c r="AFB2" s="107"/>
      <c r="AFC2" s="107"/>
      <c r="AFD2" s="107"/>
      <c r="AFE2" s="107"/>
      <c r="AFF2" s="107"/>
      <c r="AFG2" s="107"/>
      <c r="AFH2" s="107"/>
      <c r="AFI2" s="107"/>
      <c r="AFJ2" s="107"/>
      <c r="AFK2" s="107"/>
      <c r="AFL2" s="107"/>
      <c r="AFM2" s="107"/>
      <c r="AFN2" s="107"/>
      <c r="AFO2" s="107"/>
      <c r="AFP2" s="107"/>
      <c r="AFQ2" s="107"/>
      <c r="AFR2" s="107"/>
      <c r="AFS2" s="107"/>
      <c r="AFT2" s="107"/>
      <c r="AFU2" s="107"/>
      <c r="AFV2" s="107"/>
      <c r="AFW2" s="107"/>
      <c r="AFX2" s="107"/>
      <c r="AFY2" s="107"/>
      <c r="AFZ2" s="107"/>
      <c r="AGA2" s="107"/>
      <c r="AGB2" s="107"/>
      <c r="AGC2" s="107"/>
      <c r="AGD2" s="107"/>
      <c r="AGE2" s="107"/>
      <c r="AGF2" s="107"/>
      <c r="AGG2" s="107"/>
      <c r="AGH2" s="107"/>
      <c r="AGI2" s="107"/>
      <c r="AGJ2" s="107"/>
      <c r="AGK2" s="107"/>
      <c r="AGL2" s="107"/>
      <c r="AGM2" s="107"/>
      <c r="AGN2" s="107"/>
      <c r="AGO2" s="107"/>
      <c r="AGP2" s="107"/>
      <c r="AGQ2" s="107"/>
      <c r="AGR2" s="107"/>
      <c r="AGS2" s="107"/>
      <c r="AGT2" s="107"/>
      <c r="AGU2" s="107"/>
      <c r="AGV2" s="107"/>
      <c r="AGW2" s="107"/>
      <c r="AGX2" s="107"/>
      <c r="AGY2" s="107"/>
      <c r="AGZ2" s="107"/>
      <c r="AHA2" s="107"/>
      <c r="AHB2" s="107"/>
      <c r="AHC2" s="107"/>
      <c r="AHD2" s="107"/>
      <c r="AHE2" s="107"/>
      <c r="AHF2" s="107"/>
      <c r="AHG2" s="107"/>
      <c r="AHH2" s="107"/>
      <c r="AHI2" s="107"/>
      <c r="AHJ2" s="107"/>
      <c r="AHK2" s="107"/>
      <c r="AHL2" s="107"/>
      <c r="AHM2" s="107"/>
      <c r="AHN2" s="107"/>
      <c r="AHO2" s="107"/>
      <c r="AHP2" s="107"/>
      <c r="AHQ2" s="107"/>
      <c r="AHR2" s="107"/>
      <c r="AHS2" s="107"/>
      <c r="AHT2" s="107"/>
      <c r="AHU2" s="107"/>
      <c r="AHV2" s="107"/>
      <c r="AHW2" s="107"/>
      <c r="AHX2" s="107"/>
      <c r="AHY2" s="107"/>
      <c r="AHZ2" s="107"/>
      <c r="AIA2" s="107"/>
      <c r="AIB2" s="107"/>
      <c r="AIC2" s="107"/>
      <c r="AID2" s="107"/>
      <c r="AIE2" s="107"/>
      <c r="AIF2" s="107"/>
      <c r="AIG2" s="107"/>
      <c r="AIH2" s="107"/>
      <c r="AII2" s="107"/>
      <c r="AIJ2" s="107"/>
      <c r="AIK2" s="107"/>
      <c r="AIL2" s="107"/>
      <c r="AIM2" s="107"/>
      <c r="AIN2" s="107"/>
      <c r="AIO2" s="107"/>
      <c r="AIP2" s="107"/>
      <c r="AIQ2" s="107"/>
      <c r="AIR2" s="107"/>
      <c r="AIS2" s="107"/>
      <c r="AIT2" s="107"/>
      <c r="AIU2" s="107"/>
      <c r="AIV2" s="107"/>
      <c r="AIW2" s="107"/>
      <c r="AIX2" s="107"/>
      <c r="AIY2" s="107"/>
      <c r="AIZ2" s="107"/>
      <c r="AJA2" s="107"/>
      <c r="AJB2" s="107"/>
      <c r="AJC2" s="107"/>
      <c r="AJD2" s="107"/>
      <c r="AJE2" s="107"/>
      <c r="AJF2" s="107"/>
      <c r="AJG2" s="107"/>
      <c r="AJH2" s="107"/>
      <c r="AJI2" s="107"/>
      <c r="AJJ2" s="107"/>
      <c r="AJK2" s="107"/>
      <c r="AJL2" s="107"/>
      <c r="AJM2" s="107"/>
      <c r="AJN2" s="107"/>
      <c r="AJO2" s="107"/>
      <c r="AJP2" s="107"/>
      <c r="AJQ2" s="107"/>
      <c r="AJR2" s="107"/>
      <c r="AJS2" s="107"/>
      <c r="AJT2" s="107"/>
      <c r="AJU2" s="107"/>
      <c r="AJV2" s="107"/>
      <c r="AJW2" s="107"/>
      <c r="AJX2" s="107"/>
      <c r="AJY2" s="107"/>
      <c r="AJZ2" s="107"/>
      <c r="AKA2" s="107"/>
      <c r="AKB2" s="107"/>
      <c r="AKC2" s="107"/>
      <c r="AKD2" s="107"/>
      <c r="AKE2" s="107"/>
      <c r="AKF2" s="107"/>
      <c r="AKG2" s="107"/>
      <c r="AKH2" s="107"/>
      <c r="AKI2" s="107"/>
      <c r="AKJ2" s="107"/>
      <c r="AKK2" s="107"/>
      <c r="AKL2" s="107"/>
      <c r="AKM2" s="107"/>
      <c r="AKN2" s="107"/>
      <c r="AKO2" s="107"/>
      <c r="AKP2" s="107"/>
      <c r="AKQ2" s="107"/>
      <c r="AKR2" s="107"/>
      <c r="AKS2" s="107"/>
      <c r="AKT2" s="107"/>
      <c r="AKU2" s="107"/>
      <c r="AKV2" s="107"/>
      <c r="AKW2" s="107"/>
      <c r="AKX2" s="107"/>
      <c r="AKY2" s="107"/>
      <c r="AKZ2" s="107"/>
      <c r="ALA2" s="107"/>
      <c r="ALB2" s="107"/>
      <c r="ALC2" s="107"/>
      <c r="ALD2" s="107"/>
      <c r="ALE2" s="107"/>
      <c r="ALF2" s="107"/>
      <c r="ALG2" s="107"/>
      <c r="ALH2" s="107"/>
      <c r="ALI2" s="107"/>
      <c r="ALJ2" s="107"/>
      <c r="ALK2" s="107"/>
      <c r="ALL2" s="107"/>
      <c r="ALM2" s="107"/>
      <c r="ALN2" s="107"/>
      <c r="ALO2" s="107"/>
      <c r="ALP2" s="107"/>
      <c r="ALQ2" s="107"/>
      <c r="ALR2" s="107"/>
      <c r="ALS2" s="107"/>
      <c r="ALT2" s="107"/>
      <c r="ALU2" s="107"/>
      <c r="ALV2" s="107"/>
      <c r="ALW2" s="107"/>
      <c r="ALX2" s="107"/>
      <c r="ALY2" s="107"/>
      <c r="ALZ2" s="107"/>
      <c r="AMA2" s="107"/>
      <c r="AMB2" s="107"/>
      <c r="AMC2" s="107"/>
      <c r="AMD2" s="107"/>
      <c r="AME2" s="107"/>
      <c r="AMF2" s="107"/>
      <c r="AMG2" s="107"/>
      <c r="AMH2" s="107"/>
      <c r="AMI2" s="107"/>
      <c r="AMJ2" s="107"/>
      <c r="AMK2" s="107"/>
      <c r="AML2" s="107"/>
      <c r="AMM2" s="107"/>
      <c r="AMN2" s="107"/>
      <c r="AMO2" s="107"/>
      <c r="AMP2" s="107"/>
      <c r="AMQ2" s="107"/>
      <c r="AMR2" s="107"/>
      <c r="AMS2" s="107"/>
      <c r="AMT2" s="107"/>
      <c r="AMU2" s="107"/>
      <c r="AMV2" s="107"/>
      <c r="AMW2" s="107"/>
      <c r="AMX2" s="107"/>
      <c r="AMY2" s="107"/>
      <c r="AMZ2" s="107"/>
      <c r="ANA2" s="107"/>
      <c r="ANB2" s="107"/>
      <c r="ANC2" s="107"/>
      <c r="AND2" s="107"/>
      <c r="ANE2" s="107"/>
      <c r="ANF2" s="107"/>
      <c r="ANG2" s="107"/>
      <c r="ANH2" s="107"/>
      <c r="ANI2" s="107"/>
      <c r="ANJ2" s="107"/>
      <c r="ANK2" s="107"/>
      <c r="ANL2" s="107"/>
      <c r="ANM2" s="107"/>
      <c r="ANN2" s="107"/>
      <c r="ANO2" s="107"/>
      <c r="ANP2" s="107"/>
      <c r="ANQ2" s="107"/>
      <c r="ANR2" s="107"/>
      <c r="ANS2" s="107"/>
      <c r="ANT2" s="107"/>
      <c r="ANU2" s="107"/>
      <c r="ANV2" s="107"/>
      <c r="ANW2" s="107"/>
      <c r="ANX2" s="107"/>
      <c r="ANY2" s="107"/>
      <c r="ANZ2" s="107"/>
      <c r="AOA2" s="107"/>
      <c r="AOB2" s="34"/>
      <c r="AOC2" s="34"/>
      <c r="AOD2" s="34"/>
      <c r="AOE2" s="34"/>
      <c r="AOF2" s="34"/>
      <c r="AOG2" s="34"/>
      <c r="AOH2" s="34"/>
      <c r="AOI2" s="34"/>
      <c r="AOJ2" s="34"/>
      <c r="AOK2" s="34"/>
      <c r="AOL2" s="34"/>
      <c r="AOM2" s="34"/>
      <c r="AON2" s="34"/>
      <c r="AOO2" s="34"/>
      <c r="AOP2" s="34"/>
      <c r="AOQ2" s="34"/>
      <c r="AOR2" s="34"/>
      <c r="AOS2" s="34"/>
      <c r="AOT2" s="34"/>
      <c r="AOU2" s="34"/>
      <c r="AOV2" s="34"/>
      <c r="AOW2" s="34"/>
      <c r="AOX2" s="34"/>
      <c r="AOY2" s="34"/>
      <c r="AOZ2" s="34"/>
      <c r="APA2" s="34"/>
      <c r="APB2" s="34"/>
      <c r="APC2" s="34"/>
      <c r="APD2" s="34"/>
      <c r="APE2" s="34"/>
      <c r="APF2" s="34"/>
      <c r="APG2" s="34"/>
      <c r="APH2" s="34"/>
      <c r="API2" s="34"/>
      <c r="APJ2" s="34"/>
      <c r="APK2" s="34"/>
      <c r="APL2" s="34"/>
      <c r="APM2" s="34"/>
      <c r="APN2" s="34"/>
      <c r="APO2" s="34"/>
      <c r="APP2" s="34"/>
      <c r="APQ2" s="34"/>
      <c r="APR2" s="34"/>
      <c r="APS2" s="34"/>
      <c r="APT2" s="34"/>
      <c r="APU2" s="34"/>
      <c r="APV2" s="34"/>
      <c r="APW2" s="34"/>
      <c r="APX2" s="34"/>
      <c r="APY2" s="34"/>
      <c r="APZ2" s="34"/>
      <c r="AQA2" s="34"/>
      <c r="AQB2" s="34"/>
      <c r="AQC2" s="34"/>
      <c r="AQD2" s="34"/>
      <c r="AQE2" s="34"/>
      <c r="AQF2" s="34"/>
      <c r="AQG2" s="34"/>
      <c r="AQH2" s="34"/>
      <c r="AQI2" s="34"/>
      <c r="AQJ2" s="34"/>
      <c r="AQK2" s="34"/>
      <c r="AQL2" s="34"/>
      <c r="AQM2" s="34"/>
      <c r="AQN2" s="34"/>
      <c r="AQO2" s="34"/>
      <c r="AQP2" s="34"/>
      <c r="AQQ2" s="34"/>
      <c r="AQR2" s="34"/>
      <c r="AQS2" s="34"/>
      <c r="AQT2" s="34"/>
      <c r="AQU2" s="34"/>
      <c r="AQV2" s="34"/>
      <c r="AQW2" s="34"/>
      <c r="AQX2" s="34"/>
      <c r="AQY2" s="34"/>
      <c r="AQZ2" s="34"/>
      <c r="ARA2" s="34"/>
      <c r="ARB2" s="34"/>
      <c r="ARC2" s="34"/>
      <c r="ARD2" s="34"/>
      <c r="ARE2" s="34"/>
      <c r="ARF2" s="34"/>
      <c r="ARG2" s="34"/>
      <c r="ARH2" s="34"/>
      <c r="ARI2" s="34"/>
      <c r="ARJ2" s="34"/>
      <c r="ARK2" s="34"/>
      <c r="ARL2" s="34"/>
      <c r="ARM2" s="34"/>
      <c r="ARN2" s="34"/>
      <c r="ARO2" s="34"/>
      <c r="ARP2" s="34"/>
      <c r="ARQ2" s="34"/>
      <c r="ARR2" s="34"/>
      <c r="ARS2" s="34"/>
      <c r="ART2" s="34"/>
      <c r="ARU2" s="34"/>
      <c r="ARV2" s="34"/>
      <c r="ARW2" s="34"/>
      <c r="ARX2" s="34"/>
      <c r="ARY2" s="34"/>
      <c r="ARZ2" s="34"/>
      <c r="ASA2" s="34"/>
      <c r="ASB2" s="34"/>
      <c r="ASC2" s="34"/>
      <c r="ASD2" s="34"/>
      <c r="ASE2" s="34"/>
      <c r="ASF2" s="34"/>
      <c r="ASG2" s="34"/>
      <c r="ASH2" s="34"/>
      <c r="ASI2" s="34"/>
      <c r="ASJ2" s="34"/>
      <c r="ASK2" s="34"/>
      <c r="ASL2" s="34"/>
      <c r="ASM2" s="34"/>
      <c r="ASN2" s="34"/>
      <c r="ASO2" s="34"/>
      <c r="ASP2" s="34"/>
      <c r="ASQ2" s="34"/>
      <c r="ASR2" s="34"/>
      <c r="ASS2" s="34"/>
      <c r="AST2" s="34"/>
      <c r="ASU2" s="34"/>
      <c r="ASV2" s="34"/>
      <c r="ASW2" s="34"/>
      <c r="ASX2" s="34"/>
      <c r="ASY2" s="34"/>
      <c r="ASZ2" s="34"/>
      <c r="ATA2" s="34"/>
      <c r="ATB2" s="34"/>
      <c r="ATC2" s="34"/>
      <c r="ATD2" s="34"/>
      <c r="ATE2" s="34"/>
      <c r="ATF2" s="34"/>
      <c r="ATG2" s="34"/>
      <c r="ATH2" s="34"/>
      <c r="ATI2" s="34"/>
      <c r="ATJ2" s="34"/>
      <c r="ATK2" s="34"/>
      <c r="ATL2" s="34"/>
      <c r="ATM2" s="34"/>
      <c r="ATN2" s="34"/>
      <c r="ATO2" s="34"/>
      <c r="ATP2" s="34"/>
      <c r="ATQ2" s="34"/>
      <c r="ATR2" s="34"/>
      <c r="ATS2" s="34"/>
      <c r="ATT2" s="34"/>
      <c r="ATU2" s="34"/>
      <c r="ATV2" s="34"/>
      <c r="ATW2" s="34"/>
      <c r="ATX2" s="34"/>
      <c r="ATY2" s="34"/>
      <c r="ATZ2" s="34"/>
      <c r="AUA2" s="34"/>
      <c r="AUB2" s="34"/>
      <c r="AUC2" s="34"/>
      <c r="AUD2" s="34"/>
      <c r="AUE2" s="34"/>
      <c r="AUF2" s="34"/>
      <c r="AUG2" s="34"/>
      <c r="AUH2" s="34"/>
      <c r="AUI2" s="34"/>
      <c r="AUJ2" s="34"/>
      <c r="AUK2" s="34"/>
      <c r="AUL2" s="34"/>
      <c r="AUM2" s="34"/>
      <c r="AUN2" s="34"/>
      <c r="AUO2" s="34"/>
      <c r="AUP2" s="34"/>
      <c r="AUQ2" s="34"/>
      <c r="AUR2" s="34"/>
      <c r="AUS2" s="34"/>
      <c r="AUT2" s="34"/>
      <c r="AUU2" s="34"/>
      <c r="AUV2" s="34"/>
      <c r="AUW2" s="34"/>
      <c r="AUX2" s="34"/>
      <c r="AUY2" s="34"/>
      <c r="AUZ2" s="34"/>
      <c r="AVA2" s="34"/>
      <c r="AVB2" s="34"/>
      <c r="AVC2" s="34"/>
      <c r="AVD2" s="34"/>
      <c r="AVE2" s="34"/>
      <c r="AVF2" s="34"/>
      <c r="AVG2" s="34"/>
      <c r="AVH2" s="34"/>
      <c r="AVI2" s="34"/>
      <c r="AVJ2" s="34"/>
      <c r="AVK2" s="34"/>
      <c r="AVL2" s="34"/>
      <c r="AVM2" s="34"/>
      <c r="AVN2" s="34"/>
      <c r="AVO2" s="34"/>
      <c r="AVP2" s="34"/>
      <c r="AVQ2" s="34"/>
      <c r="AVR2" s="34"/>
      <c r="AVS2" s="34"/>
      <c r="AVT2" s="34"/>
      <c r="AVU2" s="34"/>
      <c r="AVV2" s="34"/>
      <c r="AVW2" s="34"/>
      <c r="AVX2" s="34"/>
      <c r="AVY2" s="34"/>
      <c r="AVZ2" s="34"/>
      <c r="AWA2" s="34"/>
      <c r="AWB2" s="34"/>
      <c r="AWC2" s="34"/>
      <c r="AWD2" s="34"/>
      <c r="AWE2" s="34"/>
      <c r="AWF2" s="34"/>
      <c r="AWG2" s="34"/>
      <c r="AWH2" s="34"/>
      <c r="AWI2" s="34"/>
      <c r="AWJ2" s="34"/>
      <c r="AWK2" s="34"/>
      <c r="AWL2" s="34"/>
      <c r="AWM2" s="34"/>
      <c r="AWN2" s="34"/>
      <c r="AWO2" s="34"/>
      <c r="AWP2" s="34"/>
      <c r="AWQ2" s="34"/>
      <c r="AWR2" s="34"/>
      <c r="AWS2" s="34"/>
      <c r="AWT2" s="34"/>
      <c r="AWU2" s="34"/>
      <c r="AWV2" s="34"/>
      <c r="AWW2" s="34"/>
      <c r="AWX2" s="34"/>
      <c r="AWY2" s="34"/>
      <c r="AWZ2" s="34"/>
      <c r="AXA2" s="34"/>
      <c r="AXB2" s="34"/>
      <c r="AXC2" s="34"/>
      <c r="AXD2" s="34"/>
      <c r="AXE2" s="34"/>
      <c r="AXF2" s="34"/>
      <c r="AXG2" s="34"/>
      <c r="AXH2" s="34"/>
      <c r="AXI2" s="34"/>
      <c r="AXJ2" s="34"/>
      <c r="AXK2" s="34"/>
      <c r="AXL2" s="34"/>
      <c r="AXM2" s="34"/>
      <c r="AXN2" s="34"/>
      <c r="AXO2" s="34"/>
      <c r="AXP2" s="34"/>
      <c r="AXQ2" s="34"/>
      <c r="AXR2" s="34"/>
      <c r="AXS2" s="34"/>
      <c r="AXT2" s="34"/>
      <c r="AXU2" s="34"/>
      <c r="AXV2" s="34"/>
      <c r="AXW2" s="34"/>
      <c r="AXX2" s="34"/>
      <c r="AXY2" s="34"/>
      <c r="AXZ2" s="34"/>
      <c r="AYA2" s="34"/>
      <c r="AYB2" s="34"/>
      <c r="AYC2" s="34"/>
      <c r="AYD2" s="34"/>
      <c r="AYE2" s="34"/>
      <c r="AYF2" s="34"/>
      <c r="AYG2" s="34"/>
      <c r="AYH2" s="34"/>
      <c r="AYI2" s="34"/>
      <c r="AYJ2" s="34"/>
      <c r="AYK2" s="34"/>
      <c r="AYL2" s="34"/>
      <c r="AYM2" s="34"/>
      <c r="AYN2" s="34"/>
      <c r="AYO2" s="34"/>
      <c r="AYP2" s="34"/>
      <c r="AYQ2" s="34"/>
      <c r="AYR2" s="34"/>
      <c r="AYS2" s="34"/>
      <c r="AYT2" s="34"/>
      <c r="AYU2" s="34"/>
      <c r="AYV2" s="34"/>
      <c r="AYW2" s="34"/>
      <c r="AYX2" s="34"/>
      <c r="AYY2" s="34"/>
      <c r="AYZ2" s="34"/>
      <c r="AZA2" s="34"/>
      <c r="AZB2" s="34"/>
      <c r="AZC2" s="34"/>
      <c r="AZD2" s="34"/>
      <c r="AZE2" s="34"/>
      <c r="AZF2" s="34"/>
      <c r="AZG2" s="34"/>
      <c r="AZH2" s="34"/>
      <c r="AZI2" s="34"/>
      <c r="AZJ2" s="34"/>
      <c r="AZK2" s="34"/>
      <c r="AZL2" s="34"/>
      <c r="AZM2" s="34"/>
      <c r="AZN2" s="34"/>
      <c r="AZO2" s="34"/>
      <c r="AZP2" s="34"/>
      <c r="AZQ2" s="34"/>
      <c r="AZR2" s="34"/>
      <c r="AZS2" s="34"/>
      <c r="AZT2" s="34"/>
      <c r="AZU2" s="34"/>
      <c r="AZV2" s="34"/>
      <c r="AZW2" s="34"/>
      <c r="AZX2" s="34"/>
      <c r="AZY2" s="34"/>
      <c r="AZZ2" s="34"/>
      <c r="BAA2" s="34"/>
      <c r="BAB2" s="34"/>
      <c r="BAC2" s="34"/>
      <c r="BAD2" s="34"/>
      <c r="BAE2" s="34"/>
      <c r="BAF2" s="34"/>
      <c r="BAG2" s="34"/>
      <c r="BAH2" s="34"/>
      <c r="BAI2" s="34"/>
      <c r="BAJ2" s="34"/>
      <c r="BAK2" s="34"/>
      <c r="BAL2" s="34"/>
      <c r="BAM2" s="34"/>
      <c r="BAN2" s="34"/>
      <c r="BAO2" s="34"/>
      <c r="BAP2" s="34"/>
      <c r="BAQ2" s="34"/>
      <c r="BAR2" s="34"/>
      <c r="BAS2" s="34"/>
      <c r="BAT2" s="34"/>
      <c r="BAU2" s="34"/>
      <c r="BAV2" s="34"/>
      <c r="BAW2" s="34"/>
      <c r="BAX2" s="34"/>
      <c r="BAY2" s="34"/>
      <c r="BAZ2" s="34"/>
      <c r="BBA2" s="34"/>
      <c r="BBB2" s="34"/>
      <c r="BBC2" s="34"/>
      <c r="BBD2" s="34"/>
      <c r="BBE2" s="34"/>
      <c r="BBF2" s="34"/>
      <c r="BBG2" s="34"/>
      <c r="BBH2" s="34"/>
      <c r="BBI2" s="34"/>
      <c r="BBJ2" s="34"/>
      <c r="BBK2" s="34"/>
      <c r="BBL2" s="34"/>
      <c r="BBM2" s="34"/>
      <c r="BBN2" s="34"/>
      <c r="BBO2" s="34"/>
      <c r="BBP2" s="34"/>
      <c r="BBQ2" s="34"/>
      <c r="BBR2" s="34"/>
      <c r="BBS2" s="34"/>
      <c r="BBT2" s="34"/>
      <c r="BBU2" s="34"/>
      <c r="BBV2" s="34"/>
      <c r="BBW2" s="34"/>
      <c r="BBX2" s="34"/>
      <c r="BBY2" s="34"/>
      <c r="BBZ2" s="34"/>
      <c r="BCA2" s="34"/>
      <c r="BCB2" s="34"/>
      <c r="BCC2" s="34"/>
      <c r="BCD2" s="34"/>
      <c r="BCE2" s="34"/>
      <c r="BCF2" s="34"/>
      <c r="BCG2" s="34"/>
      <c r="BCH2" s="34"/>
      <c r="BCI2" s="34"/>
      <c r="BCJ2" s="34"/>
      <c r="BCK2" s="34"/>
      <c r="BCL2" s="34"/>
      <c r="BCM2" s="34"/>
      <c r="BCN2" s="34"/>
      <c r="BCO2" s="34"/>
      <c r="BCP2" s="34"/>
      <c r="BCQ2" s="34"/>
      <c r="BCR2" s="34"/>
      <c r="BCS2" s="34"/>
      <c r="BCT2" s="34"/>
      <c r="BCU2" s="34"/>
      <c r="BCV2" s="34"/>
      <c r="BCW2" s="34"/>
      <c r="BCX2" s="34"/>
      <c r="BCY2" s="34"/>
      <c r="BCZ2" s="34"/>
      <c r="BDA2" s="34"/>
      <c r="BDB2" s="34"/>
      <c r="BDC2" s="34"/>
      <c r="BDD2" s="34"/>
      <c r="BDE2" s="34"/>
      <c r="BDF2" s="34"/>
      <c r="BDG2" s="34"/>
      <c r="BDH2" s="34"/>
      <c r="BDI2" s="34"/>
      <c r="BDJ2" s="34"/>
      <c r="BDK2" s="34"/>
      <c r="BDL2" s="34"/>
      <c r="BDM2" s="34"/>
      <c r="BDN2" s="34"/>
      <c r="BDO2" s="34"/>
      <c r="BDP2" s="34"/>
      <c r="BDQ2" s="34"/>
      <c r="BDR2" s="34"/>
      <c r="BDS2" s="34"/>
      <c r="BDT2" s="34"/>
      <c r="BDU2" s="34"/>
      <c r="BDV2" s="34"/>
      <c r="BDW2" s="34"/>
      <c r="BDX2" s="34"/>
      <c r="BDY2" s="34"/>
      <c r="BDZ2" s="34"/>
      <c r="BEA2" s="34"/>
      <c r="BEB2" s="34"/>
      <c r="BEC2" s="34"/>
      <c r="BED2" s="34"/>
      <c r="BEE2" s="34"/>
      <c r="BEF2" s="34"/>
      <c r="BEG2" s="34"/>
      <c r="BEH2" s="34"/>
      <c r="BEI2" s="34"/>
      <c r="BEJ2" s="34"/>
      <c r="BEK2" s="34"/>
      <c r="BEL2" s="34"/>
      <c r="BEM2" s="34"/>
      <c r="BEN2" s="34"/>
      <c r="BEO2" s="34"/>
      <c r="BEP2" s="34"/>
      <c r="BEQ2" s="34"/>
      <c r="BER2" s="34"/>
      <c r="BES2" s="34"/>
      <c r="BET2" s="34"/>
      <c r="BEU2" s="34"/>
      <c r="BEV2" s="34"/>
      <c r="BEW2" s="34"/>
      <c r="BEX2" s="34"/>
      <c r="BEY2" s="34"/>
      <c r="BEZ2" s="34"/>
      <c r="BFA2" s="34"/>
      <c r="BFB2" s="34"/>
      <c r="BFC2" s="34"/>
      <c r="BFD2" s="34"/>
      <c r="BFE2" s="34"/>
      <c r="BFF2" s="34"/>
      <c r="BFG2" s="34"/>
      <c r="BFH2" s="34"/>
      <c r="BFI2" s="34"/>
      <c r="BFJ2" s="34"/>
      <c r="BFK2" s="34"/>
      <c r="BFL2" s="34"/>
      <c r="BFM2" s="34"/>
      <c r="BFN2" s="34"/>
      <c r="BFO2" s="34"/>
      <c r="BFP2" s="34"/>
      <c r="BFQ2" s="34"/>
      <c r="BFR2" s="34"/>
      <c r="BFS2" s="34"/>
      <c r="BFT2" s="34"/>
      <c r="BFU2" s="34"/>
      <c r="BFV2" s="34"/>
      <c r="BFW2" s="34"/>
      <c r="BFX2" s="34"/>
      <c r="BFY2" s="34"/>
      <c r="BFZ2" s="34"/>
      <c r="BGA2" s="34"/>
      <c r="BGB2" s="34"/>
      <c r="BGC2" s="34"/>
      <c r="BGD2" s="34"/>
      <c r="BGE2" s="34"/>
      <c r="BGF2" s="34"/>
      <c r="BGG2" s="34"/>
      <c r="BGH2" s="34"/>
      <c r="BGI2" s="34"/>
      <c r="BGJ2" s="34"/>
      <c r="BGK2" s="34"/>
      <c r="BGL2" s="34"/>
      <c r="BGM2" s="34"/>
      <c r="BGN2" s="34"/>
      <c r="BGO2" s="34"/>
      <c r="BGP2" s="34"/>
      <c r="BGQ2" s="34"/>
      <c r="BGR2" s="34"/>
      <c r="BGS2" s="34"/>
      <c r="BGT2" s="34"/>
      <c r="BGU2" s="34"/>
      <c r="BGV2" s="34"/>
      <c r="BGW2" s="34"/>
      <c r="BGX2" s="34"/>
      <c r="BGY2" s="34"/>
      <c r="BGZ2" s="34"/>
      <c r="BHA2" s="34"/>
      <c r="BHB2" s="34"/>
      <c r="BHC2" s="34"/>
      <c r="BHD2" s="34"/>
      <c r="BHE2" s="34"/>
      <c r="BHF2" s="34"/>
      <c r="BHG2" s="34"/>
      <c r="BHH2" s="34"/>
      <c r="BHI2" s="34"/>
      <c r="BHJ2" s="34"/>
      <c r="BHK2" s="34"/>
      <c r="BHL2" s="34"/>
      <c r="BHM2" s="34"/>
      <c r="BHN2" s="34"/>
      <c r="BHO2" s="34"/>
      <c r="BHP2" s="34"/>
      <c r="BHQ2" s="34"/>
      <c r="BHR2" s="34"/>
      <c r="BHS2" s="34"/>
      <c r="BHT2" s="34"/>
      <c r="BHU2" s="34"/>
      <c r="BHV2" s="34"/>
      <c r="BHW2" s="34"/>
      <c r="BHX2" s="34"/>
      <c r="BHY2" s="34"/>
      <c r="BHZ2" s="34"/>
      <c r="BIA2" s="34"/>
      <c r="BIB2" s="34"/>
      <c r="BIC2" s="34"/>
      <c r="BID2" s="34"/>
      <c r="BIE2" s="34"/>
      <c r="BIF2" s="34"/>
      <c r="BIG2" s="34"/>
      <c r="BIH2" s="34"/>
      <c r="BII2" s="34"/>
      <c r="BIJ2" s="34"/>
      <c r="BIK2" s="34"/>
      <c r="BIL2" s="34"/>
      <c r="BIM2" s="34"/>
      <c r="BIN2" s="34"/>
      <c r="BIO2" s="34"/>
      <c r="BIP2" s="34"/>
      <c r="BIQ2" s="34"/>
      <c r="BIR2" s="34"/>
      <c r="BIS2" s="34"/>
      <c r="BIT2" s="34"/>
      <c r="BIU2" s="34"/>
      <c r="BIV2" s="34"/>
      <c r="BIW2" s="34"/>
      <c r="BIX2" s="34"/>
      <c r="BIY2" s="34"/>
      <c r="BIZ2" s="34"/>
      <c r="BJA2" s="34"/>
      <c r="BJB2" s="34"/>
      <c r="BJC2" s="34"/>
      <c r="BJD2" s="34"/>
      <c r="BJE2" s="34"/>
      <c r="BJF2" s="34"/>
      <c r="BJG2" s="34"/>
      <c r="BJH2" s="34"/>
      <c r="BJI2" s="34"/>
      <c r="BJJ2" s="34"/>
      <c r="BJK2" s="34"/>
      <c r="BJL2" s="34"/>
      <c r="BJM2" s="34"/>
      <c r="BJN2" s="34"/>
      <c r="BJO2" s="34"/>
      <c r="BJP2" s="34"/>
      <c r="BJQ2" s="34"/>
      <c r="BJR2" s="34"/>
      <c r="BJS2" s="34"/>
      <c r="BJT2" s="34"/>
      <c r="BJU2" s="34"/>
      <c r="BJV2" s="34"/>
      <c r="BJW2" s="34"/>
      <c r="BJX2" s="34"/>
      <c r="BJY2" s="34"/>
      <c r="BJZ2" s="34"/>
      <c r="BKA2" s="34"/>
      <c r="BKB2" s="34"/>
      <c r="BKC2" s="34"/>
      <c r="BKD2" s="34"/>
      <c r="BKE2" s="34"/>
      <c r="BKF2" s="34"/>
      <c r="BKG2" s="34"/>
      <c r="BKH2" s="34"/>
      <c r="BKI2" s="34"/>
      <c r="BKJ2" s="34"/>
      <c r="BKK2" s="34"/>
      <c r="BKL2" s="34"/>
      <c r="BKM2" s="34"/>
      <c r="BKN2" s="34"/>
      <c r="BKO2" s="107"/>
      <c r="BKP2" s="107"/>
      <c r="BKQ2" s="107"/>
      <c r="BKR2" s="107"/>
      <c r="BKS2" s="107"/>
      <c r="BKT2" s="107"/>
      <c r="BKU2" s="107"/>
      <c r="BKV2" s="107"/>
      <c r="BKW2" s="107"/>
      <c r="BKX2" s="107"/>
      <c r="BKY2" s="107"/>
      <c r="BKZ2" s="107"/>
      <c r="BLA2" s="107"/>
      <c r="BLB2" s="107"/>
      <c r="BLC2" s="107"/>
      <c r="BLD2" s="107"/>
      <c r="BLE2" s="107"/>
      <c r="BLF2" s="107"/>
      <c r="BLG2" s="107"/>
      <c r="BLH2" s="107"/>
      <c r="BLI2" s="107"/>
      <c r="BLJ2" s="107"/>
      <c r="BLK2" s="107"/>
      <c r="BLL2" s="107"/>
      <c r="BLM2" s="107"/>
      <c r="BLN2" s="107"/>
      <c r="BLO2" s="107"/>
      <c r="BLP2" s="107"/>
      <c r="BLQ2" s="107"/>
      <c r="BLR2" s="107"/>
      <c r="BLS2" s="107"/>
      <c r="BLT2" s="107"/>
      <c r="BLU2" s="107"/>
      <c r="BLV2" s="107"/>
      <c r="BLW2" s="107"/>
      <c r="BLX2" s="107"/>
      <c r="BLY2" s="107"/>
      <c r="BLZ2" s="107"/>
      <c r="BMA2" s="107"/>
      <c r="BMB2" s="107"/>
      <c r="BMC2" s="107"/>
      <c r="BMD2" s="107"/>
      <c r="BME2" s="107"/>
      <c r="BMF2" s="107"/>
      <c r="BMG2" s="107"/>
      <c r="BMH2" s="107"/>
      <c r="BMI2" s="107"/>
      <c r="BMJ2" s="107"/>
      <c r="BMK2" s="107"/>
      <c r="BML2" s="107"/>
      <c r="BMM2" s="107"/>
      <c r="BMN2" s="107"/>
      <c r="BMO2" s="107"/>
      <c r="BMP2" s="107"/>
      <c r="BMQ2" s="107"/>
      <c r="BMR2" s="107"/>
      <c r="BMS2" s="107"/>
      <c r="BMT2" s="107"/>
      <c r="BMU2" s="107"/>
      <c r="BMV2" s="107"/>
      <c r="BMW2" s="107"/>
      <c r="BMX2" s="107"/>
      <c r="BMY2" s="107"/>
      <c r="BMZ2" s="107"/>
      <c r="BNA2" s="107"/>
      <c r="BNB2" s="107"/>
      <c r="BNC2" s="107"/>
      <c r="BND2" s="107"/>
      <c r="BNE2" s="107"/>
      <c r="BNF2" s="107"/>
      <c r="BNG2" s="107"/>
      <c r="BNH2" s="107"/>
      <c r="BNI2" s="107"/>
      <c r="BNJ2" s="107"/>
      <c r="BNK2" s="107"/>
      <c r="BNL2" s="107"/>
      <c r="BNM2" s="107"/>
      <c r="BNN2" s="107"/>
      <c r="BNO2" s="107"/>
      <c r="BNP2" s="107"/>
      <c r="BNQ2" s="107"/>
      <c r="BNR2" s="107"/>
      <c r="BNS2" s="107"/>
      <c r="BNT2" s="107"/>
      <c r="BNU2" s="107"/>
      <c r="BNV2" s="107"/>
      <c r="BNW2" s="107"/>
      <c r="BNX2" s="107"/>
      <c r="BNY2" s="107"/>
      <c r="BNZ2" s="107"/>
      <c r="BOA2" s="107"/>
      <c r="BOB2" s="107"/>
      <c r="BOC2" s="107"/>
      <c r="BOD2" s="107"/>
      <c r="BOE2" s="107"/>
      <c r="BOF2" s="107"/>
      <c r="BOG2" s="107"/>
      <c r="BOH2" s="107"/>
      <c r="BOI2" s="107"/>
      <c r="BOJ2" s="107"/>
      <c r="BOK2" s="107"/>
      <c r="BOL2" s="107"/>
      <c r="BOM2" s="107"/>
      <c r="BON2" s="107"/>
      <c r="BOO2" s="107"/>
      <c r="BOP2" s="107"/>
      <c r="BOQ2" s="107"/>
      <c r="BOR2" s="107"/>
      <c r="BOS2" s="107"/>
      <c r="BOT2" s="107"/>
      <c r="BOU2" s="107"/>
      <c r="BOV2" s="107"/>
      <c r="BOW2" s="107"/>
      <c r="BOX2" s="107"/>
      <c r="BOY2" s="107"/>
      <c r="BOZ2" s="107"/>
      <c r="BPA2" s="107"/>
      <c r="BPB2" s="107"/>
      <c r="BPC2" s="107"/>
      <c r="BPD2" s="107"/>
      <c r="BPE2" s="107"/>
      <c r="BPF2" s="107"/>
      <c r="BPG2" s="107"/>
      <c r="BPH2" s="107"/>
      <c r="BPI2" s="107"/>
      <c r="BPJ2" s="107"/>
      <c r="BPK2" s="107"/>
      <c r="BPL2" s="107"/>
      <c r="BPM2" s="107"/>
      <c r="BPN2" s="107"/>
      <c r="BPO2" s="107"/>
      <c r="BPP2" s="107"/>
      <c r="BPQ2" s="107"/>
      <c r="BPR2" s="107"/>
      <c r="BPS2" s="107"/>
      <c r="BPT2" s="107"/>
      <c r="BPU2" s="107"/>
      <c r="BPV2" s="107"/>
      <c r="BPW2" s="107"/>
      <c r="BPX2" s="107"/>
      <c r="BPY2" s="107"/>
      <c r="BPZ2" s="107"/>
      <c r="BQA2" s="107"/>
      <c r="BQB2" s="107"/>
      <c r="BQC2" s="107"/>
      <c r="BQD2" s="107"/>
      <c r="BQE2" s="107"/>
      <c r="BQF2" s="107"/>
      <c r="BQG2" s="107"/>
      <c r="BQH2" s="107"/>
      <c r="BQI2" s="107"/>
      <c r="BQJ2" s="107"/>
      <c r="BQK2" s="107"/>
      <c r="BQL2" s="107"/>
      <c r="BQM2" s="107"/>
      <c r="BQN2" s="107"/>
      <c r="BQO2" s="107"/>
      <c r="BQP2" s="107"/>
      <c r="BQQ2" s="107"/>
      <c r="BQR2" s="107"/>
      <c r="BQS2" s="107"/>
      <c r="BQT2" s="107"/>
      <c r="BQU2" s="107"/>
      <c r="BQV2" s="107"/>
      <c r="BQW2" s="107"/>
      <c r="BQX2" s="34"/>
      <c r="BQY2" s="34"/>
      <c r="BQZ2" s="34"/>
      <c r="BRA2" s="34"/>
      <c r="BRB2" s="34"/>
      <c r="BRC2" s="34"/>
      <c r="BRD2" s="34"/>
      <c r="BRE2" s="34"/>
      <c r="BRF2" s="34"/>
      <c r="BRG2" s="34"/>
      <c r="BRH2" s="34"/>
      <c r="BRI2" s="34"/>
      <c r="BRJ2" s="34"/>
      <c r="BRK2" s="34"/>
      <c r="BRL2" s="34"/>
      <c r="BRM2" s="34"/>
      <c r="BRN2" s="34"/>
      <c r="BRO2" s="34"/>
      <c r="BRP2" s="34"/>
      <c r="BRQ2" s="34"/>
      <c r="BRR2" s="34"/>
      <c r="BRS2" s="34"/>
      <c r="BRT2" s="34"/>
      <c r="BRU2" s="34"/>
      <c r="BRV2" s="34"/>
      <c r="BRW2" s="34"/>
      <c r="BRX2" s="34"/>
      <c r="BRY2" s="34"/>
      <c r="BRZ2" s="34"/>
      <c r="BSA2" s="34"/>
      <c r="BSB2" s="34"/>
      <c r="BSC2" s="34"/>
      <c r="BSD2" s="34"/>
      <c r="BSE2" s="34"/>
      <c r="BSF2" s="34"/>
      <c r="BSG2" s="34"/>
      <c r="BSH2" s="34"/>
      <c r="BSI2" s="34"/>
      <c r="BSJ2" s="34"/>
      <c r="BSK2" s="34"/>
      <c r="BSL2" s="34"/>
      <c r="BSM2" s="34"/>
      <c r="BSN2" s="34"/>
      <c r="BSO2" s="34"/>
      <c r="BSP2" s="34"/>
      <c r="BSQ2" s="34"/>
      <c r="BSR2" s="34"/>
      <c r="BSS2" s="34"/>
      <c r="BST2" s="34"/>
      <c r="BSU2" s="34"/>
      <c r="BSV2" s="34"/>
      <c r="BSW2" s="34"/>
      <c r="BSX2" s="34"/>
      <c r="BSY2" s="34"/>
      <c r="BSZ2" s="34"/>
      <c r="BTA2" s="34"/>
      <c r="BTB2" s="34"/>
      <c r="BTC2" s="34"/>
      <c r="BTD2" s="34"/>
      <c r="BTE2" s="34"/>
      <c r="BTF2" s="34"/>
      <c r="BTG2" s="34"/>
      <c r="BTH2" s="34"/>
      <c r="BTI2" s="34"/>
      <c r="BTJ2" s="34"/>
      <c r="BTK2" s="34"/>
      <c r="BTL2" s="34"/>
      <c r="BTM2" s="34"/>
      <c r="BTN2" s="34"/>
      <c r="BTO2" s="34"/>
      <c r="BTP2" s="34"/>
      <c r="BTQ2" s="34"/>
      <c r="BTR2" s="34"/>
      <c r="BTS2" s="34"/>
      <c r="BTT2" s="34"/>
      <c r="BTU2" s="34"/>
      <c r="BTV2" s="34"/>
      <c r="BTW2" s="34"/>
      <c r="BTX2" s="34"/>
      <c r="BTY2" s="34"/>
      <c r="BTZ2" s="34"/>
      <c r="BUA2" s="34"/>
      <c r="BUB2" s="34"/>
      <c r="BUC2" s="34"/>
      <c r="BUD2" s="34"/>
      <c r="BUE2" s="34"/>
      <c r="BUF2" s="34"/>
      <c r="BUG2" s="34"/>
      <c r="BUH2" s="34"/>
      <c r="BUI2" s="34"/>
      <c r="BUJ2" s="34"/>
      <c r="BUK2" s="34"/>
      <c r="BUL2" s="34"/>
      <c r="BUM2" s="34"/>
      <c r="BUN2" s="34"/>
      <c r="BUO2" s="34"/>
      <c r="BUP2" s="34"/>
      <c r="BUQ2" s="34"/>
      <c r="BUR2" s="34"/>
      <c r="BUS2" s="34"/>
      <c r="BUT2" s="34"/>
      <c r="BUU2" s="34"/>
      <c r="BUV2" s="34"/>
      <c r="BUW2" s="34"/>
      <c r="BUX2" s="34"/>
      <c r="BUY2" s="34"/>
      <c r="BUZ2" s="34"/>
      <c r="BVA2" s="34"/>
      <c r="BVB2" s="34"/>
      <c r="BVC2" s="34"/>
      <c r="BVD2" s="34"/>
      <c r="BVE2" s="34"/>
      <c r="BVF2" s="34"/>
      <c r="BVG2" s="34"/>
      <c r="BVH2" s="34"/>
      <c r="BVI2" s="34"/>
      <c r="BVJ2" s="34"/>
      <c r="BVK2" s="34"/>
      <c r="BVL2" s="34"/>
      <c r="BVM2" s="34"/>
      <c r="BVN2" s="34"/>
      <c r="BVO2" s="34"/>
      <c r="BVP2" s="34"/>
      <c r="BVQ2" s="34"/>
      <c r="BVR2" s="34"/>
      <c r="BVS2" s="34"/>
      <c r="BVT2" s="34"/>
      <c r="BVU2" s="34"/>
      <c r="BVV2" s="34"/>
      <c r="BVW2" s="34"/>
      <c r="BVX2" s="34"/>
      <c r="BVY2" s="34"/>
      <c r="BVZ2" s="34"/>
      <c r="BWA2" s="34"/>
      <c r="BWB2" s="34"/>
      <c r="BWC2" s="34"/>
      <c r="BWD2" s="34"/>
      <c r="BWE2" s="34"/>
      <c r="BWF2" s="34"/>
      <c r="BWG2" s="34"/>
      <c r="BWH2" s="34"/>
      <c r="BWI2" s="34"/>
      <c r="BWJ2" s="34"/>
      <c r="BWK2" s="34"/>
      <c r="BWL2" s="34"/>
      <c r="BWM2" s="34"/>
      <c r="BWN2" s="34"/>
      <c r="BWO2" s="34"/>
      <c r="BWP2" s="34"/>
      <c r="BWQ2" s="34"/>
      <c r="BWR2" s="34"/>
      <c r="BWS2" s="34"/>
      <c r="BWT2" s="34"/>
      <c r="BWU2" s="34"/>
      <c r="BWV2" s="34"/>
      <c r="BWW2" s="34"/>
      <c r="BWX2" s="34"/>
      <c r="BWY2" s="34"/>
      <c r="BWZ2" s="34"/>
      <c r="BXA2" s="34"/>
      <c r="BXB2" s="34"/>
      <c r="BXC2" s="34"/>
      <c r="BXD2" s="34"/>
      <c r="BXE2" s="34"/>
      <c r="BXF2" s="34"/>
      <c r="BXG2" s="34"/>
      <c r="BXH2" s="34"/>
      <c r="BXI2" s="34"/>
      <c r="BXJ2" s="34"/>
      <c r="BXK2" s="34"/>
      <c r="BXL2" s="34"/>
      <c r="BXM2" s="34"/>
      <c r="BXN2" s="34"/>
      <c r="BXO2" s="34"/>
      <c r="BXP2" s="34"/>
      <c r="BXQ2" s="34"/>
      <c r="BXR2" s="34"/>
      <c r="BXS2" s="34"/>
      <c r="BXT2" s="34"/>
      <c r="BXU2" s="34"/>
      <c r="BXV2" s="34"/>
      <c r="BXW2" s="34"/>
      <c r="BXX2" s="34"/>
      <c r="BXY2" s="34"/>
      <c r="BXZ2" s="34"/>
      <c r="BYA2" s="34"/>
      <c r="BYB2" s="34"/>
      <c r="BYC2" s="34"/>
      <c r="BYD2" s="34"/>
      <c r="BYE2" s="34"/>
      <c r="BYF2" s="34"/>
      <c r="BYG2" s="34"/>
      <c r="BYH2" s="34"/>
      <c r="BYI2" s="34"/>
      <c r="BYJ2" s="34"/>
      <c r="BYK2" s="34"/>
      <c r="BYL2" s="34"/>
      <c r="BYM2" s="34"/>
      <c r="BYN2" s="34"/>
      <c r="BYO2" s="34"/>
      <c r="BYP2" s="34"/>
      <c r="BYQ2" s="34"/>
      <c r="BYR2" s="34"/>
      <c r="BYS2" s="34"/>
      <c r="BYT2" s="34"/>
      <c r="BYU2" s="34"/>
      <c r="BYV2" s="34"/>
      <c r="BYW2" s="34"/>
      <c r="BYX2" s="34"/>
      <c r="BYY2" s="34"/>
      <c r="BYZ2" s="34"/>
      <c r="BZA2" s="34"/>
      <c r="BZB2" s="34"/>
      <c r="BZC2" s="34"/>
      <c r="BZD2" s="34"/>
      <c r="BZE2" s="34"/>
      <c r="BZF2" s="34"/>
      <c r="BZG2" s="34"/>
      <c r="BZH2" s="34"/>
      <c r="BZI2" s="34"/>
      <c r="BZJ2" s="34"/>
      <c r="BZK2" s="34"/>
      <c r="BZL2" s="34"/>
      <c r="BZM2" s="34"/>
      <c r="BZN2" s="34"/>
      <c r="BZO2" s="34"/>
      <c r="BZP2" s="34"/>
      <c r="BZQ2" s="34"/>
      <c r="BZR2" s="34"/>
      <c r="BZS2" s="34"/>
      <c r="BZT2" s="34"/>
      <c r="BZU2" s="34"/>
      <c r="BZV2" s="34"/>
      <c r="BZW2" s="34"/>
      <c r="BZX2" s="34"/>
      <c r="BZY2" s="34"/>
      <c r="BZZ2" s="34"/>
      <c r="CAA2" s="34"/>
      <c r="CAB2" s="34"/>
      <c r="CAC2" s="34"/>
      <c r="CAD2" s="34"/>
      <c r="CAE2" s="34"/>
      <c r="CAF2" s="34"/>
      <c r="CAG2" s="34"/>
      <c r="CAH2" s="34"/>
      <c r="CAI2" s="34"/>
      <c r="CAJ2" s="34"/>
      <c r="CAK2" s="34"/>
      <c r="CAL2" s="34"/>
      <c r="CAM2" s="34"/>
      <c r="CAN2" s="34"/>
      <c r="CAO2" s="34"/>
      <c r="CAP2" s="34"/>
      <c r="CAQ2" s="34"/>
      <c r="CAR2" s="34"/>
      <c r="CAS2" s="34"/>
      <c r="CAT2" s="34"/>
      <c r="CAU2" s="34"/>
      <c r="CAV2" s="34"/>
      <c r="CAW2" s="34"/>
      <c r="CAX2" s="34"/>
      <c r="CAY2" s="34"/>
      <c r="CAZ2" s="34"/>
      <c r="CBA2" s="34"/>
      <c r="CBB2" s="34"/>
      <c r="CBC2" s="34"/>
      <c r="CBD2" s="34"/>
      <c r="CBE2" s="34"/>
      <c r="CBF2" s="34"/>
      <c r="CBG2" s="34"/>
      <c r="CBH2" s="34"/>
      <c r="CBI2" s="34"/>
      <c r="CBJ2" s="34"/>
      <c r="CBK2" s="34"/>
      <c r="CBL2" s="34"/>
      <c r="CBM2" s="34"/>
      <c r="CBN2" s="34"/>
      <c r="CBO2" s="34"/>
      <c r="CBP2" s="34"/>
      <c r="CBQ2" s="34"/>
      <c r="CBR2" s="34"/>
      <c r="CBS2" s="34"/>
      <c r="CBT2" s="34"/>
      <c r="CBU2" s="34"/>
      <c r="CBV2" s="34"/>
      <c r="CBW2" s="34"/>
      <c r="CBX2" s="34"/>
      <c r="CBY2" s="34"/>
      <c r="CBZ2" s="34"/>
      <c r="CCA2" s="34"/>
      <c r="CCB2" s="34"/>
      <c r="CCC2" s="34"/>
      <c r="CCD2" s="34"/>
      <c r="CCE2" s="34"/>
      <c r="CCF2" s="34"/>
      <c r="CCG2" s="34"/>
      <c r="CCH2" s="34"/>
      <c r="CCI2" s="34"/>
      <c r="CCJ2" s="34"/>
      <c r="CCK2" s="34"/>
      <c r="CCL2" s="34"/>
      <c r="CCM2" s="34"/>
      <c r="CCN2" s="34"/>
      <c r="CCO2" s="34"/>
      <c r="CCP2" s="34"/>
      <c r="CCQ2" s="34"/>
      <c r="CCR2" s="34"/>
      <c r="CCS2" s="34"/>
      <c r="CCT2" s="34"/>
      <c r="CCU2" s="34"/>
      <c r="CCV2" s="34"/>
      <c r="CCW2" s="34"/>
      <c r="CCX2" s="34"/>
      <c r="CCY2" s="34"/>
      <c r="CCZ2" s="34"/>
      <c r="CDA2" s="34"/>
      <c r="CDB2" s="34"/>
      <c r="CDC2" s="34"/>
      <c r="CDD2" s="34"/>
      <c r="CDE2" s="34"/>
      <c r="CDF2" s="34"/>
      <c r="CDG2" s="34"/>
      <c r="CDH2" s="34"/>
      <c r="CDI2" s="34"/>
      <c r="CDJ2" s="34"/>
      <c r="CDK2" s="34"/>
      <c r="CDL2" s="34"/>
      <c r="CDM2" s="34"/>
      <c r="CDN2" s="34"/>
      <c r="CDO2" s="34"/>
      <c r="CDP2" s="34"/>
      <c r="CDQ2" s="34"/>
      <c r="CDR2" s="34"/>
      <c r="CDS2" s="34"/>
      <c r="CDT2" s="34"/>
      <c r="CDU2" s="34"/>
      <c r="CDV2" s="34"/>
      <c r="CDW2" s="34"/>
      <c r="CDX2" s="34"/>
      <c r="CDY2" s="34"/>
      <c r="CDZ2" s="34"/>
      <c r="CEA2" s="34"/>
      <c r="CEB2" s="34"/>
      <c r="CEC2" s="34"/>
      <c r="CED2" s="34"/>
      <c r="CEE2" s="34"/>
      <c r="CEF2" s="34"/>
      <c r="CEG2" s="34"/>
      <c r="CEH2" s="34"/>
      <c r="CEI2" s="34"/>
      <c r="CEJ2" s="34"/>
      <c r="CEK2" s="34"/>
      <c r="CEL2" s="34"/>
      <c r="CEM2" s="34"/>
      <c r="CEN2" s="34"/>
      <c r="CEO2" s="34"/>
      <c r="CEP2" s="34"/>
      <c r="CEQ2" s="34"/>
      <c r="CER2" s="34"/>
      <c r="CES2" s="34"/>
      <c r="CET2" s="34"/>
      <c r="CEU2" s="34"/>
      <c r="CEV2" s="34"/>
      <c r="CEW2" s="34"/>
      <c r="CEX2" s="34"/>
      <c r="CEY2" s="34"/>
      <c r="CEZ2" s="34"/>
      <c r="CFA2" s="34"/>
      <c r="CFB2" s="34"/>
      <c r="CFC2" s="34"/>
      <c r="CFD2" s="34"/>
      <c r="CFE2" s="34"/>
      <c r="CFF2" s="34"/>
      <c r="CFG2" s="34"/>
      <c r="CFH2" s="34"/>
      <c r="CFI2" s="34"/>
      <c r="CFJ2" s="34"/>
      <c r="CFK2" s="34"/>
      <c r="CFL2" s="34"/>
      <c r="CFM2" s="34"/>
      <c r="CFN2" s="34"/>
      <c r="CFO2" s="34"/>
      <c r="CFP2" s="34"/>
      <c r="CFQ2" s="34"/>
      <c r="CFR2" s="34"/>
      <c r="CFS2" s="34"/>
      <c r="CFT2" s="34"/>
      <c r="CFU2" s="34"/>
      <c r="CFV2" s="34"/>
      <c r="CFW2" s="34"/>
      <c r="CFX2" s="34"/>
      <c r="CFY2" s="34"/>
      <c r="CFZ2" s="34"/>
      <c r="CGA2" s="34"/>
      <c r="CGB2" s="34"/>
      <c r="CGC2" s="34"/>
      <c r="CGD2" s="34"/>
      <c r="CGE2" s="34"/>
      <c r="CGF2" s="34"/>
      <c r="CGG2" s="34"/>
      <c r="CGH2" s="34"/>
      <c r="CGI2" s="34"/>
      <c r="CGJ2" s="34"/>
      <c r="CGK2" s="34"/>
      <c r="CGL2" s="34"/>
      <c r="CGM2" s="34"/>
      <c r="CGN2" s="34"/>
      <c r="CGO2" s="34"/>
      <c r="CGP2" s="34"/>
      <c r="CGQ2" s="34"/>
      <c r="CGR2" s="34"/>
      <c r="CGS2" s="34"/>
      <c r="CGT2" s="34"/>
      <c r="CGU2" s="34"/>
      <c r="CGV2" s="34"/>
      <c r="CGW2" s="34"/>
      <c r="CGX2" s="34"/>
      <c r="CGY2" s="34"/>
      <c r="CGZ2" s="34"/>
      <c r="CHA2" s="34"/>
      <c r="CHB2" s="34"/>
      <c r="CHC2" s="34"/>
      <c r="CHD2" s="34"/>
      <c r="CHE2" s="34"/>
      <c r="CHF2" s="34"/>
      <c r="CHG2" s="34"/>
      <c r="CHH2" s="34"/>
      <c r="CHI2" s="34"/>
      <c r="CHJ2" s="34"/>
      <c r="CHK2" s="34"/>
      <c r="CHL2" s="34"/>
      <c r="CHM2" s="34"/>
      <c r="CHN2" s="34"/>
      <c r="CHO2" s="34"/>
      <c r="CHP2" s="34"/>
      <c r="CHQ2" s="34"/>
      <c r="CHR2" s="34"/>
      <c r="CHS2" s="34"/>
      <c r="CHT2" s="34"/>
      <c r="CHU2" s="34"/>
      <c r="CHV2" s="34"/>
      <c r="CHW2" s="34"/>
      <c r="CHX2" s="34"/>
      <c r="CHY2" s="34"/>
      <c r="CHZ2" s="34"/>
      <c r="CIA2" s="34"/>
      <c r="CIB2" s="34"/>
      <c r="CIC2" s="34"/>
      <c r="CID2" s="34"/>
      <c r="CIE2" s="34"/>
      <c r="CIF2" s="34"/>
      <c r="CIG2" s="34"/>
      <c r="CIH2" s="34"/>
      <c r="CII2" s="34"/>
      <c r="CIJ2" s="34"/>
      <c r="CIK2" s="34"/>
      <c r="CIL2" s="34"/>
      <c r="CIM2" s="34"/>
      <c r="CIN2" s="34"/>
      <c r="CIO2" s="34"/>
      <c r="CIP2" s="34"/>
      <c r="CIQ2" s="34"/>
      <c r="CIR2" s="34"/>
      <c r="CIS2" s="34"/>
      <c r="CIT2" s="34"/>
      <c r="CIU2" s="34"/>
      <c r="CIV2" s="34"/>
      <c r="CIW2" s="34"/>
      <c r="CIX2" s="34"/>
      <c r="CIY2" s="34"/>
      <c r="CIZ2" s="34"/>
      <c r="CJA2" s="34"/>
      <c r="CJB2" s="34"/>
      <c r="CJC2" s="34"/>
      <c r="CJD2" s="34"/>
      <c r="CJE2" s="34"/>
      <c r="CJF2" s="34"/>
      <c r="CJG2" s="34"/>
      <c r="CJH2" s="34"/>
      <c r="CJI2" s="34"/>
      <c r="CJJ2" s="34"/>
      <c r="CJK2" s="34"/>
      <c r="CJL2" s="34"/>
      <c r="CJM2" s="34"/>
      <c r="CJN2" s="34"/>
      <c r="CJO2" s="34"/>
      <c r="CJP2" s="34"/>
      <c r="CJQ2" s="34"/>
      <c r="CJR2" s="34"/>
      <c r="CJS2" s="34"/>
      <c r="CJT2" s="34"/>
      <c r="CJU2" s="34"/>
      <c r="CJV2" s="34"/>
      <c r="CJW2" s="34"/>
      <c r="CJX2" s="34"/>
      <c r="CJY2" s="34"/>
      <c r="CJZ2" s="34"/>
      <c r="CKA2" s="34"/>
      <c r="CKB2" s="34"/>
      <c r="CKC2" s="34"/>
      <c r="CKD2" s="34"/>
      <c r="CKE2" s="34"/>
      <c r="CKF2" s="34"/>
      <c r="CKG2" s="34"/>
      <c r="CKH2" s="34"/>
      <c r="CKI2" s="34"/>
      <c r="CKJ2" s="34"/>
      <c r="CKK2" s="34"/>
      <c r="CKL2" s="34"/>
      <c r="CKM2" s="34"/>
      <c r="CKN2" s="34"/>
      <c r="CKO2" s="34"/>
      <c r="CKP2" s="34"/>
      <c r="CKQ2" s="34"/>
      <c r="CKR2" s="34"/>
      <c r="CKS2" s="34"/>
      <c r="CKT2" s="34"/>
      <c r="CKU2" s="34"/>
      <c r="CKV2" s="34"/>
      <c r="CKW2" s="34"/>
      <c r="CKX2" s="34"/>
      <c r="CKY2" s="34"/>
      <c r="CKZ2" s="34"/>
      <c r="CLA2" s="34"/>
      <c r="CLB2" s="34"/>
      <c r="CLC2" s="34"/>
      <c r="CLD2" s="34"/>
      <c r="CLE2" s="34"/>
      <c r="CLF2" s="34"/>
      <c r="CLG2" s="34"/>
      <c r="CLH2" s="34"/>
      <c r="CLI2" s="34"/>
      <c r="CLJ2" s="34"/>
      <c r="CLK2" s="34"/>
      <c r="CLL2" s="34"/>
      <c r="CLM2" s="34"/>
      <c r="CLN2" s="34"/>
      <c r="CLO2" s="34"/>
      <c r="CLP2" s="34"/>
      <c r="CLQ2" s="34"/>
      <c r="CLR2" s="34"/>
      <c r="CLS2" s="34"/>
      <c r="CLT2" s="34"/>
      <c r="CLU2" s="34"/>
      <c r="CLV2" s="34"/>
      <c r="CLW2" s="34"/>
      <c r="CLX2" s="34"/>
      <c r="CLY2" s="34"/>
      <c r="CLZ2" s="34"/>
      <c r="CMA2" s="34"/>
      <c r="CMB2" s="34"/>
      <c r="CMC2" s="34"/>
      <c r="CMD2" s="34"/>
      <c r="CME2" s="34"/>
      <c r="CMF2" s="34"/>
      <c r="CMG2" s="34"/>
      <c r="CMH2" s="34"/>
      <c r="CMI2" s="34"/>
      <c r="CMJ2" s="34"/>
      <c r="CMK2" s="34"/>
      <c r="CML2" s="34"/>
      <c r="CMM2" s="34"/>
      <c r="CMN2" s="34"/>
      <c r="CMO2" s="34"/>
      <c r="CMP2" s="34"/>
      <c r="CMQ2" s="34"/>
      <c r="CMR2" s="34"/>
      <c r="CMS2" s="34"/>
      <c r="CMT2" s="34"/>
      <c r="CMU2" s="34"/>
      <c r="CMV2" s="34"/>
      <c r="CMW2" s="34"/>
      <c r="CMX2" s="34"/>
      <c r="CMY2" s="34"/>
      <c r="CMZ2" s="34"/>
      <c r="CNA2" s="34"/>
      <c r="CNB2" s="34"/>
      <c r="CNC2" s="34"/>
      <c r="CND2" s="34"/>
      <c r="CNE2" s="34"/>
      <c r="CNF2" s="34"/>
      <c r="CNG2" s="34"/>
      <c r="CNH2" s="34"/>
      <c r="CNI2" s="34"/>
      <c r="CNJ2" s="34"/>
      <c r="CNK2" s="34"/>
      <c r="CNL2" s="34"/>
      <c r="CNM2" s="34"/>
      <c r="CNN2" s="34"/>
      <c r="CNO2" s="34"/>
      <c r="CNP2" s="34"/>
      <c r="CNQ2" s="34"/>
      <c r="CNR2" s="34"/>
      <c r="CNS2" s="34"/>
      <c r="CNT2" s="34"/>
      <c r="CNU2" s="34"/>
      <c r="CNV2" s="34"/>
      <c r="CNW2" s="34"/>
      <c r="CNX2" s="34"/>
      <c r="CNY2" s="34"/>
      <c r="CNZ2" s="34"/>
      <c r="COA2" s="34"/>
      <c r="COB2" s="34"/>
      <c r="COC2" s="34"/>
      <c r="COD2" s="34"/>
      <c r="COE2" s="34"/>
      <c r="COF2" s="34"/>
      <c r="COG2" s="34"/>
      <c r="COH2" s="34"/>
      <c r="COI2" s="34"/>
      <c r="COJ2" s="34"/>
      <c r="COK2" s="34"/>
      <c r="COL2" s="34"/>
      <c r="COM2" s="34"/>
      <c r="CON2" s="34"/>
      <c r="COO2" s="34"/>
      <c r="COP2" s="34"/>
      <c r="COQ2" s="34"/>
      <c r="COR2" s="34"/>
      <c r="COS2" s="34"/>
      <c r="COT2" s="34"/>
      <c r="COU2" s="34"/>
      <c r="COV2" s="34"/>
      <c r="COW2" s="34"/>
      <c r="COX2" s="34"/>
      <c r="COY2" s="34"/>
      <c r="COZ2" s="34"/>
      <c r="CPA2" s="34"/>
      <c r="CPB2" s="34"/>
      <c r="CPC2" s="34"/>
      <c r="CPD2" s="34"/>
      <c r="CPE2" s="34"/>
      <c r="CPF2" s="34"/>
      <c r="CPG2" s="34"/>
      <c r="CPH2" s="34"/>
      <c r="CPI2" s="34"/>
      <c r="CPJ2" s="34"/>
      <c r="CPK2" s="34"/>
      <c r="CPL2" s="34"/>
      <c r="CPM2" s="34"/>
      <c r="CPN2" s="34"/>
      <c r="CPO2" s="34"/>
      <c r="CPP2" s="34"/>
      <c r="CPQ2" s="34"/>
      <c r="CPR2" s="34"/>
      <c r="CPS2" s="34"/>
      <c r="CPT2" s="34"/>
      <c r="CPU2" s="34"/>
      <c r="CPV2" s="34"/>
      <c r="CPW2" s="34"/>
      <c r="CPX2" s="34"/>
      <c r="CPY2" s="34"/>
      <c r="CPZ2" s="34"/>
      <c r="CQA2" s="34"/>
      <c r="CQB2" s="34"/>
      <c r="CQC2" s="34"/>
      <c r="CQD2" s="34"/>
      <c r="CQE2" s="34"/>
      <c r="CQF2" s="34"/>
      <c r="CQG2" s="34"/>
      <c r="CQH2" s="34"/>
      <c r="CQI2" s="34"/>
      <c r="CQJ2" s="34"/>
      <c r="CQK2" s="34"/>
      <c r="CQL2" s="34"/>
      <c r="CQM2" s="34"/>
      <c r="CQN2" s="34"/>
      <c r="CQO2" s="34"/>
      <c r="CQP2" s="34"/>
      <c r="CQQ2" s="34"/>
      <c r="CQR2" s="34"/>
      <c r="CQS2" s="34"/>
      <c r="CQT2" s="34"/>
      <c r="CQU2" s="34"/>
      <c r="CQV2" s="34"/>
      <c r="CQW2" s="34"/>
      <c r="CQX2" s="34"/>
      <c r="CQY2" s="34"/>
      <c r="CQZ2" s="34"/>
      <c r="CRA2" s="34"/>
      <c r="CRB2" s="34"/>
      <c r="CRC2" s="34"/>
      <c r="CRD2" s="34"/>
      <c r="CRE2" s="34"/>
      <c r="CRF2" s="34"/>
      <c r="CRG2" s="34"/>
      <c r="CRH2" s="34"/>
      <c r="CRI2" s="34"/>
      <c r="CRJ2" s="34"/>
      <c r="CRK2" s="34"/>
      <c r="CRL2" s="34"/>
      <c r="CRM2" s="34"/>
      <c r="CRN2" s="34"/>
      <c r="CRO2" s="34"/>
      <c r="CRP2" s="34"/>
      <c r="CRQ2" s="34"/>
      <c r="CRR2" s="34"/>
      <c r="CRS2" s="34"/>
      <c r="CRT2" s="34"/>
      <c r="CRU2" s="34"/>
      <c r="CRV2" s="34"/>
      <c r="CRW2" s="34"/>
      <c r="CRX2" s="34"/>
      <c r="CRY2" s="34"/>
      <c r="CRZ2" s="34"/>
      <c r="CSA2" s="34"/>
      <c r="CSB2" s="34"/>
      <c r="CSC2" s="34"/>
      <c r="CSD2" s="34"/>
      <c r="CSE2" s="34"/>
      <c r="CSF2" s="34"/>
      <c r="CSG2" s="34"/>
      <c r="CSH2" s="34"/>
      <c r="CSI2" s="34"/>
      <c r="CSJ2" s="34"/>
      <c r="CSK2" s="34"/>
      <c r="CSL2" s="34"/>
      <c r="CSM2" s="34"/>
      <c r="CSN2" s="34"/>
      <c r="CSO2" s="34"/>
      <c r="CSP2" s="34"/>
      <c r="CSQ2" s="34"/>
      <c r="CSR2" s="34"/>
      <c r="CSS2" s="34"/>
      <c r="CST2" s="34"/>
      <c r="CSU2" s="34"/>
      <c r="CSV2" s="34"/>
      <c r="CSW2" s="34"/>
      <c r="CSX2" s="34"/>
      <c r="CSY2" s="34"/>
      <c r="CSZ2" s="34"/>
      <c r="CTA2" s="34"/>
      <c r="CTB2" s="34"/>
      <c r="CTC2" s="34"/>
      <c r="CTD2" s="34"/>
      <c r="CTE2" s="34"/>
      <c r="CTF2" s="34"/>
      <c r="CTG2" s="34"/>
      <c r="CTH2" s="34"/>
      <c r="CTI2" s="34"/>
      <c r="CTJ2" s="34"/>
      <c r="CTK2" s="34"/>
      <c r="CTL2" s="34"/>
      <c r="CTM2" s="34"/>
      <c r="CTN2" s="34"/>
      <c r="CTO2" s="34"/>
      <c r="CTP2" s="34"/>
      <c r="CTQ2" s="34"/>
      <c r="CTR2" s="34"/>
      <c r="CTS2" s="34"/>
      <c r="CTT2" s="34"/>
      <c r="CTU2" s="34"/>
      <c r="CTV2" s="34"/>
      <c r="CTW2" s="34"/>
      <c r="CTX2" s="34"/>
      <c r="CTY2" s="34"/>
      <c r="CTZ2" s="34"/>
      <c r="CUA2" s="34"/>
      <c r="CUB2" s="34"/>
      <c r="CUC2" s="34"/>
      <c r="CUD2" s="34"/>
      <c r="CUE2" s="34"/>
      <c r="CUF2" s="34"/>
      <c r="CUG2" s="34"/>
      <c r="CUH2" s="34"/>
      <c r="CUI2" s="34"/>
      <c r="CUJ2" s="34"/>
      <c r="CUK2" s="34"/>
      <c r="CUL2" s="34"/>
      <c r="CUM2" s="34"/>
      <c r="CUN2" s="34"/>
      <c r="CUO2" s="34"/>
      <c r="CUP2" s="34"/>
      <c r="CUQ2" s="34"/>
      <c r="CUR2" s="34"/>
      <c r="CUS2" s="34"/>
      <c r="CUT2" s="34"/>
      <c r="CUU2" s="34"/>
      <c r="CUV2" s="34"/>
      <c r="CUW2" s="34"/>
      <c r="CUX2" s="34"/>
      <c r="CUY2" s="34"/>
      <c r="CUZ2" s="34"/>
      <c r="CVA2" s="34"/>
      <c r="CVB2" s="34"/>
      <c r="CVC2" s="34"/>
      <c r="CVD2" s="34"/>
      <c r="CVE2" s="34"/>
      <c r="CVF2" s="34"/>
      <c r="CVG2" s="34"/>
      <c r="CVH2" s="34"/>
      <c r="CVI2" s="34"/>
      <c r="CVJ2" s="34"/>
      <c r="CVK2" s="34"/>
      <c r="CVL2" s="34"/>
      <c r="CVM2" s="34"/>
      <c r="CVN2" s="34"/>
      <c r="CVO2" s="34"/>
      <c r="CVP2" s="34"/>
      <c r="CVQ2" s="34"/>
      <c r="CVR2" s="34"/>
      <c r="CVS2" s="34"/>
      <c r="CVT2" s="34"/>
      <c r="CVU2" s="34"/>
      <c r="CVV2" s="34"/>
      <c r="CVW2" s="34"/>
      <c r="CVX2" s="34"/>
      <c r="CVY2" s="34"/>
      <c r="CVZ2" s="34"/>
      <c r="CWA2" s="34"/>
      <c r="CWB2" s="34"/>
      <c r="CWC2" s="34"/>
      <c r="CWD2" s="34"/>
      <c r="CWE2" s="34"/>
      <c r="CWF2" s="34"/>
      <c r="CWG2" s="34"/>
      <c r="CWH2" s="34"/>
      <c r="CWI2" s="34"/>
      <c r="CWJ2" s="34"/>
      <c r="CWK2" s="34"/>
      <c r="CWL2" s="34"/>
      <c r="CWM2" s="34"/>
      <c r="CWN2" s="34"/>
      <c r="CWO2" s="34"/>
      <c r="CWP2" s="34"/>
      <c r="CWQ2" s="34"/>
      <c r="CWR2" s="34"/>
      <c r="CWS2" s="34"/>
      <c r="CWT2" s="34"/>
      <c r="CWU2" s="34"/>
      <c r="CWV2" s="34"/>
      <c r="CWW2" s="34"/>
      <c r="CWX2" s="34"/>
      <c r="CWY2" s="34"/>
      <c r="CWZ2" s="34"/>
      <c r="CXA2" s="34"/>
      <c r="CXB2" s="34"/>
      <c r="CXC2" s="34"/>
      <c r="CXD2" s="34"/>
      <c r="CXE2" s="34"/>
      <c r="CXF2" s="34"/>
      <c r="CXG2" s="34"/>
      <c r="CXH2" s="34"/>
      <c r="CXI2" s="34"/>
      <c r="CXJ2" s="34"/>
      <c r="CXK2" s="34"/>
      <c r="CXL2" s="34"/>
      <c r="CXM2" s="34"/>
      <c r="CXN2" s="34"/>
      <c r="CXO2" s="34"/>
      <c r="CXP2" s="34"/>
      <c r="CXQ2" s="34"/>
      <c r="CXR2" s="34"/>
      <c r="CXS2" s="34"/>
      <c r="CXT2" s="34"/>
      <c r="CXU2" s="34"/>
      <c r="CXV2" s="34"/>
      <c r="CXW2" s="34"/>
      <c r="CXX2" s="34"/>
      <c r="CXY2" s="34"/>
      <c r="CXZ2" s="34"/>
      <c r="CYA2" s="34"/>
      <c r="CYB2" s="34"/>
      <c r="CYC2" s="34"/>
      <c r="CYD2" s="34"/>
      <c r="CYE2" s="34"/>
      <c r="CYF2" s="34"/>
      <c r="CYG2" s="34"/>
      <c r="CYH2" s="34"/>
      <c r="CYI2" s="34"/>
      <c r="CYJ2" s="34"/>
      <c r="CYK2" s="34"/>
      <c r="CYL2" s="34"/>
      <c r="CYM2" s="34"/>
      <c r="CYN2" s="34"/>
      <c r="CYO2" s="34"/>
      <c r="CYP2" s="34"/>
      <c r="CYQ2" s="34"/>
      <c r="CYR2" s="34"/>
      <c r="CYS2" s="34"/>
      <c r="CYT2" s="34"/>
      <c r="CYU2" s="34"/>
      <c r="CYV2" s="34"/>
      <c r="CYW2" s="34"/>
      <c r="CYX2" s="34"/>
      <c r="CYY2" s="34"/>
      <c r="CYZ2" s="34"/>
      <c r="CZA2" s="34"/>
      <c r="CZB2" s="34"/>
      <c r="CZC2" s="34"/>
      <c r="CZD2" s="34"/>
      <c r="CZE2" s="34"/>
      <c r="CZF2" s="34"/>
      <c r="CZG2" s="34"/>
      <c r="CZH2" s="34"/>
      <c r="CZI2" s="34"/>
      <c r="CZJ2" s="34"/>
      <c r="CZK2" s="34"/>
      <c r="CZL2" s="34"/>
      <c r="CZM2" s="34"/>
      <c r="CZN2" s="34"/>
      <c r="CZO2" s="34"/>
      <c r="CZP2" s="34"/>
      <c r="CZQ2" s="34"/>
      <c r="CZR2" s="34"/>
      <c r="CZS2" s="34"/>
      <c r="CZT2" s="34"/>
      <c r="CZU2" s="34"/>
      <c r="CZV2" s="34"/>
      <c r="CZW2" s="34"/>
      <c r="CZX2" s="34"/>
      <c r="CZY2" s="34"/>
      <c r="CZZ2" s="34"/>
      <c r="DAA2" s="34"/>
      <c r="DAB2" s="34"/>
      <c r="DAC2" s="34"/>
      <c r="DAD2" s="34"/>
      <c r="DAE2" s="34"/>
      <c r="DAF2" s="34"/>
      <c r="DAG2" s="34"/>
      <c r="DAH2" s="34"/>
      <c r="DAI2" s="34"/>
      <c r="DAJ2" s="34"/>
      <c r="DAK2" s="34"/>
      <c r="DAL2" s="34"/>
      <c r="DAM2" s="34"/>
      <c r="DAN2" s="34"/>
      <c r="DAO2" s="34"/>
      <c r="DAP2" s="34"/>
      <c r="DAQ2" s="34"/>
      <c r="DAR2" s="34"/>
      <c r="DAS2" s="34"/>
      <c r="DAT2" s="34"/>
      <c r="DAU2" s="34"/>
      <c r="DAV2" s="34"/>
      <c r="DAW2" s="34"/>
      <c r="DAX2" s="34"/>
      <c r="DAY2" s="34"/>
      <c r="DAZ2" s="34"/>
      <c r="DBA2" s="34"/>
      <c r="DBB2" s="34"/>
      <c r="DBC2" s="34"/>
      <c r="DBD2" s="34"/>
      <c r="DBE2" s="34"/>
      <c r="DBF2" s="34"/>
      <c r="DBG2" s="34"/>
      <c r="DBH2" s="34"/>
      <c r="DBI2" s="34"/>
      <c r="DBJ2" s="34"/>
      <c r="DBK2" s="34"/>
      <c r="DBL2" s="34"/>
      <c r="DBM2" s="34"/>
      <c r="DBN2" s="34"/>
      <c r="DBO2" s="34"/>
      <c r="DBP2" s="34"/>
      <c r="DBQ2" s="34"/>
      <c r="DBR2" s="34"/>
      <c r="DBS2" s="34"/>
      <c r="DBT2" s="34"/>
      <c r="DBU2" s="34"/>
      <c r="DBV2" s="34"/>
      <c r="DBW2" s="34"/>
      <c r="DBX2" s="34"/>
      <c r="DBY2" s="34"/>
      <c r="DBZ2" s="34"/>
      <c r="DCA2" s="34"/>
      <c r="DCB2" s="34"/>
      <c r="DCC2" s="34"/>
      <c r="DCD2" s="34"/>
      <c r="DCE2" s="34"/>
      <c r="DCF2" s="34"/>
      <c r="DCG2" s="34"/>
      <c r="DCH2" s="34"/>
      <c r="DCI2" s="34"/>
      <c r="DCJ2" s="34"/>
      <c r="DCK2" s="34"/>
      <c r="DCL2" s="34"/>
      <c r="DCM2" s="34"/>
      <c r="DCN2" s="34"/>
      <c r="DCO2" s="34"/>
      <c r="DCP2" s="34"/>
      <c r="DCQ2" s="34"/>
      <c r="DCR2" s="34"/>
      <c r="DCS2" s="34"/>
      <c r="DCT2" s="34"/>
      <c r="DCU2" s="34"/>
      <c r="DCV2" s="34"/>
      <c r="DCW2" s="34"/>
      <c r="DCX2" s="34"/>
      <c r="DCY2" s="34"/>
      <c r="DCZ2" s="34"/>
      <c r="DDA2" s="34"/>
      <c r="DDB2" s="34"/>
      <c r="DDC2" s="34"/>
      <c r="DDD2" s="34"/>
      <c r="DDE2" s="34"/>
      <c r="DDF2" s="34"/>
      <c r="DDG2" s="34"/>
      <c r="DDH2" s="34"/>
      <c r="DDI2" s="34"/>
      <c r="DDJ2" s="34"/>
      <c r="DDK2" s="34"/>
      <c r="DDL2" s="34"/>
      <c r="DDM2" s="34"/>
      <c r="DDN2" s="34"/>
      <c r="DDO2" s="34"/>
      <c r="DDP2" s="34"/>
      <c r="DDQ2" s="34"/>
      <c r="DDR2" s="34"/>
      <c r="DDS2" s="34"/>
      <c r="DDT2" s="34"/>
      <c r="DDU2" s="34"/>
      <c r="DDV2" s="34"/>
      <c r="DDW2" s="34"/>
      <c r="DDX2" s="34"/>
      <c r="DDY2" s="34"/>
      <c r="DDZ2" s="34"/>
      <c r="DEA2" s="34"/>
      <c r="DEB2" s="34"/>
      <c r="DEC2" s="34"/>
      <c r="DED2" s="34"/>
      <c r="DEE2" s="34"/>
      <c r="DEF2" s="34"/>
      <c r="DEG2" s="34"/>
      <c r="DEH2" s="34"/>
      <c r="DEI2" s="34"/>
      <c r="DEJ2" s="34"/>
      <c r="DEK2" s="34"/>
      <c r="DEL2" s="34"/>
      <c r="DEM2" s="34"/>
      <c r="DEN2" s="34"/>
      <c r="DEO2" s="34"/>
      <c r="DEP2" s="34"/>
      <c r="DEQ2" s="34"/>
      <c r="DER2" s="34"/>
      <c r="DES2" s="34"/>
      <c r="DET2" s="34"/>
      <c r="DEU2" s="34"/>
      <c r="DEV2" s="34"/>
      <c r="DEW2" s="34"/>
      <c r="DEX2" s="34"/>
      <c r="DEY2" s="34"/>
      <c r="DEZ2" s="34"/>
      <c r="DFA2" s="34"/>
      <c r="DFB2" s="34"/>
      <c r="DFC2" s="34"/>
      <c r="DFD2" s="34"/>
      <c r="DFE2" s="34"/>
      <c r="DFF2" s="34"/>
      <c r="DFG2" s="34"/>
      <c r="DFH2" s="34"/>
      <c r="DFI2" s="34"/>
      <c r="DFJ2" s="34"/>
      <c r="DFK2" s="34"/>
      <c r="DFL2" s="34"/>
      <c r="DFM2" s="34"/>
      <c r="DFN2" s="34"/>
      <c r="DFO2" s="34"/>
      <c r="DFP2" s="34"/>
      <c r="DFQ2" s="34"/>
      <c r="DFR2" s="34"/>
      <c r="DFS2" s="34"/>
      <c r="DFT2" s="34"/>
      <c r="DFU2" s="34"/>
      <c r="DFV2" s="34"/>
      <c r="DFW2" s="34"/>
      <c r="DFX2" s="34"/>
      <c r="DFY2" s="34"/>
      <c r="DFZ2" s="34"/>
      <c r="DGA2" s="34"/>
      <c r="DGB2" s="34"/>
      <c r="DGC2" s="34"/>
      <c r="DGD2" s="34"/>
      <c r="DGE2" s="34"/>
      <c r="DGF2" s="34"/>
      <c r="DGG2" s="34"/>
      <c r="DGH2" s="34"/>
      <c r="DGI2" s="34"/>
      <c r="DGJ2" s="34"/>
      <c r="DGK2" s="34"/>
      <c r="DGL2" s="34"/>
      <c r="DGM2" s="34"/>
      <c r="DGN2" s="34"/>
      <c r="DGO2" s="34"/>
      <c r="DGP2" s="34"/>
      <c r="DGQ2" s="34"/>
      <c r="DGR2" s="34"/>
      <c r="DGS2" s="34"/>
      <c r="DGT2" s="34"/>
      <c r="DGU2" s="34"/>
      <c r="DGV2" s="34"/>
      <c r="DGW2" s="34"/>
      <c r="DGX2" s="34"/>
      <c r="DGY2" s="34"/>
      <c r="DGZ2" s="34"/>
      <c r="DHA2" s="34"/>
      <c r="DHB2" s="34"/>
      <c r="DHC2" s="34"/>
      <c r="DHD2" s="34"/>
      <c r="DHE2" s="34"/>
      <c r="DHF2" s="34"/>
      <c r="DHG2" s="34"/>
      <c r="DHH2" s="34"/>
      <c r="DHI2" s="34"/>
      <c r="DHJ2" s="34"/>
      <c r="DHK2" s="34"/>
      <c r="DHL2" s="34"/>
      <c r="DHM2" s="34"/>
      <c r="DHN2" s="34"/>
      <c r="DHO2" s="34"/>
      <c r="DHP2" s="34"/>
      <c r="DHQ2" s="34"/>
      <c r="DHR2" s="34"/>
      <c r="DHS2" s="34"/>
      <c r="DHT2" s="34"/>
      <c r="DHU2" s="34"/>
      <c r="DHV2" s="34"/>
      <c r="DHW2" s="34"/>
      <c r="DHX2" s="34"/>
      <c r="DHY2" s="34"/>
      <c r="DHZ2" s="34"/>
      <c r="DIA2" s="34"/>
      <c r="DIB2" s="34"/>
      <c r="DIC2" s="34"/>
      <c r="DID2" s="34"/>
      <c r="DIE2" s="34"/>
      <c r="DIF2" s="34"/>
      <c r="DIG2" s="34"/>
      <c r="DIH2" s="34"/>
      <c r="DII2" s="34"/>
      <c r="DIJ2" s="34"/>
      <c r="DIK2" s="34"/>
      <c r="DIL2" s="34"/>
      <c r="DIM2" s="34"/>
      <c r="DIN2" s="34"/>
      <c r="DIO2" s="34"/>
      <c r="DIP2" s="34"/>
      <c r="DIQ2" s="34"/>
      <c r="DIR2" s="34"/>
      <c r="DIS2" s="34"/>
      <c r="DIT2" s="34"/>
      <c r="DIU2" s="34"/>
      <c r="DIV2" s="34"/>
      <c r="DIW2" s="34"/>
      <c r="DIX2" s="34"/>
      <c r="DIY2" s="34"/>
      <c r="DIZ2" s="34"/>
      <c r="DJA2" s="34"/>
      <c r="DJB2" s="34"/>
      <c r="DJC2" s="34"/>
      <c r="DJD2" s="34"/>
      <c r="DJE2" s="34"/>
      <c r="DJF2" s="34"/>
      <c r="DJG2" s="34"/>
      <c r="DJH2" s="34"/>
      <c r="DJI2" s="34"/>
      <c r="DJJ2" s="34"/>
      <c r="DJK2" s="34"/>
      <c r="DJL2" s="34"/>
      <c r="DJM2" s="34"/>
      <c r="DJN2" s="34"/>
      <c r="DJO2" s="34"/>
      <c r="DJP2" s="34"/>
      <c r="DJQ2" s="34"/>
      <c r="DJR2" s="34"/>
      <c r="DJS2" s="34"/>
      <c r="DJT2" s="34"/>
      <c r="DJU2" s="34"/>
      <c r="DJV2" s="34"/>
      <c r="DJW2" s="34"/>
      <c r="DJX2" s="34"/>
      <c r="DJY2" s="34"/>
      <c r="DJZ2" s="34"/>
      <c r="DKA2" s="34"/>
      <c r="DKB2" s="34"/>
      <c r="DKC2" s="34"/>
      <c r="DKD2" s="34"/>
      <c r="DKE2" s="34"/>
      <c r="DKF2" s="34"/>
      <c r="DKG2" s="34"/>
      <c r="DKH2" s="34"/>
      <c r="DKI2" s="34"/>
      <c r="DKJ2" s="34"/>
      <c r="DKK2" s="34"/>
      <c r="DKL2" s="34"/>
      <c r="DKM2" s="34"/>
      <c r="DKN2" s="34"/>
      <c r="DKO2" s="34"/>
      <c r="DKP2" s="34"/>
      <c r="DKQ2" s="34"/>
      <c r="DKR2" s="34"/>
      <c r="DKS2" s="34"/>
      <c r="DKT2" s="34"/>
      <c r="DKU2" s="34"/>
      <c r="DKV2" s="34"/>
      <c r="DKW2" s="34"/>
      <c r="DKX2" s="34"/>
      <c r="DKY2" s="34"/>
      <c r="DKZ2" s="34"/>
      <c r="DLA2" s="34"/>
      <c r="DLB2" s="34"/>
      <c r="DLC2" s="34"/>
      <c r="DLD2" s="34"/>
      <c r="DLE2" s="34"/>
      <c r="DLF2" s="34"/>
      <c r="DLG2" s="34"/>
      <c r="DLH2" s="34"/>
      <c r="DLI2" s="34"/>
      <c r="DLJ2" s="34"/>
      <c r="DLK2" s="34"/>
      <c r="DLL2" s="34"/>
      <c r="DLM2" s="34"/>
      <c r="DLN2" s="34"/>
      <c r="DLO2" s="34"/>
      <c r="DLP2" s="34"/>
      <c r="DLQ2" s="34"/>
      <c r="DLR2" s="34"/>
      <c r="DLS2" s="34"/>
      <c r="DLT2" s="34"/>
      <c r="DLU2" s="34"/>
      <c r="DLV2" s="34"/>
      <c r="DLW2" s="34"/>
      <c r="DLX2" s="34"/>
      <c r="DLY2" s="34"/>
      <c r="DLZ2" s="34"/>
      <c r="DMA2" s="34"/>
      <c r="DMB2" s="34"/>
      <c r="DMC2" s="34"/>
      <c r="DMD2" s="34"/>
      <c r="DME2" s="34"/>
      <c r="DMF2" s="34"/>
      <c r="DMG2" s="34"/>
      <c r="DMH2" s="34"/>
      <c r="DMI2" s="34"/>
      <c r="DMJ2" s="34"/>
      <c r="DMK2" s="34"/>
      <c r="DML2" s="34"/>
      <c r="DMM2" s="34"/>
      <c r="DMN2" s="34"/>
      <c r="DMO2" s="34"/>
      <c r="DMP2" s="34"/>
      <c r="DMQ2" s="34"/>
      <c r="DMR2" s="34"/>
      <c r="DMS2" s="34"/>
      <c r="DMT2" s="34"/>
      <c r="DMU2" s="34"/>
      <c r="DMV2" s="34"/>
      <c r="DMW2" s="34"/>
      <c r="DMX2" s="34"/>
      <c r="DMY2" s="34"/>
      <c r="DMZ2" s="34"/>
      <c r="DNA2" s="34"/>
      <c r="DNB2" s="34"/>
      <c r="DNC2" s="34"/>
      <c r="DND2" s="34"/>
      <c r="DNE2" s="34"/>
      <c r="DNF2" s="34"/>
      <c r="DNG2" s="34"/>
      <c r="DNH2" s="34"/>
      <c r="DNI2" s="34"/>
      <c r="DNJ2" s="34"/>
      <c r="DNK2" s="34"/>
      <c r="DNL2" s="34"/>
      <c r="DNM2" s="34"/>
      <c r="DNN2" s="34"/>
      <c r="DNO2" s="34"/>
      <c r="DNP2" s="34"/>
      <c r="DNQ2" s="34"/>
      <c r="DNR2" s="34"/>
      <c r="DNS2" s="34"/>
      <c r="DNT2" s="34"/>
      <c r="DNU2" s="34"/>
      <c r="DNV2" s="34"/>
      <c r="DNW2" s="34"/>
      <c r="DNX2" s="34"/>
      <c r="DNY2" s="34"/>
      <c r="DNZ2" s="34"/>
      <c r="DOA2" s="34"/>
      <c r="DOB2" s="34"/>
      <c r="DOC2" s="34"/>
      <c r="DOD2" s="34"/>
      <c r="DOE2" s="34"/>
      <c r="DOF2" s="34"/>
      <c r="DOG2" s="34"/>
      <c r="DOH2" s="34"/>
      <c r="DOI2" s="34"/>
      <c r="DOJ2" s="34"/>
      <c r="DOK2" s="34"/>
      <c r="DOL2" s="34"/>
      <c r="DOM2" s="34"/>
      <c r="DON2" s="34"/>
      <c r="DOO2" s="34"/>
      <c r="DOP2" s="34"/>
      <c r="DOQ2" s="34"/>
      <c r="DOR2" s="34"/>
      <c r="DOS2" s="34"/>
      <c r="DOT2" s="34"/>
      <c r="DOU2" s="34"/>
      <c r="DOV2" s="34"/>
      <c r="DOW2" s="34"/>
      <c r="DOX2" s="34"/>
      <c r="DOY2" s="34"/>
      <c r="DOZ2" s="34"/>
      <c r="DPA2" s="34"/>
      <c r="DPB2" s="34"/>
      <c r="DPC2" s="34"/>
      <c r="DPD2" s="34"/>
      <c r="DPE2" s="34"/>
      <c r="DPF2" s="34"/>
      <c r="DPG2" s="34"/>
      <c r="DPH2" s="34"/>
      <c r="DPI2" s="34"/>
      <c r="DPJ2" s="34"/>
      <c r="DPK2" s="34"/>
      <c r="DPL2" s="34"/>
      <c r="DPM2" s="34"/>
      <c r="DPN2" s="34"/>
      <c r="DPO2" s="34"/>
      <c r="DPP2" s="34"/>
      <c r="DPQ2" s="34"/>
      <c r="DPR2" s="34"/>
      <c r="DPS2" s="34"/>
      <c r="DPT2" s="34"/>
      <c r="DPU2" s="34"/>
      <c r="DPV2" s="34"/>
      <c r="DPW2" s="34"/>
      <c r="DPX2" s="34"/>
      <c r="DPY2" s="34"/>
      <c r="DPZ2" s="34"/>
      <c r="DQA2" s="34"/>
      <c r="DQB2" s="34"/>
      <c r="DQC2" s="34"/>
      <c r="DQD2" s="34"/>
      <c r="DQE2" s="34"/>
      <c r="DQF2" s="34"/>
      <c r="DQG2" s="34"/>
      <c r="DQH2" s="34"/>
      <c r="DQI2" s="34"/>
      <c r="DQJ2" s="34"/>
      <c r="DQK2" s="34"/>
      <c r="DQL2" s="34"/>
      <c r="DQM2" s="34"/>
      <c r="DQN2" s="34"/>
      <c r="DQO2" s="34"/>
      <c r="DQP2" s="34"/>
      <c r="DQQ2" s="34"/>
      <c r="DQR2" s="34"/>
      <c r="DQS2" s="34"/>
      <c r="DQT2" s="34"/>
      <c r="DQU2" s="34"/>
      <c r="DQV2" s="34"/>
      <c r="DQW2" s="34"/>
      <c r="DQX2" s="34"/>
      <c r="DQY2" s="34"/>
      <c r="DQZ2" s="34"/>
      <c r="DRA2" s="34"/>
      <c r="DRB2" s="34"/>
      <c r="DRC2" s="34"/>
      <c r="DRD2" s="34"/>
      <c r="DRE2" s="34"/>
      <c r="DRF2" s="34"/>
      <c r="DRG2" s="34"/>
      <c r="DRH2" s="34"/>
      <c r="DRI2" s="34"/>
      <c r="DRJ2" s="34"/>
      <c r="DRK2" s="34"/>
      <c r="DRL2" s="34"/>
      <c r="DRM2" s="34"/>
      <c r="DRN2" s="34"/>
      <c r="DRO2" s="34"/>
      <c r="DRP2" s="34"/>
      <c r="DRQ2" s="34"/>
      <c r="DRR2" s="34"/>
      <c r="DRS2" s="34"/>
      <c r="DRT2" s="34"/>
      <c r="DRU2" s="34"/>
      <c r="DRV2" s="34"/>
      <c r="DRW2" s="34"/>
      <c r="DRX2" s="34"/>
      <c r="DRY2" s="34"/>
      <c r="DRZ2" s="34"/>
      <c r="DSA2" s="34"/>
      <c r="DSB2" s="34"/>
      <c r="DSC2" s="34"/>
      <c r="DSD2" s="34"/>
      <c r="DSE2" s="34"/>
      <c r="DSF2" s="34"/>
      <c r="DSG2" s="34"/>
      <c r="DSH2" s="34"/>
      <c r="DSI2" s="34"/>
      <c r="DSJ2" s="34"/>
      <c r="DSK2" s="34"/>
      <c r="DSL2" s="34"/>
      <c r="DSM2" s="34"/>
      <c r="DSN2" s="34"/>
      <c r="DSO2" s="34"/>
      <c r="DSP2" s="34"/>
      <c r="DSQ2" s="34"/>
      <c r="DSR2" s="34"/>
      <c r="DSS2" s="34"/>
      <c r="DST2" s="34"/>
      <c r="DSU2" s="34"/>
      <c r="DSV2" s="34"/>
      <c r="DSW2" s="34"/>
      <c r="DSX2" s="34"/>
      <c r="DSY2" s="34"/>
      <c r="DSZ2" s="34"/>
      <c r="DTA2" s="34"/>
      <c r="DTB2" s="34"/>
      <c r="DTC2" s="34"/>
      <c r="DTD2" s="34"/>
      <c r="DTE2" s="34"/>
      <c r="DTF2" s="34"/>
      <c r="DTG2" s="34"/>
      <c r="DTH2" s="34"/>
      <c r="DTI2" s="34"/>
      <c r="DTJ2" s="34"/>
      <c r="DTK2" s="34"/>
      <c r="DTL2" s="34"/>
      <c r="DTM2" s="34"/>
      <c r="DTN2" s="34"/>
      <c r="DTO2" s="34"/>
      <c r="DTP2" s="34"/>
      <c r="DTQ2" s="34"/>
      <c r="DTR2" s="34"/>
      <c r="DTS2" s="34"/>
      <c r="DTT2" s="34"/>
      <c r="DTU2" s="34"/>
      <c r="DTV2" s="34"/>
      <c r="DTW2" s="34"/>
      <c r="DTX2" s="34"/>
      <c r="DTY2" s="34"/>
      <c r="DTZ2" s="34"/>
      <c r="DUA2" s="34"/>
      <c r="DUB2" s="34"/>
      <c r="DUC2" s="34"/>
      <c r="DUD2" s="34"/>
      <c r="DUE2" s="34"/>
      <c r="DUF2" s="34"/>
      <c r="DUG2" s="34"/>
      <c r="DUH2" s="34"/>
      <c r="DUI2" s="34"/>
      <c r="DUJ2" s="34"/>
      <c r="DUK2" s="34"/>
      <c r="DUL2" s="34"/>
      <c r="DUM2" s="34"/>
      <c r="DUN2" s="34"/>
      <c r="DUO2" s="34"/>
      <c r="DUP2" s="34"/>
      <c r="DUQ2" s="34"/>
      <c r="DUR2" s="34"/>
      <c r="DUS2" s="34"/>
      <c r="DUT2" s="34"/>
      <c r="DUU2" s="34"/>
      <c r="DUV2" s="34"/>
      <c r="DUW2" s="34"/>
      <c r="DUX2" s="34"/>
      <c r="DUY2" s="34"/>
      <c r="DUZ2" s="34"/>
      <c r="DVA2" s="34"/>
      <c r="DVB2" s="34"/>
      <c r="DVC2" s="34"/>
      <c r="DVD2" s="34"/>
      <c r="DVE2" s="34"/>
      <c r="DVF2" s="34"/>
      <c r="DVG2" s="34"/>
      <c r="DVH2" s="34"/>
      <c r="DVI2" s="34"/>
      <c r="DVJ2" s="34"/>
      <c r="DVK2" s="34"/>
      <c r="DVL2" s="34"/>
      <c r="DVM2" s="34"/>
      <c r="DVN2" s="34"/>
      <c r="DVO2" s="34"/>
      <c r="DVP2" s="34"/>
      <c r="DVQ2" s="34"/>
      <c r="DVR2" s="34"/>
      <c r="DVS2" s="34"/>
      <c r="DVT2" s="34"/>
      <c r="DVU2" s="34"/>
      <c r="DVV2" s="34"/>
      <c r="DVW2" s="34"/>
      <c r="DVX2" s="34"/>
      <c r="DVY2" s="34"/>
      <c r="DVZ2" s="34"/>
      <c r="DWA2" s="34"/>
      <c r="DWB2" s="34"/>
      <c r="DWC2" s="34"/>
      <c r="DWD2" s="34"/>
      <c r="DWE2" s="34"/>
      <c r="DWF2" s="34"/>
      <c r="DWG2" s="34"/>
      <c r="DWH2" s="34"/>
      <c r="DWI2" s="34"/>
      <c r="DWJ2" s="34"/>
      <c r="DWK2" s="34"/>
      <c r="DWL2" s="34"/>
      <c r="DWM2" s="34"/>
      <c r="DWN2" s="34"/>
      <c r="DWO2" s="34"/>
      <c r="DWP2" s="34"/>
      <c r="DWQ2" s="34"/>
      <c r="DWR2" s="34"/>
      <c r="DWS2" s="34"/>
      <c r="DWT2" s="34"/>
      <c r="DWU2" s="34"/>
      <c r="DWV2" s="34"/>
      <c r="DWW2" s="34"/>
      <c r="DWX2" s="34"/>
      <c r="DWY2" s="34"/>
      <c r="DWZ2" s="34"/>
      <c r="DXA2" s="34"/>
      <c r="DXB2" s="34"/>
      <c r="DXC2" s="34"/>
      <c r="DXD2" s="34"/>
      <c r="DXE2" s="34"/>
      <c r="DXF2" s="34"/>
      <c r="DXG2" s="34"/>
      <c r="DXH2" s="34"/>
      <c r="DXI2" s="34"/>
      <c r="DXJ2" s="34"/>
      <c r="DXK2" s="34"/>
      <c r="DXL2" s="34"/>
      <c r="DXM2" s="34"/>
      <c r="DXN2" s="34"/>
      <c r="DXO2" s="34"/>
      <c r="DXP2" s="34"/>
      <c r="DXQ2" s="34"/>
      <c r="DXR2" s="34"/>
      <c r="DXS2" s="34"/>
      <c r="DXT2" s="34"/>
      <c r="DXU2" s="34"/>
      <c r="DXV2" s="34"/>
      <c r="DXW2" s="34"/>
      <c r="DXX2" s="34"/>
      <c r="DXY2" s="34"/>
      <c r="DXZ2" s="34"/>
      <c r="DYA2" s="34"/>
      <c r="DYB2" s="34"/>
      <c r="DYC2" s="34"/>
      <c r="DYD2" s="34"/>
      <c r="DYE2" s="34"/>
      <c r="DYF2" s="34"/>
      <c r="DYG2" s="34"/>
      <c r="DYH2" s="34"/>
      <c r="DYI2" s="34"/>
      <c r="DYJ2" s="34"/>
      <c r="DYK2" s="34"/>
      <c r="DYL2" s="34"/>
      <c r="DYM2" s="34"/>
      <c r="DYN2" s="34"/>
      <c r="DYO2" s="34"/>
      <c r="DYP2" s="34"/>
      <c r="DYQ2" s="34"/>
      <c r="DYR2" s="34"/>
      <c r="DYS2" s="34"/>
      <c r="DYT2" s="34"/>
      <c r="DYU2" s="34"/>
      <c r="DYV2" s="34"/>
      <c r="DYW2" s="34"/>
      <c r="DYX2" s="34"/>
      <c r="DYY2" s="34"/>
      <c r="DYZ2" s="34"/>
      <c r="DZA2" s="34"/>
      <c r="DZB2" s="34"/>
      <c r="DZC2" s="34"/>
      <c r="DZD2" s="34"/>
      <c r="DZE2" s="34"/>
      <c r="DZF2" s="34"/>
      <c r="DZG2" s="34"/>
      <c r="DZH2" s="34"/>
      <c r="DZI2" s="34"/>
      <c r="DZJ2" s="34"/>
      <c r="DZK2" s="34"/>
      <c r="DZL2" s="34"/>
      <c r="DZM2" s="34"/>
      <c r="DZN2" s="34"/>
      <c r="DZO2" s="34"/>
      <c r="DZP2" s="34"/>
      <c r="DZQ2" s="34"/>
      <c r="DZR2" s="34"/>
      <c r="DZS2" s="34"/>
      <c r="DZT2" s="34"/>
      <c r="DZU2" s="34"/>
      <c r="DZV2" s="34"/>
      <c r="DZW2" s="34"/>
      <c r="DZX2" s="34"/>
      <c r="DZY2" s="34"/>
      <c r="DZZ2" s="34"/>
      <c r="EAA2" s="34"/>
      <c r="EAB2" s="34"/>
      <c r="EAC2" s="34"/>
      <c r="EAD2" s="34"/>
      <c r="EAE2" s="34"/>
      <c r="EAF2" s="34"/>
      <c r="EAG2" s="34"/>
      <c r="EAH2" s="34"/>
      <c r="EAI2" s="34"/>
      <c r="EAJ2" s="34"/>
      <c r="EAK2" s="34"/>
      <c r="EAL2" s="34"/>
      <c r="EAM2" s="34"/>
    </row>
    <row r="3" spans="4:17" ht="18" customHeight="1">
      <c r="D3" s="35"/>
      <c r="E3" s="35"/>
      <c r="F3" s="35"/>
      <c r="G3" s="35"/>
      <c r="H3" s="35"/>
      <c r="I3" s="35"/>
      <c r="J3" s="110"/>
      <c r="K3" s="110"/>
      <c r="L3" s="110"/>
      <c r="M3" s="110"/>
      <c r="N3" s="110"/>
      <c r="Q3" s="36"/>
    </row>
    <row r="4" spans="4:17" ht="18" customHeight="1">
      <c r="D4" s="37" t="s">
        <v>18</v>
      </c>
      <c r="E4" s="123" t="str">
        <f>'Inf.'!C5</f>
        <v xml:space="preserve">Zilina La Skala  Slovakia </v>
      </c>
      <c r="F4" s="123"/>
      <c r="G4" s="123"/>
      <c r="H4" s="38"/>
      <c r="I4" s="38"/>
      <c r="J4" s="38"/>
      <c r="K4" s="38"/>
      <c r="L4" s="64"/>
      <c r="M4" s="38"/>
      <c r="N4" s="38"/>
      <c r="O4" s="64"/>
      <c r="P4" s="38"/>
      <c r="Q4" s="36"/>
    </row>
    <row r="5" spans="4:17" ht="18" customHeight="1">
      <c r="D5" s="37" t="s">
        <v>19</v>
      </c>
      <c r="E5" s="125">
        <f>'Inf.'!C6</f>
        <v>45269</v>
      </c>
      <c r="F5" s="125"/>
      <c r="G5" s="82"/>
      <c r="H5" s="37" t="s">
        <v>29</v>
      </c>
      <c r="I5" s="124"/>
      <c r="J5" s="124"/>
      <c r="K5" s="83"/>
      <c r="P5" s="38"/>
      <c r="Q5" s="36"/>
    </row>
    <row r="6" spans="2:17" ht="18" customHeight="1">
      <c r="B6" s="37"/>
      <c r="C6" s="40"/>
      <c r="D6" s="40"/>
      <c r="E6" s="38"/>
      <c r="F6" s="38"/>
      <c r="G6" s="38"/>
      <c r="H6" s="38"/>
      <c r="I6" s="38"/>
      <c r="J6" s="38"/>
      <c r="K6" s="38"/>
      <c r="L6" s="39"/>
      <c r="M6" s="38"/>
      <c r="N6" s="38"/>
      <c r="O6" s="39"/>
      <c r="P6" s="38"/>
      <c r="Q6" s="36"/>
    </row>
    <row r="7" spans="2:17" ht="18" customHeight="1">
      <c r="B7" s="37"/>
      <c r="C7" s="40"/>
      <c r="D7" s="40"/>
      <c r="E7" s="38"/>
      <c r="F7" s="38"/>
      <c r="G7" s="38"/>
      <c r="H7" s="38"/>
      <c r="I7" s="38"/>
      <c r="J7" s="38"/>
      <c r="K7" s="38"/>
      <c r="L7" s="39"/>
      <c r="M7" s="38"/>
      <c r="N7" s="38"/>
      <c r="O7" s="39"/>
      <c r="P7" s="38"/>
      <c r="Q7" s="36"/>
    </row>
    <row r="8" spans="1:17" ht="15" customHeight="1">
      <c r="A8" s="119" t="s">
        <v>25</v>
      </c>
      <c r="B8" s="119" t="s">
        <v>15</v>
      </c>
      <c r="C8" s="119" t="s">
        <v>16</v>
      </c>
      <c r="D8" s="120" t="s">
        <v>45</v>
      </c>
      <c r="E8" s="119" t="s">
        <v>22</v>
      </c>
      <c r="F8" s="126" t="s">
        <v>6</v>
      </c>
      <c r="G8" s="127"/>
      <c r="H8" s="127"/>
      <c r="I8" s="127"/>
      <c r="J8" s="128"/>
      <c r="K8" s="119" t="s">
        <v>44</v>
      </c>
      <c r="L8" s="119"/>
      <c r="M8" s="119"/>
      <c r="N8" s="119" t="s">
        <v>8</v>
      </c>
      <c r="O8" s="119"/>
      <c r="P8" s="119"/>
      <c r="Q8" s="122" t="s">
        <v>30</v>
      </c>
    </row>
    <row r="9" spans="1:17" ht="20.1" customHeight="1">
      <c r="A9" s="119"/>
      <c r="B9" s="119"/>
      <c r="C9" s="119"/>
      <c r="D9" s="120"/>
      <c r="E9" s="119"/>
      <c r="F9" s="16" t="s">
        <v>52</v>
      </c>
      <c r="G9" s="16" t="s">
        <v>53</v>
      </c>
      <c r="H9" s="16" t="s">
        <v>70</v>
      </c>
      <c r="I9" s="16" t="s">
        <v>71</v>
      </c>
      <c r="J9" s="16" t="s">
        <v>25</v>
      </c>
      <c r="K9" s="16" t="s">
        <v>28</v>
      </c>
      <c r="L9" s="16" t="s">
        <v>24</v>
      </c>
      <c r="M9" s="16" t="s">
        <v>25</v>
      </c>
      <c r="N9" s="16" t="s">
        <v>28</v>
      </c>
      <c r="O9" s="16" t="s">
        <v>24</v>
      </c>
      <c r="P9" s="16" t="s">
        <v>25</v>
      </c>
      <c r="Q9" s="122"/>
    </row>
    <row r="10" spans="1:17" ht="21.95" customHeight="1">
      <c r="A10" s="20" t="str">
        <f ca="1">_xlfn.IFERROR(VLOOKUP(E10,'Rec.'!Q:R,2,FALSE),"")</f>
        <v/>
      </c>
      <c r="B10" s="21" t="str">
        <f ca="1">_xlfn.IFERROR(VLOOKUP(E10,'Rec.'!B:H,4,FALSE),"")</f>
        <v/>
      </c>
      <c r="C10" s="21" t="str">
        <f ca="1">_xlfn.IFERROR(VLOOKUP(E10,'Rec.'!B:H,5,FALSE),"")</f>
        <v/>
      </c>
      <c r="D10" s="20" t="str">
        <f ca="1">_xlfn.IFERROR(VLOOKUP(E10,'Rec.'!B:H,6,FALSE),"")</f>
        <v/>
      </c>
      <c r="E10" s="20" t="str">
        <f ca="1">_xlfn.IFERROR(VLOOKUP(ROW()-9,'Rec.'!T:U,2,FALSE),"")</f>
        <v/>
      </c>
      <c r="F10" s="20" t="str">
        <f ca="1">IF(AND('Inf.'!C$10="Onsight",VLOOKUP(E10,'Q1.SL'!F:M,6,FALSE)="TOP"),VLOOKUP(E10,'Q1.SL'!F:M,6,FALSE)&amp;"("&amp;VLOOKUP(E10,'Q1.SL'!F:M,4,FALSE)&amp;")",VLOOKUP(E10,'Q1.SL'!F:M,6,FALSE))</f>
        <v/>
      </c>
      <c r="G10" s="20" t="str">
        <f ca="1">IF(AND('Inf.'!C$10="Onsight",VLOOKUP(E10,'Q2.SL'!G:O,6,FALSE)="TOP"),VLOOKUP(E10,'Q2.SL'!G:O,6,FALSE)&amp;"("&amp;VLOOKUP(E10,'Q2.SL'!G:O,4,FALSE)&amp;")",VLOOKUP(E10,'Q2.SL'!G:O,6,FALSE))</f>
        <v/>
      </c>
      <c r="H10" s="20" t="str">
        <f ca="1">IF(AND('Inf.'!C$10="Onsight",VLOOKUP(E10,'Q3.SL'!G:O,6,FALSE)="TOP"),VLOOKUP(E10,'Q3.SL'!G:O,6,FALSE)&amp;"("&amp;VLOOKUP(E10,'Q3.SL'!G:O,4,FALSE)&amp;")",VLOOKUP(E10,'Q3.SL'!G:O,6,FALSE))</f>
        <v/>
      </c>
      <c r="I10" s="20" t="str">
        <f ca="1">IF(AND('Inf.'!C$10="Onsight",VLOOKUP(E10,'Q4.SL'!G:O,6,FALSE)="TOP"),VLOOKUP(E10,'Q4.SL'!G:O,6,FALSE)&amp;"("&amp;VLOOKUP(E10,'Q4.SL'!G:O,4,FALSE)&amp;")",VLOOKUP(E10,'Q4.SL'!G:O,6,FALSE))</f>
        <v/>
      </c>
      <c r="J10" s="20" t="str">
        <f ca="1">_xlfn.IFERROR(VLOOKUP(E10,'Rec.'!H:N,7,FALSE),"")</f>
        <v/>
      </c>
      <c r="K10" s="20" t="str">
        <f ca="1">_xlfn.IFERROR(VLOOKUP(E10,'SF.SL'!F:J,5,FALSE),"")</f>
        <v/>
      </c>
      <c r="L10" s="31" t="str">
        <f ca="1">IF(ROW()-9&gt;'Inf.'!$O$2,"",VLOOKUP(E10,'SF.SL'!F:J,4,FALSE))</f>
        <v/>
      </c>
      <c r="M10" s="20" t="str">
        <f ca="1">IF(ROW()-9&gt;'Inf.'!$O$2,"",VLOOKUP(E10,'SF.SL'!F:O,10,FALSE))</f>
        <v/>
      </c>
      <c r="N10" s="20">
        <f ca="1">_xlfn.IFERROR(VLOOKUP(E10,'F.SL'!F:J,5,FALSE),"")</f>
        <v>9.2</v>
      </c>
      <c r="O10" s="31">
        <f ca="1">IF(ROW()-9&gt;'Inf.'!$F$10,"",VLOOKUP(E10,'F.SL'!F:J,4,FALSE))</f>
        <v>0.09236111111111112</v>
      </c>
      <c r="P10" s="20" t="str">
        <f ca="1">IF(ROW()-9&gt;'Inf.'!$F$10,"",VLOOKUP(E10,'F.SL'!F:O,10,FALSE))</f>
        <v/>
      </c>
      <c r="Q10" s="42"/>
    </row>
    <row r="11" spans="1:17" ht="21.95" customHeight="1">
      <c r="A11" s="20" t="str">
        <f ca="1">_xlfn.IFERROR(VLOOKUP(E11,'Rec.'!Q:R,2,FALSE),"")</f>
        <v/>
      </c>
      <c r="B11" s="21" t="str">
        <f ca="1">_xlfn.IFERROR(VLOOKUP(E11,'Rec.'!B:H,4,FALSE),"")</f>
        <v/>
      </c>
      <c r="C11" s="21" t="str">
        <f ca="1">_xlfn.IFERROR(VLOOKUP(E11,'Rec.'!B:H,5,FALSE),"")</f>
        <v/>
      </c>
      <c r="D11" s="20" t="str">
        <f ca="1">_xlfn.IFERROR(VLOOKUP(E11,'Rec.'!B:H,6,FALSE),"")</f>
        <v/>
      </c>
      <c r="E11" s="20" t="str">
        <f ca="1">_xlfn.IFERROR(VLOOKUP(ROW()-9,'Rec.'!T:U,2,FALSE),"")</f>
        <v/>
      </c>
      <c r="F11" s="20" t="str">
        <f ca="1">IF(AND('Inf.'!C$10="Onsight",VLOOKUP(E11,'Q1.SL'!F:M,6,FALSE)="TOP"),VLOOKUP(E11,'Q1.SL'!F:M,6,FALSE)&amp;"("&amp;VLOOKUP(E11,'Q1.SL'!F:M,4,FALSE)&amp;")",VLOOKUP(E11,'Q1.SL'!F:M,6,FALSE))</f>
        <v/>
      </c>
      <c r="G11" s="20" t="str">
        <f ca="1">IF(AND('Inf.'!C$10="Onsight",VLOOKUP(E11,'Q2.SL'!G:O,6,FALSE)="TOP"),VLOOKUP(E11,'Q2.SL'!G:O,6,FALSE)&amp;"("&amp;VLOOKUP(E11,'Q2.SL'!G:O,4,FALSE)&amp;")",VLOOKUP(E11,'Q2.SL'!G:O,6,FALSE))</f>
        <v/>
      </c>
      <c r="H11" s="20" t="str">
        <f ca="1">IF(AND('Inf.'!C$10="Onsight",VLOOKUP(E11,'Q3.SL'!G:O,6,FALSE)="TOP"),VLOOKUP(E11,'Q3.SL'!G:O,6,FALSE)&amp;"("&amp;VLOOKUP(E11,'Q3.SL'!G:O,4,FALSE)&amp;")",VLOOKUP(E11,'Q3.SL'!G:O,6,FALSE))</f>
        <v/>
      </c>
      <c r="I11" s="20" t="str">
        <f ca="1">IF(AND('Inf.'!C$10="Onsight",VLOOKUP(E11,'Q4.SL'!G:O,6,FALSE)="TOP"),VLOOKUP(E11,'Q4.SL'!G:O,6,FALSE)&amp;"("&amp;VLOOKUP(E11,'Q4.SL'!G:O,4,FALSE)&amp;")",VLOOKUP(E11,'Q4.SL'!G:O,6,FALSE))</f>
        <v/>
      </c>
      <c r="J11" s="20" t="str">
        <f ca="1">_xlfn.IFERROR(VLOOKUP(E11,'Rec.'!H:N,7,FALSE),"")</f>
        <v/>
      </c>
      <c r="K11" s="20" t="str">
        <f ca="1">_xlfn.IFERROR(VLOOKUP(E11,'SF.SL'!F:J,5,FALSE),"")</f>
        <v/>
      </c>
      <c r="L11" s="31" t="str">
        <f ca="1">IF(ROW()-9&gt;'Inf.'!$O$2,"",VLOOKUP(E11,'SF.SL'!F:J,4,FALSE))</f>
        <v/>
      </c>
      <c r="M11" s="20" t="str">
        <f ca="1">IF(ROW()-9&gt;'Inf.'!$O$2,"",VLOOKUP(E11,'SF.SL'!F:O,10,FALSE))</f>
        <v/>
      </c>
      <c r="N11" s="20">
        <f ca="1">_xlfn.IFERROR(VLOOKUP(E11,'F.SL'!F:J,5,FALSE),"")</f>
        <v>9.2</v>
      </c>
      <c r="O11" s="31">
        <f ca="1">IF(ROW()-9&gt;'Inf.'!$F$10,"",VLOOKUP(E11,'F.SL'!F:J,4,FALSE))</f>
        <v>0.09236111111111112</v>
      </c>
      <c r="P11" s="20" t="str">
        <f ca="1">IF(ROW()-9&gt;'Inf.'!$F$10,"",VLOOKUP(E11,'F.SL'!F:O,10,FALSE))</f>
        <v/>
      </c>
      <c r="Q11" s="42"/>
    </row>
    <row r="12" spans="1:17" ht="21.95" customHeight="1">
      <c r="A12" s="20" t="str">
        <f ca="1">_xlfn.IFERROR(VLOOKUP(E12,'Rec.'!Q:R,2,FALSE),"")</f>
        <v/>
      </c>
      <c r="B12" s="21" t="str">
        <f ca="1">_xlfn.IFERROR(VLOOKUP(E12,'Rec.'!B:H,4,FALSE),"")</f>
        <v/>
      </c>
      <c r="C12" s="21" t="str">
        <f ca="1">_xlfn.IFERROR(VLOOKUP(E12,'Rec.'!B:H,5,FALSE),"")</f>
        <v/>
      </c>
      <c r="D12" s="20" t="str">
        <f ca="1">_xlfn.IFERROR(VLOOKUP(E12,'Rec.'!B:H,6,FALSE),"")</f>
        <v/>
      </c>
      <c r="E12" s="20" t="str">
        <f ca="1">_xlfn.IFERROR(VLOOKUP(ROW()-9,'Rec.'!T:U,2,FALSE),"")</f>
        <v/>
      </c>
      <c r="F12" s="20" t="str">
        <f ca="1">IF(AND('Inf.'!C$10="Onsight",VLOOKUP(E12,'Q1.SL'!F:M,6,FALSE)="TOP"),VLOOKUP(E12,'Q1.SL'!F:M,6,FALSE)&amp;"("&amp;VLOOKUP(E12,'Q1.SL'!F:M,4,FALSE)&amp;")",VLOOKUP(E12,'Q1.SL'!F:M,6,FALSE))</f>
        <v/>
      </c>
      <c r="G12" s="20" t="str">
        <f ca="1">IF(AND('Inf.'!C$10="Onsight",VLOOKUP(E12,'Q2.SL'!G:O,6,FALSE)="TOP"),VLOOKUP(E12,'Q2.SL'!G:O,6,FALSE)&amp;"("&amp;VLOOKUP(E12,'Q2.SL'!G:O,4,FALSE)&amp;")",VLOOKUP(E12,'Q2.SL'!G:O,6,FALSE))</f>
        <v/>
      </c>
      <c r="H12" s="20" t="str">
        <f ca="1">IF(AND('Inf.'!C$10="Onsight",VLOOKUP(E12,'Q3.SL'!G:O,6,FALSE)="TOP"),VLOOKUP(E12,'Q3.SL'!G:O,6,FALSE)&amp;"("&amp;VLOOKUP(E12,'Q3.SL'!G:O,4,FALSE)&amp;")",VLOOKUP(E12,'Q3.SL'!G:O,6,FALSE))</f>
        <v/>
      </c>
      <c r="I12" s="20" t="str">
        <f ca="1">IF(AND('Inf.'!C$10="Onsight",VLOOKUP(E12,'Q4.SL'!G:O,6,FALSE)="TOP"),VLOOKUP(E12,'Q4.SL'!G:O,6,FALSE)&amp;"("&amp;VLOOKUP(E12,'Q4.SL'!G:O,4,FALSE)&amp;")",VLOOKUP(E12,'Q4.SL'!G:O,6,FALSE))</f>
        <v/>
      </c>
      <c r="J12" s="20" t="str">
        <f ca="1">_xlfn.IFERROR(VLOOKUP(E12,'Rec.'!H:N,7,FALSE),"")</f>
        <v/>
      </c>
      <c r="K12" s="20" t="str">
        <f ca="1">_xlfn.IFERROR(VLOOKUP(E12,'SF.SL'!F:J,5,FALSE),"")</f>
        <v/>
      </c>
      <c r="L12" s="31" t="str">
        <f ca="1">IF(ROW()-9&gt;'Inf.'!$O$2,"",VLOOKUP(E12,'SF.SL'!F:J,4,FALSE))</f>
        <v/>
      </c>
      <c r="M12" s="20" t="str">
        <f ca="1">IF(ROW()-9&gt;'Inf.'!$O$2,"",VLOOKUP(E12,'SF.SL'!F:O,10,FALSE))</f>
        <v/>
      </c>
      <c r="N12" s="20">
        <f ca="1">_xlfn.IFERROR(VLOOKUP(E12,'F.SL'!F:J,5,FALSE),"")</f>
        <v>9.2</v>
      </c>
      <c r="O12" s="31">
        <f ca="1">IF(ROW()-9&gt;'Inf.'!$F$10,"",VLOOKUP(E12,'F.SL'!F:J,4,FALSE))</f>
        <v>0.09236111111111112</v>
      </c>
      <c r="P12" s="20" t="str">
        <f ca="1">IF(ROW()-9&gt;'Inf.'!$F$10,"",VLOOKUP(E12,'F.SL'!F:O,10,FALSE))</f>
        <v/>
      </c>
      <c r="Q12" s="42"/>
    </row>
    <row r="13" spans="1:17" ht="21.95" customHeight="1">
      <c r="A13" s="20" t="str">
        <f ca="1">_xlfn.IFERROR(VLOOKUP(E13,'Rec.'!Q:R,2,FALSE),"")</f>
        <v/>
      </c>
      <c r="B13" s="21" t="str">
        <f ca="1">_xlfn.IFERROR(VLOOKUP(E13,'Rec.'!B:H,4,FALSE),"")</f>
        <v/>
      </c>
      <c r="C13" s="21" t="str">
        <f ca="1">_xlfn.IFERROR(VLOOKUP(E13,'Rec.'!B:H,5,FALSE),"")</f>
        <v/>
      </c>
      <c r="D13" s="20" t="str">
        <f ca="1">_xlfn.IFERROR(VLOOKUP(E13,'Rec.'!B:H,6,FALSE),"")</f>
        <v/>
      </c>
      <c r="E13" s="20" t="str">
        <f ca="1">_xlfn.IFERROR(VLOOKUP(ROW()-9,'Rec.'!T:U,2,FALSE),"")</f>
        <v/>
      </c>
      <c r="F13" s="20" t="str">
        <f ca="1">IF(AND('Inf.'!C$10="Onsight",VLOOKUP(E13,'Q1.SL'!F:M,6,FALSE)="TOP"),VLOOKUP(E13,'Q1.SL'!F:M,6,FALSE)&amp;"("&amp;VLOOKUP(E13,'Q1.SL'!F:M,4,FALSE)&amp;")",VLOOKUP(E13,'Q1.SL'!F:M,6,FALSE))</f>
        <v/>
      </c>
      <c r="G13" s="20" t="str">
        <f ca="1">IF(AND('Inf.'!C$10="Onsight",VLOOKUP(E13,'Q2.SL'!G:O,6,FALSE)="TOP"),VLOOKUP(E13,'Q2.SL'!G:O,6,FALSE)&amp;"("&amp;VLOOKUP(E13,'Q2.SL'!G:O,4,FALSE)&amp;")",VLOOKUP(E13,'Q2.SL'!G:O,6,FALSE))</f>
        <v/>
      </c>
      <c r="H13" s="20" t="str">
        <f ca="1">IF(AND('Inf.'!C$10="Onsight",VLOOKUP(E13,'Q3.SL'!G:O,6,FALSE)="TOP"),VLOOKUP(E13,'Q3.SL'!G:O,6,FALSE)&amp;"("&amp;VLOOKUP(E13,'Q3.SL'!G:O,4,FALSE)&amp;")",VLOOKUP(E13,'Q3.SL'!G:O,6,FALSE))</f>
        <v/>
      </c>
      <c r="I13" s="20" t="str">
        <f ca="1">IF(AND('Inf.'!C$10="Onsight",VLOOKUP(E13,'Q4.SL'!G:O,6,FALSE)="TOP"),VLOOKUP(E13,'Q4.SL'!G:O,6,FALSE)&amp;"("&amp;VLOOKUP(E13,'Q4.SL'!G:O,4,FALSE)&amp;")",VLOOKUP(E13,'Q4.SL'!G:O,6,FALSE))</f>
        <v/>
      </c>
      <c r="J13" s="20" t="str">
        <f ca="1">_xlfn.IFERROR(VLOOKUP(E13,'Rec.'!H:N,7,FALSE),"")</f>
        <v/>
      </c>
      <c r="K13" s="20" t="str">
        <f ca="1">_xlfn.IFERROR(VLOOKUP(E13,'SF.SL'!F:J,5,FALSE),"")</f>
        <v/>
      </c>
      <c r="L13" s="31" t="str">
        <f ca="1">IF(ROW()-9&gt;'Inf.'!$O$2,"",VLOOKUP(E13,'SF.SL'!F:J,4,FALSE))</f>
        <v/>
      </c>
      <c r="M13" s="20" t="str">
        <f ca="1">IF(ROW()-9&gt;'Inf.'!$O$2,"",VLOOKUP(E13,'SF.SL'!F:O,10,FALSE))</f>
        <v/>
      </c>
      <c r="N13" s="20">
        <f ca="1">_xlfn.IFERROR(VLOOKUP(E13,'F.SL'!F:J,5,FALSE),"")</f>
        <v>9.2</v>
      </c>
      <c r="O13" s="31">
        <f ca="1">IF(ROW()-9&gt;'Inf.'!$F$10,"",VLOOKUP(E13,'F.SL'!F:J,4,FALSE))</f>
        <v>0.09236111111111112</v>
      </c>
      <c r="P13" s="20" t="str">
        <f ca="1">IF(ROW()-9&gt;'Inf.'!$F$10,"",VLOOKUP(E13,'F.SL'!F:O,10,FALSE))</f>
        <v/>
      </c>
      <c r="Q13" s="42"/>
    </row>
    <row r="14" spans="1:17" ht="21.95" customHeight="1">
      <c r="A14" s="20" t="str">
        <f ca="1">_xlfn.IFERROR(VLOOKUP(E14,'Rec.'!Q:R,2,FALSE),"")</f>
        <v/>
      </c>
      <c r="B14" s="21" t="str">
        <f ca="1">_xlfn.IFERROR(VLOOKUP(E14,'Rec.'!B:H,4,FALSE),"")</f>
        <v/>
      </c>
      <c r="C14" s="21" t="str">
        <f ca="1">_xlfn.IFERROR(VLOOKUP(E14,'Rec.'!B:H,5,FALSE),"")</f>
        <v/>
      </c>
      <c r="D14" s="20" t="str">
        <f ca="1">_xlfn.IFERROR(VLOOKUP(E14,'Rec.'!B:H,6,FALSE),"")</f>
        <v/>
      </c>
      <c r="E14" s="20" t="str">
        <f ca="1">_xlfn.IFERROR(VLOOKUP(ROW()-9,'Rec.'!T:U,2,FALSE),"")</f>
        <v/>
      </c>
      <c r="F14" s="20" t="str">
        <f ca="1">IF(AND('Inf.'!C$10="Onsight",VLOOKUP(E14,'Q1.SL'!F:M,6,FALSE)="TOP"),VLOOKUP(E14,'Q1.SL'!F:M,6,FALSE)&amp;"("&amp;VLOOKUP(E14,'Q1.SL'!F:M,4,FALSE)&amp;")",VLOOKUP(E14,'Q1.SL'!F:M,6,FALSE))</f>
        <v/>
      </c>
      <c r="G14" s="20" t="str">
        <f ca="1">IF(AND('Inf.'!C$10="Onsight",VLOOKUP(E14,'Q2.SL'!G:O,6,FALSE)="TOP"),VLOOKUP(E14,'Q2.SL'!G:O,6,FALSE)&amp;"("&amp;VLOOKUP(E14,'Q2.SL'!G:O,4,FALSE)&amp;")",VLOOKUP(E14,'Q2.SL'!G:O,6,FALSE))</f>
        <v/>
      </c>
      <c r="H14" s="20" t="str">
        <f ca="1">IF(AND('Inf.'!C$10="Onsight",VLOOKUP(E14,'Q3.SL'!G:O,6,FALSE)="TOP"),VLOOKUP(E14,'Q3.SL'!G:O,6,FALSE)&amp;"("&amp;VLOOKUP(E14,'Q3.SL'!G:O,4,FALSE)&amp;")",VLOOKUP(E14,'Q3.SL'!G:O,6,FALSE))</f>
        <v/>
      </c>
      <c r="I14" s="20" t="str">
        <f ca="1">IF(AND('Inf.'!C$10="Onsight",VLOOKUP(E14,'Q4.SL'!G:O,6,FALSE)="TOP"),VLOOKUP(E14,'Q4.SL'!G:O,6,FALSE)&amp;"("&amp;VLOOKUP(E14,'Q4.SL'!G:O,4,FALSE)&amp;")",VLOOKUP(E14,'Q4.SL'!G:O,6,FALSE))</f>
        <v/>
      </c>
      <c r="J14" s="20" t="str">
        <f ca="1">_xlfn.IFERROR(VLOOKUP(E14,'Rec.'!H:N,7,FALSE),"")</f>
        <v/>
      </c>
      <c r="K14" s="20" t="str">
        <f ca="1">_xlfn.IFERROR(VLOOKUP(E14,'SF.SL'!F:J,5,FALSE),"")</f>
        <v/>
      </c>
      <c r="L14" s="31" t="str">
        <f ca="1">IF(ROW()-9&gt;'Inf.'!$O$2,"",VLOOKUP(E14,'SF.SL'!F:J,4,FALSE))</f>
        <v/>
      </c>
      <c r="M14" s="20" t="str">
        <f ca="1">IF(ROW()-9&gt;'Inf.'!$O$2,"",VLOOKUP(E14,'SF.SL'!F:O,10,FALSE))</f>
        <v/>
      </c>
      <c r="N14" s="20">
        <f ca="1">_xlfn.IFERROR(VLOOKUP(E14,'F.SL'!F:J,5,FALSE),"")</f>
        <v>9.2</v>
      </c>
      <c r="O14" s="31">
        <f ca="1">IF(ROW()-9&gt;'Inf.'!$F$10,"",VLOOKUP(E14,'F.SL'!F:J,4,FALSE))</f>
        <v>0.09236111111111112</v>
      </c>
      <c r="P14" s="20" t="str">
        <f ca="1">IF(ROW()-9&gt;'Inf.'!$F$10,"",VLOOKUP(E14,'F.SL'!F:O,10,FALSE))</f>
        <v/>
      </c>
      <c r="Q14" s="42"/>
    </row>
    <row r="15" spans="1:17" ht="21.95" customHeight="1">
      <c r="A15" s="20" t="str">
        <f ca="1">_xlfn.IFERROR(VLOOKUP(E15,'Rec.'!Q:R,2,FALSE),"")</f>
        <v/>
      </c>
      <c r="B15" s="21" t="str">
        <f ca="1">_xlfn.IFERROR(VLOOKUP(E15,'Rec.'!B:H,4,FALSE),"")</f>
        <v/>
      </c>
      <c r="C15" s="21" t="str">
        <f ca="1">_xlfn.IFERROR(VLOOKUP(E15,'Rec.'!B:H,5,FALSE),"")</f>
        <v/>
      </c>
      <c r="D15" s="20" t="str">
        <f ca="1">_xlfn.IFERROR(VLOOKUP(E15,'Rec.'!B:H,6,FALSE),"")</f>
        <v/>
      </c>
      <c r="E15" s="20" t="str">
        <f ca="1">_xlfn.IFERROR(VLOOKUP(ROW()-9,'Rec.'!T:U,2,FALSE),"")</f>
        <v/>
      </c>
      <c r="F15" s="20" t="str">
        <f ca="1">IF(AND('Inf.'!C$10="Onsight",VLOOKUP(E15,'Q1.SL'!F:M,6,FALSE)="TOP"),VLOOKUP(E15,'Q1.SL'!F:M,6,FALSE)&amp;"("&amp;VLOOKUP(E15,'Q1.SL'!F:M,4,FALSE)&amp;")",VLOOKUP(E15,'Q1.SL'!F:M,6,FALSE))</f>
        <v/>
      </c>
      <c r="G15" s="20" t="str">
        <f ca="1">IF(AND('Inf.'!C$10="Onsight",VLOOKUP(E15,'Q2.SL'!G:O,6,FALSE)="TOP"),VLOOKUP(E15,'Q2.SL'!G:O,6,FALSE)&amp;"("&amp;VLOOKUP(E15,'Q2.SL'!G:O,4,FALSE)&amp;")",VLOOKUP(E15,'Q2.SL'!G:O,6,FALSE))</f>
        <v/>
      </c>
      <c r="H15" s="20" t="str">
        <f ca="1">IF(AND('Inf.'!C$10="Onsight",VLOOKUP(E15,'Q3.SL'!G:O,6,FALSE)="TOP"),VLOOKUP(E15,'Q3.SL'!G:O,6,FALSE)&amp;"("&amp;VLOOKUP(E15,'Q3.SL'!G:O,4,FALSE)&amp;")",VLOOKUP(E15,'Q3.SL'!G:O,6,FALSE))</f>
        <v/>
      </c>
      <c r="I15" s="20" t="str">
        <f ca="1">IF(AND('Inf.'!C$10="Onsight",VLOOKUP(E15,'Q4.SL'!G:O,6,FALSE)="TOP"),VLOOKUP(E15,'Q4.SL'!G:O,6,FALSE)&amp;"("&amp;VLOOKUP(E15,'Q4.SL'!G:O,4,FALSE)&amp;")",VLOOKUP(E15,'Q4.SL'!G:O,6,FALSE))</f>
        <v/>
      </c>
      <c r="J15" s="20" t="str">
        <f ca="1">_xlfn.IFERROR(VLOOKUP(E15,'Rec.'!H:N,7,FALSE),"")</f>
        <v/>
      </c>
      <c r="K15" s="20" t="str">
        <f ca="1">_xlfn.IFERROR(VLOOKUP(E15,'SF.SL'!F:J,5,FALSE),"")</f>
        <v/>
      </c>
      <c r="L15" s="31" t="str">
        <f ca="1">IF(ROW()-9&gt;'Inf.'!$O$2,"",VLOOKUP(E15,'SF.SL'!F:J,4,FALSE))</f>
        <v/>
      </c>
      <c r="M15" s="20" t="str">
        <f ca="1">IF(ROW()-9&gt;'Inf.'!$O$2,"",VLOOKUP(E15,'SF.SL'!F:O,10,FALSE))</f>
        <v/>
      </c>
      <c r="N15" s="20"/>
      <c r="O15" s="31"/>
      <c r="P15" s="20" t="str">
        <f ca="1">IF(ROW()-9&gt;'Inf.'!$F$10,"",VLOOKUP(E15,'F.SL'!F:O,10,FALSE))</f>
        <v/>
      </c>
      <c r="Q15" s="42"/>
    </row>
    <row r="16" spans="1:17" ht="21.95" customHeight="1">
      <c r="A16" s="20" t="str">
        <f ca="1">_xlfn.IFERROR(VLOOKUP(E16,'Rec.'!Q:R,2,FALSE),"")</f>
        <v/>
      </c>
      <c r="B16" s="21" t="str">
        <f ca="1">_xlfn.IFERROR(VLOOKUP(E16,'Rec.'!B:H,4,FALSE),"")</f>
        <v/>
      </c>
      <c r="C16" s="21" t="str">
        <f ca="1">_xlfn.IFERROR(VLOOKUP(E16,'Rec.'!B:H,5,FALSE),"")</f>
        <v/>
      </c>
      <c r="D16" s="20" t="str">
        <f ca="1">_xlfn.IFERROR(VLOOKUP(E16,'Rec.'!B:H,6,FALSE),"")</f>
        <v/>
      </c>
      <c r="E16" s="20" t="str">
        <f ca="1">_xlfn.IFERROR(VLOOKUP(ROW()-9,'Rec.'!T:U,2,FALSE),"")</f>
        <v/>
      </c>
      <c r="F16" s="20" t="str">
        <f ca="1">IF(AND('Inf.'!C$10="Onsight",VLOOKUP(E16,'Q1.SL'!F:M,6,FALSE)="TOP"),VLOOKUP(E16,'Q1.SL'!F:M,6,FALSE)&amp;"("&amp;VLOOKUP(E16,'Q1.SL'!F:M,4,FALSE)&amp;")",VLOOKUP(E16,'Q1.SL'!F:M,6,FALSE))</f>
        <v/>
      </c>
      <c r="G16" s="20" t="str">
        <f ca="1">IF(AND('Inf.'!C$10="Onsight",VLOOKUP(E16,'Q2.SL'!G:O,6,FALSE)="TOP"),VLOOKUP(E16,'Q2.SL'!G:O,6,FALSE)&amp;"("&amp;VLOOKUP(E16,'Q2.SL'!G:O,4,FALSE)&amp;")",VLOOKUP(E16,'Q2.SL'!G:O,6,FALSE))</f>
        <v/>
      </c>
      <c r="H16" s="20" t="str">
        <f ca="1">IF(AND('Inf.'!C$10="Onsight",VLOOKUP(E16,'Q3.SL'!G:O,6,FALSE)="TOP"),VLOOKUP(E16,'Q3.SL'!G:O,6,FALSE)&amp;"("&amp;VLOOKUP(E16,'Q3.SL'!G:O,4,FALSE)&amp;")",VLOOKUP(E16,'Q3.SL'!G:O,6,FALSE))</f>
        <v/>
      </c>
      <c r="I16" s="20" t="str">
        <f ca="1">IF(AND('Inf.'!C$10="Onsight",VLOOKUP(E16,'Q4.SL'!G:O,6,FALSE)="TOP"),VLOOKUP(E16,'Q4.SL'!G:O,6,FALSE)&amp;"("&amp;VLOOKUP(E16,'Q4.SL'!G:O,4,FALSE)&amp;")",VLOOKUP(E16,'Q4.SL'!G:O,6,FALSE))</f>
        <v/>
      </c>
      <c r="J16" s="20" t="str">
        <f ca="1">_xlfn.IFERROR(VLOOKUP(E16,'Rec.'!H:N,7,FALSE),"")</f>
        <v/>
      </c>
      <c r="K16" s="20" t="str">
        <f ca="1">_xlfn.IFERROR(VLOOKUP(E16,'SF.SL'!F:J,5,FALSE),"")</f>
        <v/>
      </c>
      <c r="L16" s="31" t="str">
        <f ca="1">IF(ROW()-9&gt;'Inf.'!$O$2,"",VLOOKUP(E16,'SF.SL'!F:J,4,FALSE))</f>
        <v/>
      </c>
      <c r="M16" s="20" t="str">
        <f ca="1">IF(ROW()-9&gt;'Inf.'!$O$2,"",VLOOKUP(E16,'SF.SL'!F:O,10,FALSE))</f>
        <v/>
      </c>
      <c r="N16" s="20"/>
      <c r="O16" s="31"/>
      <c r="P16" s="20" t="str">
        <f ca="1">IF(ROW()-9&gt;'Inf.'!$F$10,"",VLOOKUP(E16,'F.SL'!F:O,10,FALSE))</f>
        <v/>
      </c>
      <c r="Q16" s="42"/>
    </row>
    <row r="17" spans="1:17" ht="21.95" customHeight="1">
      <c r="A17" s="20" t="str">
        <f ca="1">_xlfn.IFERROR(VLOOKUP(E17,'Rec.'!Q:R,2,FALSE),"")</f>
        <v/>
      </c>
      <c r="B17" s="21" t="str">
        <f ca="1">_xlfn.IFERROR(VLOOKUP(E17,'Rec.'!B:H,4,FALSE),"")</f>
        <v/>
      </c>
      <c r="C17" s="21" t="str">
        <f ca="1">_xlfn.IFERROR(VLOOKUP(E17,'Rec.'!B:H,5,FALSE),"")</f>
        <v/>
      </c>
      <c r="D17" s="20" t="str">
        <f ca="1">_xlfn.IFERROR(VLOOKUP(E17,'Rec.'!B:H,6,FALSE),"")</f>
        <v/>
      </c>
      <c r="E17" s="20" t="str">
        <f ca="1">_xlfn.IFERROR(VLOOKUP(ROW()-9,'Rec.'!T:U,2,FALSE),"")</f>
        <v/>
      </c>
      <c r="F17" s="20" t="str">
        <f ca="1">IF(AND('Inf.'!C$10="Onsight",VLOOKUP(E17,'Q1.SL'!F:M,6,FALSE)="TOP"),VLOOKUP(E17,'Q1.SL'!F:M,6,FALSE)&amp;"("&amp;VLOOKUP(E17,'Q1.SL'!F:M,4,FALSE)&amp;")",VLOOKUP(E17,'Q1.SL'!F:M,6,FALSE))</f>
        <v/>
      </c>
      <c r="G17" s="20" t="str">
        <f ca="1">IF(AND('Inf.'!C$10="Onsight",VLOOKUP(E17,'Q2.SL'!G:O,6,FALSE)="TOP"),VLOOKUP(E17,'Q2.SL'!G:O,6,FALSE)&amp;"("&amp;VLOOKUP(E17,'Q2.SL'!G:O,4,FALSE)&amp;")",VLOOKUP(E17,'Q2.SL'!G:O,6,FALSE))</f>
        <v/>
      </c>
      <c r="H17" s="20" t="str">
        <f ca="1">IF(AND('Inf.'!C$10="Onsight",VLOOKUP(E17,'Q3.SL'!G:O,6,FALSE)="TOP"),VLOOKUP(E17,'Q3.SL'!G:O,6,FALSE)&amp;"("&amp;VLOOKUP(E17,'Q3.SL'!G:O,4,FALSE)&amp;")",VLOOKUP(E17,'Q3.SL'!G:O,6,FALSE))</f>
        <v/>
      </c>
      <c r="I17" s="20" t="str">
        <f ca="1">IF(AND('Inf.'!C$10="Onsight",VLOOKUP(E17,'Q4.SL'!G:O,6,FALSE)="TOP"),VLOOKUP(E17,'Q4.SL'!G:O,6,FALSE)&amp;"("&amp;VLOOKUP(E17,'Q4.SL'!G:O,4,FALSE)&amp;")",VLOOKUP(E17,'Q4.SL'!G:O,6,FALSE))</f>
        <v/>
      </c>
      <c r="J17" s="20" t="str">
        <f ca="1">_xlfn.IFERROR(VLOOKUP(E17,'Rec.'!H:N,7,FALSE),"")</f>
        <v/>
      </c>
      <c r="K17" s="20" t="str">
        <f ca="1">_xlfn.IFERROR(VLOOKUP(E17,'SF.SL'!F:J,5,FALSE),"")</f>
        <v/>
      </c>
      <c r="L17" s="31" t="str">
        <f ca="1">IF(ROW()-9&gt;'Inf.'!$O$2,"",VLOOKUP(E17,'SF.SL'!F:J,4,FALSE))</f>
        <v/>
      </c>
      <c r="M17" s="20" t="str">
        <f ca="1">IF(ROW()-9&gt;'Inf.'!$O$2,"",VLOOKUP(E17,'SF.SL'!F:O,10,FALSE))</f>
        <v/>
      </c>
      <c r="N17" s="20"/>
      <c r="O17" s="31">
        <f ca="1">IF(ROW()-9&gt;'Inf.'!$F$10,"",VLOOKUP(E17,'F.SL'!F:J,4,FALSE))</f>
        <v>0.09236111111111112</v>
      </c>
      <c r="P17" s="20" t="str">
        <f ca="1">IF(ROW()-9&gt;'Inf.'!$F$10,"",VLOOKUP(E17,'F.SL'!F:O,10,FALSE))</f>
        <v/>
      </c>
      <c r="Q17" s="42"/>
    </row>
    <row r="18" spans="1:17" ht="21.95" customHeight="1">
      <c r="A18" s="20" t="str">
        <f ca="1">_xlfn.IFERROR(VLOOKUP(E18,'Rec.'!Q:R,2,FALSE),"")</f>
        <v/>
      </c>
      <c r="B18" s="21" t="str">
        <f ca="1">_xlfn.IFERROR(VLOOKUP(E18,'Rec.'!B:H,4,FALSE),"")</f>
        <v/>
      </c>
      <c r="C18" s="21" t="str">
        <f ca="1">_xlfn.IFERROR(VLOOKUP(E18,'Rec.'!B:H,5,FALSE),"")</f>
        <v/>
      </c>
      <c r="D18" s="20" t="str">
        <f ca="1">_xlfn.IFERROR(VLOOKUP(E18,'Rec.'!B:H,6,FALSE),"")</f>
        <v/>
      </c>
      <c r="E18" s="20" t="str">
        <f ca="1">_xlfn.IFERROR(VLOOKUP(ROW()-9,'Rec.'!T:U,2,FALSE),"")</f>
        <v/>
      </c>
      <c r="F18" s="20" t="str">
        <f ca="1">IF(AND('Inf.'!C$10="Onsight",VLOOKUP(E18,'Q1.SL'!F:M,6,FALSE)="TOP"),VLOOKUP(E18,'Q1.SL'!F:M,6,FALSE)&amp;"("&amp;VLOOKUP(E18,'Q1.SL'!F:M,4,FALSE)&amp;")",VLOOKUP(E18,'Q1.SL'!F:M,6,FALSE))</f>
        <v/>
      </c>
      <c r="G18" s="20" t="str">
        <f ca="1">IF(AND('Inf.'!C$10="Onsight",VLOOKUP(E18,'Q2.SL'!G:O,6,FALSE)="TOP"),VLOOKUP(E18,'Q2.SL'!G:O,6,FALSE)&amp;"("&amp;VLOOKUP(E18,'Q2.SL'!G:O,4,FALSE)&amp;")",VLOOKUP(E18,'Q2.SL'!G:O,6,FALSE))</f>
        <v/>
      </c>
      <c r="H18" s="20" t="str">
        <f ca="1">IF(AND('Inf.'!C$10="Onsight",VLOOKUP(E18,'Q3.SL'!G:O,6,FALSE)="TOP"),VLOOKUP(E18,'Q3.SL'!G:O,6,FALSE)&amp;"("&amp;VLOOKUP(E18,'Q3.SL'!G:O,4,FALSE)&amp;")",VLOOKUP(E18,'Q3.SL'!G:O,6,FALSE))</f>
        <v/>
      </c>
      <c r="I18" s="20" t="str">
        <f ca="1">IF(AND('Inf.'!C$10="Onsight",VLOOKUP(E18,'Q4.SL'!G:O,6,FALSE)="TOP"),VLOOKUP(E18,'Q4.SL'!G:O,6,FALSE)&amp;"("&amp;VLOOKUP(E18,'Q4.SL'!G:O,4,FALSE)&amp;")",VLOOKUP(E18,'Q4.SL'!G:O,6,FALSE))</f>
        <v/>
      </c>
      <c r="J18" s="20" t="str">
        <f ca="1">_xlfn.IFERROR(VLOOKUP(E18,'Rec.'!H:N,7,FALSE),"")</f>
        <v/>
      </c>
      <c r="K18" s="20" t="str">
        <f ca="1">_xlfn.IFERROR(VLOOKUP(E18,'SF.SL'!F:J,5,FALSE),"")</f>
        <v/>
      </c>
      <c r="L18" s="31" t="str">
        <f ca="1">IF(ROW()-9&gt;'Inf.'!$O$2,"",VLOOKUP(E18,'SF.SL'!F:J,4,FALSE))</f>
        <v/>
      </c>
      <c r="M18" s="20" t="str">
        <f ca="1">IF(ROW()-9&gt;'Inf.'!$O$2,"",VLOOKUP(E18,'SF.SL'!F:O,10,FALSE))</f>
        <v/>
      </c>
      <c r="N18" s="20"/>
      <c r="O18" s="31" t="str">
        <f>IF(ROW()-9&gt;'Inf.'!$F$10,"",VLOOKUP(E18,'F.SL'!F:J,4,FALSE))</f>
        <v/>
      </c>
      <c r="P18" s="20" t="str">
        <f>IF(ROW()-9&gt;'Inf.'!$F$10,"",VLOOKUP(E18,'F.SL'!F:O,10,FALSE))</f>
        <v/>
      </c>
      <c r="Q18" s="42"/>
    </row>
    <row r="19" spans="1:17" ht="21.95" customHeight="1">
      <c r="A19" s="20" t="str">
        <f ca="1">_xlfn.IFERROR(VLOOKUP(E19,'Rec.'!Q:R,2,FALSE),"")</f>
        <v/>
      </c>
      <c r="B19" s="21" t="str">
        <f ca="1">_xlfn.IFERROR(VLOOKUP(E19,'Rec.'!B:H,4,FALSE),"")</f>
        <v/>
      </c>
      <c r="C19" s="21" t="str">
        <f ca="1">_xlfn.IFERROR(VLOOKUP(E19,'Rec.'!B:H,5,FALSE),"")</f>
        <v/>
      </c>
      <c r="D19" s="20" t="str">
        <f ca="1">_xlfn.IFERROR(VLOOKUP(E19,'Rec.'!B:H,6,FALSE),"")</f>
        <v/>
      </c>
      <c r="E19" s="20" t="str">
        <f ca="1">_xlfn.IFERROR(VLOOKUP(ROW()-9,'Rec.'!T:U,2,FALSE),"")</f>
        <v/>
      </c>
      <c r="F19" s="20" t="str">
        <f ca="1">IF(AND('Inf.'!C$10="Onsight",VLOOKUP(E19,'Q1.SL'!F:M,6,FALSE)="TOP"),VLOOKUP(E19,'Q1.SL'!F:M,6,FALSE)&amp;"("&amp;VLOOKUP(E19,'Q1.SL'!F:M,4,FALSE)&amp;")",VLOOKUP(E19,'Q1.SL'!F:M,6,FALSE))</f>
        <v/>
      </c>
      <c r="G19" s="20" t="str">
        <f ca="1">IF(AND('Inf.'!C$10="Onsight",VLOOKUP(E19,'Q2.SL'!G:O,6,FALSE)="TOP"),VLOOKUP(E19,'Q2.SL'!G:O,6,FALSE)&amp;"("&amp;VLOOKUP(E19,'Q2.SL'!G:O,4,FALSE)&amp;")",VLOOKUP(E19,'Q2.SL'!G:O,6,FALSE))</f>
        <v/>
      </c>
      <c r="H19" s="20" t="str">
        <f ca="1">IF(AND('Inf.'!C$10="Onsight",VLOOKUP(E19,'Q3.SL'!G:O,6,FALSE)="TOP"),VLOOKUP(E19,'Q3.SL'!G:O,6,FALSE)&amp;"("&amp;VLOOKUP(E19,'Q3.SL'!G:O,4,FALSE)&amp;")",VLOOKUP(E19,'Q3.SL'!G:O,6,FALSE))</f>
        <v/>
      </c>
      <c r="I19" s="20" t="str">
        <f ca="1">IF(AND('Inf.'!C$10="Onsight",VLOOKUP(E19,'Q4.SL'!G:O,6,FALSE)="TOP"),VLOOKUP(E19,'Q4.SL'!G:O,6,FALSE)&amp;"("&amp;VLOOKUP(E19,'Q4.SL'!G:O,4,FALSE)&amp;")",VLOOKUP(E19,'Q4.SL'!G:O,6,FALSE))</f>
        <v/>
      </c>
      <c r="J19" s="20" t="str">
        <f ca="1">_xlfn.IFERROR(VLOOKUP(E19,'Rec.'!H:N,7,FALSE),"")</f>
        <v/>
      </c>
      <c r="K19" s="20" t="str">
        <f ca="1">_xlfn.IFERROR(VLOOKUP(E19,'SF.SL'!F:J,5,FALSE),"")</f>
        <v/>
      </c>
      <c r="L19" s="31" t="str">
        <f ca="1">IF(ROW()-9&gt;'Inf.'!$O$2,"",VLOOKUP(E19,'SF.SL'!F:J,4,FALSE))</f>
        <v/>
      </c>
      <c r="M19" s="20" t="str">
        <f ca="1">IF(ROW()-9&gt;'Inf.'!$O$2,"",VLOOKUP(E19,'SF.SL'!F:O,10,FALSE))</f>
        <v/>
      </c>
      <c r="N19" s="20"/>
      <c r="O19" s="31" t="str">
        <f>IF(ROW()-9&gt;'Inf.'!$F$10,"",VLOOKUP(E19,'F.SL'!F:J,4,FALSE))</f>
        <v/>
      </c>
      <c r="P19" s="20" t="str">
        <f>IF(ROW()-9&gt;'Inf.'!$F$10,"",VLOOKUP(E19,'F.SL'!F:O,10,FALSE))</f>
        <v/>
      </c>
      <c r="Q19" s="42"/>
    </row>
    <row r="20" spans="1:17" ht="21.95" customHeight="1">
      <c r="A20" s="20" t="str">
        <f ca="1">_xlfn.IFERROR(VLOOKUP(E20,'Rec.'!Q:R,2,FALSE),"")</f>
        <v/>
      </c>
      <c r="B20" s="21" t="str">
        <f ca="1">_xlfn.IFERROR(VLOOKUP(E20,'Rec.'!B:H,4,FALSE),"")</f>
        <v/>
      </c>
      <c r="C20" s="21" t="str">
        <f ca="1">_xlfn.IFERROR(VLOOKUP(E20,'Rec.'!B:H,5,FALSE),"")</f>
        <v/>
      </c>
      <c r="D20" s="20" t="str">
        <f ca="1">_xlfn.IFERROR(VLOOKUP(E20,'Rec.'!B:H,6,FALSE),"")</f>
        <v/>
      </c>
      <c r="E20" s="20" t="str">
        <f ca="1">_xlfn.IFERROR(VLOOKUP(ROW()-9,'Rec.'!T:U,2,FALSE),"")</f>
        <v/>
      </c>
      <c r="F20" s="20" t="str">
        <f ca="1">IF(AND('Inf.'!C$10="Onsight",VLOOKUP(E20,'Q1.SL'!F:M,6,FALSE)="TOP"),VLOOKUP(E20,'Q1.SL'!F:M,6,FALSE)&amp;"("&amp;VLOOKUP(E20,'Q1.SL'!F:M,4,FALSE)&amp;")",VLOOKUP(E20,'Q1.SL'!F:M,6,FALSE))</f>
        <v/>
      </c>
      <c r="G20" s="20" t="str">
        <f ca="1">IF(AND('Inf.'!C$10="Onsight",VLOOKUP(E20,'Q2.SL'!G:O,6,FALSE)="TOP"),VLOOKUP(E20,'Q2.SL'!G:O,6,FALSE)&amp;"("&amp;VLOOKUP(E20,'Q2.SL'!G:O,4,FALSE)&amp;")",VLOOKUP(E20,'Q2.SL'!G:O,6,FALSE))</f>
        <v/>
      </c>
      <c r="H20" s="20" t="str">
        <f ca="1">IF(AND('Inf.'!C$10="Onsight",VLOOKUP(E20,'Q3.SL'!G:O,6,FALSE)="TOP"),VLOOKUP(E20,'Q3.SL'!G:O,6,FALSE)&amp;"("&amp;VLOOKUP(E20,'Q3.SL'!G:O,4,FALSE)&amp;")",VLOOKUP(E20,'Q3.SL'!G:O,6,FALSE))</f>
        <v/>
      </c>
      <c r="I20" s="20" t="str">
        <f ca="1">IF(AND('Inf.'!C$10="Onsight",VLOOKUP(E20,'Q4.SL'!G:O,6,FALSE)="TOP"),VLOOKUP(E20,'Q4.SL'!G:O,6,FALSE)&amp;"("&amp;VLOOKUP(E20,'Q4.SL'!G:O,4,FALSE)&amp;")",VLOOKUP(E20,'Q4.SL'!G:O,6,FALSE))</f>
        <v/>
      </c>
      <c r="J20" s="20" t="str">
        <f ca="1">_xlfn.IFERROR(VLOOKUP(E20,'Rec.'!H:N,7,FALSE),"")</f>
        <v/>
      </c>
      <c r="K20" s="20" t="str">
        <f ca="1">_xlfn.IFERROR(VLOOKUP(E20,'SF.SL'!F:J,5,FALSE),"")</f>
        <v/>
      </c>
      <c r="L20" s="31" t="str">
        <f ca="1">IF(ROW()-9&gt;'Inf.'!$O$2,"",VLOOKUP(E20,'SF.SL'!F:J,4,FALSE))</f>
        <v/>
      </c>
      <c r="M20" s="20" t="str">
        <f ca="1">IF(ROW()-9&gt;'Inf.'!$O$2,"",VLOOKUP(E20,'SF.SL'!F:O,10,FALSE))</f>
        <v/>
      </c>
      <c r="N20" s="20"/>
      <c r="O20" s="31" t="str">
        <f>IF(ROW()-9&gt;'Inf.'!$F$10,"",VLOOKUP(E20,'F.SL'!F:J,4,FALSE))</f>
        <v/>
      </c>
      <c r="P20" s="20" t="str">
        <f>IF(ROW()-9&gt;'Inf.'!$F$10,"",VLOOKUP(E20,'F.SL'!F:O,10,FALSE))</f>
        <v/>
      </c>
      <c r="Q20" s="42"/>
    </row>
    <row r="21" spans="1:17" ht="21.95" customHeight="1">
      <c r="A21" s="20" t="str">
        <f ca="1">_xlfn.IFERROR(VLOOKUP(E21,'Rec.'!Q:R,2,FALSE),"")</f>
        <v/>
      </c>
      <c r="B21" s="21" t="str">
        <f ca="1">_xlfn.IFERROR(VLOOKUP(E21,'Rec.'!B:H,4,FALSE),"")</f>
        <v/>
      </c>
      <c r="C21" s="21" t="str">
        <f ca="1">_xlfn.IFERROR(VLOOKUP(E21,'Rec.'!B:H,5,FALSE),"")</f>
        <v/>
      </c>
      <c r="D21" s="20" t="str">
        <f ca="1">_xlfn.IFERROR(VLOOKUP(E21,'Rec.'!B:H,6,FALSE),"")</f>
        <v/>
      </c>
      <c r="E21" s="20" t="str">
        <f ca="1">_xlfn.IFERROR(VLOOKUP(ROW()-9,'Rec.'!T:U,2,FALSE),"")</f>
        <v/>
      </c>
      <c r="F21" s="20" t="str">
        <f ca="1">IF(AND('Inf.'!C$10="Onsight",VLOOKUP(E21,'Q1.SL'!F:M,6,FALSE)="TOP"),VLOOKUP(E21,'Q1.SL'!F:M,6,FALSE)&amp;"("&amp;VLOOKUP(E21,'Q1.SL'!F:M,4,FALSE)&amp;")",VLOOKUP(E21,'Q1.SL'!F:M,6,FALSE))</f>
        <v/>
      </c>
      <c r="G21" s="20" t="str">
        <f ca="1">IF(AND('Inf.'!C$10="Onsight",VLOOKUP(E21,'Q2.SL'!G:O,6,FALSE)="TOP"),VLOOKUP(E21,'Q2.SL'!G:O,6,FALSE)&amp;"("&amp;VLOOKUP(E21,'Q2.SL'!G:O,4,FALSE)&amp;")",VLOOKUP(E21,'Q2.SL'!G:O,6,FALSE))</f>
        <v/>
      </c>
      <c r="H21" s="20" t="str">
        <f ca="1">IF(AND('Inf.'!C$10="Onsight",VLOOKUP(E21,'Q3.SL'!G:O,6,FALSE)="TOP"),VLOOKUP(E21,'Q3.SL'!G:O,6,FALSE)&amp;"("&amp;VLOOKUP(E21,'Q3.SL'!G:O,4,FALSE)&amp;")",VLOOKUP(E21,'Q3.SL'!G:O,6,FALSE))</f>
        <v/>
      </c>
      <c r="I21" s="20" t="str">
        <f ca="1">IF(AND('Inf.'!C$10="Onsight",VLOOKUP(E21,'Q4.SL'!G:O,6,FALSE)="TOP"),VLOOKUP(E21,'Q4.SL'!G:O,6,FALSE)&amp;"("&amp;VLOOKUP(E21,'Q4.SL'!G:O,4,FALSE)&amp;")",VLOOKUP(E21,'Q4.SL'!G:O,6,FALSE))</f>
        <v/>
      </c>
      <c r="J21" s="20" t="str">
        <f ca="1">_xlfn.IFERROR(VLOOKUP(E21,'Rec.'!H:N,7,FALSE),"")</f>
        <v/>
      </c>
      <c r="K21" s="20" t="str">
        <f ca="1">_xlfn.IFERROR(VLOOKUP(E21,'SF.SL'!F:J,5,FALSE),"")</f>
        <v/>
      </c>
      <c r="L21" s="31" t="str">
        <f ca="1">IF(ROW()-9&gt;'Inf.'!$O$2,"",VLOOKUP(E21,'SF.SL'!F:J,4,FALSE))</f>
        <v/>
      </c>
      <c r="M21" s="20" t="str">
        <f ca="1">IF(ROW()-9&gt;'Inf.'!$O$2,"",VLOOKUP(E21,'SF.SL'!F:O,10,FALSE))</f>
        <v/>
      </c>
      <c r="N21" s="20"/>
      <c r="O21" s="31" t="str">
        <f>IF(ROW()-9&gt;'Inf.'!$F$10,"",VLOOKUP(E21,'F.SL'!F:J,4,FALSE))</f>
        <v/>
      </c>
      <c r="P21" s="20" t="str">
        <f>IF(ROW()-9&gt;'Inf.'!$F$10,"",VLOOKUP(E21,'F.SL'!F:O,10,FALSE))</f>
        <v/>
      </c>
      <c r="Q21" s="42"/>
    </row>
    <row r="22" spans="1:17" ht="21.95" customHeight="1">
      <c r="A22" s="20" t="str">
        <f ca="1">_xlfn.IFERROR(VLOOKUP(E22,'Rec.'!Q:R,2,FALSE),"")</f>
        <v/>
      </c>
      <c r="B22" s="21" t="str">
        <f ca="1">_xlfn.IFERROR(VLOOKUP(E22,'Rec.'!B:H,4,FALSE),"")</f>
        <v/>
      </c>
      <c r="C22" s="21" t="str">
        <f ca="1">_xlfn.IFERROR(VLOOKUP(E22,'Rec.'!B:H,5,FALSE),"")</f>
        <v/>
      </c>
      <c r="D22" s="20" t="str">
        <f ca="1">_xlfn.IFERROR(VLOOKUP(E22,'Rec.'!B:H,6,FALSE),"")</f>
        <v/>
      </c>
      <c r="E22" s="20" t="str">
        <f ca="1">_xlfn.IFERROR(VLOOKUP(ROW()-9,'Rec.'!T:U,2,FALSE),"")</f>
        <v/>
      </c>
      <c r="F22" s="20" t="str">
        <f ca="1">IF(AND('Inf.'!C$10="Onsight",VLOOKUP(E22,'Q1.SL'!F:M,6,FALSE)="TOP"),VLOOKUP(E22,'Q1.SL'!F:M,6,FALSE)&amp;"("&amp;VLOOKUP(E22,'Q1.SL'!F:M,4,FALSE)&amp;")",VLOOKUP(E22,'Q1.SL'!F:M,6,FALSE))</f>
        <v/>
      </c>
      <c r="G22" s="20" t="str">
        <f ca="1">IF(AND('Inf.'!C$10="Onsight",VLOOKUP(E22,'Q2.SL'!G:O,6,FALSE)="TOP"),VLOOKUP(E22,'Q2.SL'!G:O,6,FALSE)&amp;"("&amp;VLOOKUP(E22,'Q2.SL'!G:O,4,FALSE)&amp;")",VLOOKUP(E22,'Q2.SL'!G:O,6,FALSE))</f>
        <v/>
      </c>
      <c r="H22" s="20" t="str">
        <f ca="1">IF(AND('Inf.'!C$10="Onsight",VLOOKUP(E22,'Q3.SL'!G:O,6,FALSE)="TOP"),VLOOKUP(E22,'Q3.SL'!G:O,6,FALSE)&amp;"("&amp;VLOOKUP(E22,'Q3.SL'!G:O,4,FALSE)&amp;")",VLOOKUP(E22,'Q3.SL'!G:O,6,FALSE))</f>
        <v/>
      </c>
      <c r="I22" s="20" t="str">
        <f ca="1">IF(AND('Inf.'!C$10="Onsight",VLOOKUP(E22,'Q4.SL'!G:O,6,FALSE)="TOP"),VLOOKUP(E22,'Q4.SL'!G:O,6,FALSE)&amp;"("&amp;VLOOKUP(E22,'Q4.SL'!G:O,4,FALSE)&amp;")",VLOOKUP(E22,'Q4.SL'!G:O,6,FALSE))</f>
        <v/>
      </c>
      <c r="J22" s="20" t="str">
        <f ca="1">_xlfn.IFERROR(VLOOKUP(E22,'Rec.'!H:N,7,FALSE),"")</f>
        <v/>
      </c>
      <c r="K22" s="20" t="str">
        <f ca="1">_xlfn.IFERROR(VLOOKUP(E22,'SF.SL'!F:J,5,FALSE),"")</f>
        <v/>
      </c>
      <c r="L22" s="31" t="str">
        <f ca="1">IF(ROW()-9&gt;'Inf.'!$O$2,"",VLOOKUP(E22,'SF.SL'!F:J,4,FALSE))</f>
        <v/>
      </c>
      <c r="M22" s="20" t="str">
        <f ca="1">IF(ROW()-9&gt;'Inf.'!$O$2,"",VLOOKUP(E22,'SF.SL'!F:O,10,FALSE))</f>
        <v/>
      </c>
      <c r="N22" s="20"/>
      <c r="O22" s="31" t="str">
        <f>IF(ROW()-9&gt;'Inf.'!$F$10,"",VLOOKUP(E22,'F.SL'!F:J,4,FALSE))</f>
        <v/>
      </c>
      <c r="P22" s="20" t="str">
        <f>IF(ROW()-9&gt;'Inf.'!$F$10,"",VLOOKUP(E22,'F.SL'!F:O,10,FALSE))</f>
        <v/>
      </c>
      <c r="Q22" s="42"/>
    </row>
    <row r="23" spans="1:17" ht="21.95" customHeight="1">
      <c r="A23" s="20" t="str">
        <f ca="1">_xlfn.IFERROR(VLOOKUP(E23,'Rec.'!Q:R,2,FALSE),"")</f>
        <v/>
      </c>
      <c r="B23" s="21" t="str">
        <f ca="1">_xlfn.IFERROR(VLOOKUP(E23,'Rec.'!B:H,4,FALSE),"")</f>
        <v/>
      </c>
      <c r="C23" s="21" t="str">
        <f ca="1">_xlfn.IFERROR(VLOOKUP(E23,'Rec.'!B:H,5,FALSE),"")</f>
        <v/>
      </c>
      <c r="D23" s="20" t="str">
        <f ca="1">_xlfn.IFERROR(VLOOKUP(E23,'Rec.'!B:H,6,FALSE),"")</f>
        <v/>
      </c>
      <c r="E23" s="20" t="str">
        <f ca="1">_xlfn.IFERROR(VLOOKUP(ROW()-9,'Rec.'!T:U,2,FALSE),"")</f>
        <v/>
      </c>
      <c r="F23" s="20" t="str">
        <f ca="1">IF(AND('Inf.'!C$10="Onsight",VLOOKUP(E23,'Q1.SL'!F:M,6,FALSE)="TOP"),VLOOKUP(E23,'Q1.SL'!F:M,6,FALSE)&amp;"("&amp;VLOOKUP(E23,'Q1.SL'!F:M,4,FALSE)&amp;")",VLOOKUP(E23,'Q1.SL'!F:M,6,FALSE))</f>
        <v/>
      </c>
      <c r="G23" s="20" t="str">
        <f ca="1">IF(AND('Inf.'!C$10="Onsight",VLOOKUP(E23,'Q2.SL'!G:O,6,FALSE)="TOP"),VLOOKUP(E23,'Q2.SL'!G:O,6,FALSE)&amp;"("&amp;VLOOKUP(E23,'Q2.SL'!G:O,4,FALSE)&amp;")",VLOOKUP(E23,'Q2.SL'!G:O,6,FALSE))</f>
        <v/>
      </c>
      <c r="H23" s="20" t="str">
        <f ca="1">IF(AND('Inf.'!C$10="Onsight",VLOOKUP(E23,'Q3.SL'!G:O,6,FALSE)="TOP"),VLOOKUP(E23,'Q3.SL'!G:O,6,FALSE)&amp;"("&amp;VLOOKUP(E23,'Q3.SL'!G:O,4,FALSE)&amp;")",VLOOKUP(E23,'Q3.SL'!G:O,6,FALSE))</f>
        <v/>
      </c>
      <c r="I23" s="20" t="str">
        <f ca="1">IF(AND('Inf.'!C$10="Onsight",VLOOKUP(E23,'Q4.SL'!G:O,6,FALSE)="TOP"),VLOOKUP(E23,'Q4.SL'!G:O,6,FALSE)&amp;"("&amp;VLOOKUP(E23,'Q4.SL'!G:O,4,FALSE)&amp;")",VLOOKUP(E23,'Q4.SL'!G:O,6,FALSE))</f>
        <v/>
      </c>
      <c r="J23" s="20" t="str">
        <f ca="1">_xlfn.IFERROR(VLOOKUP(E23,'Rec.'!H:N,7,FALSE),"")</f>
        <v/>
      </c>
      <c r="K23" s="20" t="str">
        <f ca="1">_xlfn.IFERROR(VLOOKUP(E23,'SF.SL'!F:J,5,FALSE),"")</f>
        <v/>
      </c>
      <c r="L23" s="31" t="str">
        <f ca="1">IF(ROW()-9&gt;'Inf.'!$O$2,"",VLOOKUP(E23,'SF.SL'!F:J,4,FALSE))</f>
        <v/>
      </c>
      <c r="M23" s="20" t="str">
        <f ca="1">IF(ROW()-9&gt;'Inf.'!$O$2,"",VLOOKUP(E23,'SF.SL'!F:O,10,FALSE))</f>
        <v/>
      </c>
      <c r="N23" s="20"/>
      <c r="O23" s="31" t="str">
        <f>IF(ROW()-9&gt;'Inf.'!$F$10,"",VLOOKUP(E23,'F.SL'!F:J,4,FALSE))</f>
        <v/>
      </c>
      <c r="P23" s="20" t="str">
        <f>IF(ROW()-9&gt;'Inf.'!$F$10,"",VLOOKUP(E23,'F.SL'!F:O,10,FALSE))</f>
        <v/>
      </c>
      <c r="Q23" s="42"/>
    </row>
    <row r="24" spans="1:17" ht="21.95" customHeight="1">
      <c r="A24" s="20" t="str">
        <f ca="1">_xlfn.IFERROR(VLOOKUP(E24,'Rec.'!Q:R,2,FALSE),"")</f>
        <v/>
      </c>
      <c r="B24" s="21" t="str">
        <f ca="1">_xlfn.IFERROR(VLOOKUP(E24,'Rec.'!B:H,4,FALSE),"")</f>
        <v/>
      </c>
      <c r="C24" s="21" t="str">
        <f ca="1">_xlfn.IFERROR(VLOOKUP(E24,'Rec.'!B:H,5,FALSE),"")</f>
        <v/>
      </c>
      <c r="D24" s="20" t="str">
        <f ca="1">_xlfn.IFERROR(VLOOKUP(E24,'Rec.'!B:H,6,FALSE),"")</f>
        <v/>
      </c>
      <c r="E24" s="20" t="str">
        <f ca="1">_xlfn.IFERROR(VLOOKUP(ROW()-9,'Rec.'!T:U,2,FALSE),"")</f>
        <v/>
      </c>
      <c r="F24" s="20" t="str">
        <f ca="1">IF(AND('Inf.'!C$10="Onsight",VLOOKUP(E24,'Q1.SL'!F:M,6,FALSE)="TOP"),VLOOKUP(E24,'Q1.SL'!F:M,6,FALSE)&amp;"("&amp;VLOOKUP(E24,'Q1.SL'!F:M,4,FALSE)&amp;")",VLOOKUP(E24,'Q1.SL'!F:M,6,FALSE))</f>
        <v/>
      </c>
      <c r="G24" s="20" t="str">
        <f ca="1">IF(AND('Inf.'!C$10="Onsight",VLOOKUP(E24,'Q2.SL'!G:O,6,FALSE)="TOP"),VLOOKUP(E24,'Q2.SL'!G:O,6,FALSE)&amp;"("&amp;VLOOKUP(E24,'Q2.SL'!G:O,4,FALSE)&amp;")",VLOOKUP(E24,'Q2.SL'!G:O,6,FALSE))</f>
        <v/>
      </c>
      <c r="H24" s="20" t="str">
        <f ca="1">IF(AND('Inf.'!C$10="Onsight",VLOOKUP(E24,'Q3.SL'!G:O,6,FALSE)="TOP"),VLOOKUP(E24,'Q3.SL'!G:O,6,FALSE)&amp;"("&amp;VLOOKUP(E24,'Q3.SL'!G:O,4,FALSE)&amp;")",VLOOKUP(E24,'Q3.SL'!G:O,6,FALSE))</f>
        <v/>
      </c>
      <c r="I24" s="20" t="str">
        <f ca="1">IF(AND('Inf.'!C$10="Onsight",VLOOKUP(E24,'Q4.SL'!G:O,6,FALSE)="TOP"),VLOOKUP(E24,'Q4.SL'!G:O,6,FALSE)&amp;"("&amp;VLOOKUP(E24,'Q4.SL'!G:O,4,FALSE)&amp;")",VLOOKUP(E24,'Q4.SL'!G:O,6,FALSE))</f>
        <v/>
      </c>
      <c r="J24" s="20" t="str">
        <f ca="1">_xlfn.IFERROR(VLOOKUP(E24,'Rec.'!H:N,7,FALSE),"")</f>
        <v/>
      </c>
      <c r="K24" s="20" t="str">
        <f ca="1">_xlfn.IFERROR(VLOOKUP(E24,'SF.SL'!F:J,5,FALSE),"")</f>
        <v/>
      </c>
      <c r="L24" s="31" t="str">
        <f ca="1">IF(ROW()-9&gt;'Inf.'!$O$2,"",VLOOKUP(E24,'SF.SL'!F:J,4,FALSE))</f>
        <v/>
      </c>
      <c r="M24" s="20" t="str">
        <f ca="1">IF(ROW()-9&gt;'Inf.'!$O$2,"",VLOOKUP(E24,'SF.SL'!F:O,10,FALSE))</f>
        <v/>
      </c>
      <c r="N24" s="20"/>
      <c r="O24" s="31" t="str">
        <f>IF(ROW()-9&gt;'Inf.'!$F$10,"",VLOOKUP(E24,'F.SL'!F:J,4,FALSE))</f>
        <v/>
      </c>
      <c r="P24" s="20" t="str">
        <f>IF(ROW()-9&gt;'Inf.'!$F$10,"",VLOOKUP(E24,'F.SL'!F:O,10,FALSE))</f>
        <v/>
      </c>
      <c r="Q24" s="42"/>
    </row>
    <row r="25" spans="1:17" ht="21.95" customHeight="1">
      <c r="A25" s="20" t="str">
        <f ca="1">_xlfn.IFERROR(VLOOKUP(E25,'Rec.'!Q:R,2,FALSE),"")</f>
        <v/>
      </c>
      <c r="B25" s="21" t="str">
        <f ca="1">_xlfn.IFERROR(VLOOKUP(E25,'Rec.'!B:H,4,FALSE),"")</f>
        <v/>
      </c>
      <c r="C25" s="21" t="str">
        <f ca="1">_xlfn.IFERROR(VLOOKUP(E25,'Rec.'!B:H,5,FALSE),"")</f>
        <v/>
      </c>
      <c r="D25" s="20" t="str">
        <f ca="1">_xlfn.IFERROR(VLOOKUP(E25,'Rec.'!B:H,6,FALSE),"")</f>
        <v/>
      </c>
      <c r="E25" s="20" t="str">
        <f ca="1">_xlfn.IFERROR(VLOOKUP(ROW()-9,'Rec.'!T:U,2,FALSE),"")</f>
        <v/>
      </c>
      <c r="F25" s="20" t="str">
        <f ca="1">IF(AND('Inf.'!C$10="Onsight",VLOOKUP(E25,'Q1.SL'!F:M,6,FALSE)="TOP"),VLOOKUP(E25,'Q1.SL'!F:M,6,FALSE)&amp;"("&amp;VLOOKUP(E25,'Q1.SL'!F:M,4,FALSE)&amp;")",VLOOKUP(E25,'Q1.SL'!F:M,6,FALSE))</f>
        <v/>
      </c>
      <c r="G25" s="20" t="str">
        <f ca="1">IF(AND('Inf.'!C$10="Onsight",VLOOKUP(E25,'Q2.SL'!G:O,6,FALSE)="TOP"),VLOOKUP(E25,'Q2.SL'!G:O,6,FALSE)&amp;"("&amp;VLOOKUP(E25,'Q2.SL'!G:O,4,FALSE)&amp;")",VLOOKUP(E25,'Q2.SL'!G:O,6,FALSE))</f>
        <v/>
      </c>
      <c r="H25" s="20" t="str">
        <f ca="1">IF(AND('Inf.'!C$10="Onsight",VLOOKUP(E25,'Q3.SL'!G:O,6,FALSE)="TOP"),VLOOKUP(E25,'Q3.SL'!G:O,6,FALSE)&amp;"("&amp;VLOOKUP(E25,'Q3.SL'!G:O,4,FALSE)&amp;")",VLOOKUP(E25,'Q3.SL'!G:O,6,FALSE))</f>
        <v/>
      </c>
      <c r="I25" s="20" t="str">
        <f ca="1">IF(AND('Inf.'!C$10="Onsight",VLOOKUP(E25,'Q4.SL'!G:O,6,FALSE)="TOP"),VLOOKUP(E25,'Q4.SL'!G:O,6,FALSE)&amp;"("&amp;VLOOKUP(E25,'Q4.SL'!G:O,4,FALSE)&amp;")",VLOOKUP(E25,'Q4.SL'!G:O,6,FALSE))</f>
        <v/>
      </c>
      <c r="J25" s="20" t="str">
        <f ca="1">_xlfn.IFERROR(VLOOKUP(E25,'Rec.'!H:N,7,FALSE),"")</f>
        <v/>
      </c>
      <c r="K25" s="20" t="str">
        <f ca="1">_xlfn.IFERROR(VLOOKUP(E25,'SF.SL'!F:J,5,FALSE),"")</f>
        <v/>
      </c>
      <c r="L25" s="31" t="str">
        <f ca="1">IF(ROW()-9&gt;'Inf.'!$O$2,"",VLOOKUP(E25,'SF.SL'!F:J,4,FALSE))</f>
        <v/>
      </c>
      <c r="M25" s="20" t="str">
        <f ca="1">IF(ROW()-9&gt;'Inf.'!$O$2,"",VLOOKUP(E25,'SF.SL'!F:O,10,FALSE))</f>
        <v/>
      </c>
      <c r="N25" s="20"/>
      <c r="O25" s="31" t="str">
        <f>IF(ROW()-9&gt;'Inf.'!$F$10,"",VLOOKUP(E25,'F.SL'!F:J,4,FALSE))</f>
        <v/>
      </c>
      <c r="P25" s="20" t="str">
        <f>IF(ROW()-9&gt;'Inf.'!$F$10,"",VLOOKUP(E25,'F.SL'!F:O,10,FALSE))</f>
        <v/>
      </c>
      <c r="Q25" s="42"/>
    </row>
    <row r="26" spans="1:17" ht="21.95" customHeight="1">
      <c r="A26" s="20" t="str">
        <f ca="1">_xlfn.IFERROR(VLOOKUP(E26,'Rec.'!Q:R,2,FALSE),"")</f>
        <v/>
      </c>
      <c r="B26" s="21" t="str">
        <f ca="1">_xlfn.IFERROR(VLOOKUP(E26,'Rec.'!B:H,4,FALSE),"")</f>
        <v/>
      </c>
      <c r="C26" s="21" t="str">
        <f ca="1">_xlfn.IFERROR(VLOOKUP(E26,'Rec.'!B:H,5,FALSE),"")</f>
        <v/>
      </c>
      <c r="D26" s="20" t="str">
        <f ca="1">_xlfn.IFERROR(VLOOKUP(E26,'Rec.'!B:H,6,FALSE),"")</f>
        <v/>
      </c>
      <c r="E26" s="20" t="str">
        <f ca="1">_xlfn.IFERROR(VLOOKUP(ROW()-9,'Rec.'!T:U,2,FALSE),"")</f>
        <v/>
      </c>
      <c r="F26" s="20" t="str">
        <f ca="1">IF(AND('Inf.'!C$10="Onsight",VLOOKUP(E26,'Q1.SL'!F:M,6,FALSE)="TOP"),VLOOKUP(E26,'Q1.SL'!F:M,6,FALSE)&amp;"("&amp;VLOOKUP(E26,'Q1.SL'!F:M,4,FALSE)&amp;")",VLOOKUP(E26,'Q1.SL'!F:M,6,FALSE))</f>
        <v/>
      </c>
      <c r="G26" s="20" t="str">
        <f ca="1">IF(AND('Inf.'!C$10="Onsight",VLOOKUP(E26,'Q2.SL'!G:O,6,FALSE)="TOP"),VLOOKUP(E26,'Q2.SL'!G:O,6,FALSE)&amp;"("&amp;VLOOKUP(E26,'Q2.SL'!G:O,4,FALSE)&amp;")",VLOOKUP(E26,'Q2.SL'!G:O,6,FALSE))</f>
        <v/>
      </c>
      <c r="H26" s="20" t="str">
        <f ca="1">IF(AND('Inf.'!C$10="Onsight",VLOOKUP(E26,'Q3.SL'!G:O,6,FALSE)="TOP"),VLOOKUP(E26,'Q3.SL'!G:O,6,FALSE)&amp;"("&amp;VLOOKUP(E26,'Q3.SL'!G:O,4,FALSE)&amp;")",VLOOKUP(E26,'Q3.SL'!G:O,6,FALSE))</f>
        <v/>
      </c>
      <c r="I26" s="20" t="str">
        <f ca="1">IF(AND('Inf.'!C$10="Onsight",VLOOKUP(E26,'Q4.SL'!G:O,6,FALSE)="TOP"),VLOOKUP(E26,'Q4.SL'!G:O,6,FALSE)&amp;"("&amp;VLOOKUP(E26,'Q4.SL'!G:O,4,FALSE)&amp;")",VLOOKUP(E26,'Q4.SL'!G:O,6,FALSE))</f>
        <v/>
      </c>
      <c r="J26" s="20" t="str">
        <f ca="1">_xlfn.IFERROR(VLOOKUP(E26,'Rec.'!H:N,7,FALSE),"")</f>
        <v/>
      </c>
      <c r="K26" s="20" t="str">
        <f ca="1">_xlfn.IFERROR(VLOOKUP(E26,'SF.SL'!F:J,5,FALSE),"")</f>
        <v/>
      </c>
      <c r="L26" s="31" t="str">
        <f ca="1">IF(ROW()-9&gt;'Inf.'!$O$2,"",VLOOKUP(E26,'SF.SL'!F:J,4,FALSE))</f>
        <v/>
      </c>
      <c r="M26" s="20" t="str">
        <f ca="1">IF(ROW()-9&gt;'Inf.'!$O$2,"",VLOOKUP(E26,'SF.SL'!F:O,10,FALSE))</f>
        <v/>
      </c>
      <c r="N26" s="20"/>
      <c r="O26" s="31" t="str">
        <f>IF(ROW()-9&gt;'Inf.'!$F$10,"",VLOOKUP(E26,'F.SL'!F:J,4,FALSE))</f>
        <v/>
      </c>
      <c r="P26" s="20" t="str">
        <f>IF(ROW()-9&gt;'Inf.'!$F$10,"",VLOOKUP(E26,'F.SL'!F:O,10,FALSE))</f>
        <v/>
      </c>
      <c r="Q26" s="42"/>
    </row>
    <row r="27" spans="1:17" ht="21.95" customHeight="1">
      <c r="A27" s="20" t="str">
        <f ca="1">_xlfn.IFERROR(VLOOKUP(E27,'Rec.'!Q:R,2,FALSE),"")</f>
        <v/>
      </c>
      <c r="B27" s="21" t="str">
        <f ca="1">_xlfn.IFERROR(VLOOKUP(E27,'Rec.'!B:H,4,FALSE),"")</f>
        <v/>
      </c>
      <c r="C27" s="21" t="str">
        <f ca="1">_xlfn.IFERROR(VLOOKUP(E27,'Rec.'!B:H,5,FALSE),"")</f>
        <v/>
      </c>
      <c r="D27" s="20" t="str">
        <f ca="1">_xlfn.IFERROR(VLOOKUP(E27,'Rec.'!B:H,6,FALSE),"")</f>
        <v/>
      </c>
      <c r="E27" s="20" t="str">
        <f ca="1">_xlfn.IFERROR(VLOOKUP(ROW()-9,'Rec.'!T:U,2,FALSE),"")</f>
        <v/>
      </c>
      <c r="F27" s="20" t="str">
        <f ca="1">IF(AND('Inf.'!C$10="Onsight",VLOOKUP(E27,'Q1.SL'!F:M,6,FALSE)="TOP"),VLOOKUP(E27,'Q1.SL'!F:M,6,FALSE)&amp;"("&amp;VLOOKUP(E27,'Q1.SL'!F:M,4,FALSE)&amp;")",VLOOKUP(E27,'Q1.SL'!F:M,6,FALSE))</f>
        <v/>
      </c>
      <c r="G27" s="20" t="str">
        <f ca="1">IF(AND('Inf.'!C$10="Onsight",VLOOKUP(E27,'Q2.SL'!G:O,6,FALSE)="TOP"),VLOOKUP(E27,'Q2.SL'!G:O,6,FALSE)&amp;"("&amp;VLOOKUP(E27,'Q2.SL'!G:O,4,FALSE)&amp;")",VLOOKUP(E27,'Q2.SL'!G:O,6,FALSE))</f>
        <v/>
      </c>
      <c r="H27" s="20" t="str">
        <f ca="1">IF(AND('Inf.'!C$10="Onsight",VLOOKUP(E27,'Q3.SL'!G:O,6,FALSE)="TOP"),VLOOKUP(E27,'Q3.SL'!G:O,6,FALSE)&amp;"("&amp;VLOOKUP(E27,'Q3.SL'!G:O,4,FALSE)&amp;")",VLOOKUP(E27,'Q3.SL'!G:O,6,FALSE))</f>
        <v/>
      </c>
      <c r="I27" s="20" t="str">
        <f ca="1">IF(AND('Inf.'!C$10="Onsight",VLOOKUP(E27,'Q4.SL'!G:O,6,FALSE)="TOP"),VLOOKUP(E27,'Q4.SL'!G:O,6,FALSE)&amp;"("&amp;VLOOKUP(E27,'Q4.SL'!G:O,4,FALSE)&amp;")",VLOOKUP(E27,'Q4.SL'!G:O,6,FALSE))</f>
        <v/>
      </c>
      <c r="J27" s="20" t="str">
        <f ca="1">_xlfn.IFERROR(VLOOKUP(E27,'Rec.'!H:N,7,FALSE),"")</f>
        <v/>
      </c>
      <c r="K27" s="20" t="str">
        <f ca="1">_xlfn.IFERROR(VLOOKUP(E27,'SF.SL'!F:J,5,FALSE),"")</f>
        <v/>
      </c>
      <c r="L27" s="31" t="str">
        <f ca="1">IF(ROW()-9&gt;'Inf.'!$O$2,"",VLOOKUP(E27,'SF.SL'!F:J,4,FALSE))</f>
        <v/>
      </c>
      <c r="M27" s="20" t="str">
        <f ca="1">IF(ROW()-9&gt;'Inf.'!$O$2,"",VLOOKUP(E27,'SF.SL'!F:O,10,FALSE))</f>
        <v/>
      </c>
      <c r="N27" s="20"/>
      <c r="O27" s="31" t="str">
        <f>IF(ROW()-9&gt;'Inf.'!$F$10,"",VLOOKUP(E27,'F.SL'!F:J,4,FALSE))</f>
        <v/>
      </c>
      <c r="P27" s="20" t="str">
        <f>IF(ROW()-9&gt;'Inf.'!$F$10,"",VLOOKUP(E27,'F.SL'!F:O,10,FALSE))</f>
        <v/>
      </c>
      <c r="Q27" s="42"/>
    </row>
    <row r="28" spans="1:17" ht="21.95" customHeight="1">
      <c r="A28" s="20" t="str">
        <f ca="1">_xlfn.IFERROR(VLOOKUP(E28,'Rec.'!Q:R,2,FALSE),"")</f>
        <v/>
      </c>
      <c r="B28" s="21" t="str">
        <f ca="1">_xlfn.IFERROR(VLOOKUP(E28,'Rec.'!B:H,4,FALSE),"")</f>
        <v/>
      </c>
      <c r="C28" s="21" t="str">
        <f ca="1">_xlfn.IFERROR(VLOOKUP(E28,'Rec.'!B:H,5,FALSE),"")</f>
        <v/>
      </c>
      <c r="D28" s="20" t="str">
        <f ca="1">_xlfn.IFERROR(VLOOKUP(E28,'Rec.'!B:H,6,FALSE),"")</f>
        <v/>
      </c>
      <c r="E28" s="20" t="str">
        <f ca="1">_xlfn.IFERROR(VLOOKUP(ROW()-9,'Rec.'!T:U,2,FALSE),"")</f>
        <v/>
      </c>
      <c r="F28" s="20" t="str">
        <f ca="1">IF(AND('Inf.'!C$10="Onsight",VLOOKUP(E28,'Q1.SL'!F:M,6,FALSE)="TOP"),VLOOKUP(E28,'Q1.SL'!F:M,6,FALSE)&amp;"("&amp;VLOOKUP(E28,'Q1.SL'!F:M,4,FALSE)&amp;")",VLOOKUP(E28,'Q1.SL'!F:M,6,FALSE))</f>
        <v/>
      </c>
      <c r="G28" s="20" t="str">
        <f ca="1">IF(AND('Inf.'!C$10="Onsight",VLOOKUP(E28,'Q2.SL'!G:O,6,FALSE)="TOP"),VLOOKUP(E28,'Q2.SL'!G:O,6,FALSE)&amp;"("&amp;VLOOKUP(E28,'Q2.SL'!G:O,4,FALSE)&amp;")",VLOOKUP(E28,'Q2.SL'!G:O,6,FALSE))</f>
        <v/>
      </c>
      <c r="H28" s="20" t="str">
        <f ca="1">IF(AND('Inf.'!C$10="Onsight",VLOOKUP(E28,'Q3.SL'!G:O,6,FALSE)="TOP"),VLOOKUP(E28,'Q3.SL'!G:O,6,FALSE)&amp;"("&amp;VLOOKUP(E28,'Q3.SL'!G:O,4,FALSE)&amp;")",VLOOKUP(E28,'Q3.SL'!G:O,6,FALSE))</f>
        <v/>
      </c>
      <c r="I28" s="20" t="str">
        <f ca="1">IF(AND('Inf.'!C$10="Onsight",VLOOKUP(E28,'Q4.SL'!G:O,6,FALSE)="TOP"),VLOOKUP(E28,'Q4.SL'!G:O,6,FALSE)&amp;"("&amp;VLOOKUP(E28,'Q4.SL'!G:O,4,FALSE)&amp;")",VLOOKUP(E28,'Q4.SL'!G:O,6,FALSE))</f>
        <v/>
      </c>
      <c r="J28" s="20" t="str">
        <f ca="1">_xlfn.IFERROR(VLOOKUP(E28,'Rec.'!H:N,7,FALSE),"")</f>
        <v/>
      </c>
      <c r="K28" s="20" t="str">
        <f ca="1">_xlfn.IFERROR(VLOOKUP(E28,'SF.SL'!F:J,5,FALSE),"")</f>
        <v/>
      </c>
      <c r="L28" s="31" t="str">
        <f ca="1">IF(ROW()-9&gt;'Inf.'!$O$2,"",VLOOKUP(E28,'SF.SL'!F:J,4,FALSE))</f>
        <v/>
      </c>
      <c r="M28" s="20" t="str">
        <f ca="1">IF(ROW()-9&gt;'Inf.'!$O$2,"",VLOOKUP(E28,'SF.SL'!F:O,10,FALSE))</f>
        <v/>
      </c>
      <c r="N28" s="20"/>
      <c r="O28" s="31" t="str">
        <f>IF(ROW()-9&gt;'Inf.'!$F$10,"",VLOOKUP(E28,'F.SL'!F:J,4,FALSE))</f>
        <v/>
      </c>
      <c r="P28" s="20" t="str">
        <f>IF(ROW()-9&gt;'Inf.'!$F$10,"",VLOOKUP(E28,'F.SL'!F:O,10,FALSE))</f>
        <v/>
      </c>
      <c r="Q28" s="42"/>
    </row>
    <row r="29" spans="1:17" ht="21.95" customHeight="1">
      <c r="A29" s="20" t="str">
        <f ca="1">_xlfn.IFERROR(VLOOKUP(E29,'Rec.'!Q:R,2,FALSE),"")</f>
        <v/>
      </c>
      <c r="B29" s="21" t="str">
        <f ca="1">_xlfn.IFERROR(VLOOKUP(E29,'Rec.'!B:H,4,FALSE),"")</f>
        <v/>
      </c>
      <c r="C29" s="21" t="str">
        <f ca="1">_xlfn.IFERROR(VLOOKUP(E29,'Rec.'!B:H,5,FALSE),"")</f>
        <v/>
      </c>
      <c r="D29" s="20" t="str">
        <f ca="1">_xlfn.IFERROR(VLOOKUP(E29,'Rec.'!B:H,6,FALSE),"")</f>
        <v/>
      </c>
      <c r="E29" s="20" t="str">
        <f ca="1">_xlfn.IFERROR(VLOOKUP(ROW()-9,'Rec.'!T:U,2,FALSE),"")</f>
        <v/>
      </c>
      <c r="F29" s="20" t="str">
        <f ca="1">IF(AND('Inf.'!C$10="Onsight",VLOOKUP(E29,'Q1.SL'!F:M,6,FALSE)="TOP"),VLOOKUP(E29,'Q1.SL'!F:M,6,FALSE)&amp;"("&amp;VLOOKUP(E29,'Q1.SL'!F:M,4,FALSE)&amp;")",VLOOKUP(E29,'Q1.SL'!F:M,6,FALSE))</f>
        <v/>
      </c>
      <c r="G29" s="20" t="str">
        <f ca="1">IF(AND('Inf.'!C$10="Onsight",VLOOKUP(E29,'Q2.SL'!G:O,6,FALSE)="TOP"),VLOOKUP(E29,'Q2.SL'!G:O,6,FALSE)&amp;"("&amp;VLOOKUP(E29,'Q2.SL'!G:O,4,FALSE)&amp;")",VLOOKUP(E29,'Q2.SL'!G:O,6,FALSE))</f>
        <v/>
      </c>
      <c r="H29" s="20" t="str">
        <f ca="1">IF(AND('Inf.'!C$10="Onsight",VLOOKUP(E29,'Q3.SL'!G:O,6,FALSE)="TOP"),VLOOKUP(E29,'Q3.SL'!G:O,6,FALSE)&amp;"("&amp;VLOOKUP(E29,'Q3.SL'!G:O,4,FALSE)&amp;")",VLOOKUP(E29,'Q3.SL'!G:O,6,FALSE))</f>
        <v/>
      </c>
      <c r="I29" s="20" t="str">
        <f ca="1">IF(AND('Inf.'!C$10="Onsight",VLOOKUP(E29,'Q4.SL'!G:O,6,FALSE)="TOP"),VLOOKUP(E29,'Q4.SL'!G:O,6,FALSE)&amp;"("&amp;VLOOKUP(E29,'Q4.SL'!G:O,4,FALSE)&amp;")",VLOOKUP(E29,'Q4.SL'!G:O,6,FALSE))</f>
        <v/>
      </c>
      <c r="J29" s="20" t="str">
        <f ca="1">_xlfn.IFERROR(VLOOKUP(E29,'Rec.'!H:N,7,FALSE),"")</f>
        <v/>
      </c>
      <c r="K29" s="20" t="str">
        <f ca="1">_xlfn.IFERROR(VLOOKUP(E29,'SF.SL'!F:J,5,FALSE),"")</f>
        <v/>
      </c>
      <c r="L29" s="31" t="str">
        <f ca="1">IF(ROW()-9&gt;'Inf.'!$O$2,"",VLOOKUP(E29,'SF.SL'!F:J,4,FALSE))</f>
        <v/>
      </c>
      <c r="M29" s="20" t="str">
        <f ca="1">IF(ROW()-9&gt;'Inf.'!$O$2,"",VLOOKUP(E29,'SF.SL'!F:O,10,FALSE))</f>
        <v/>
      </c>
      <c r="N29" s="20"/>
      <c r="O29" s="31" t="str">
        <f>IF(ROW()-9&gt;'Inf.'!$F$10,"",VLOOKUP(E29,'F.SL'!F:J,4,FALSE))</f>
        <v/>
      </c>
      <c r="P29" s="20" t="str">
        <f>IF(ROW()-9&gt;'Inf.'!$F$10,"",VLOOKUP(E29,'F.SL'!F:O,10,FALSE))</f>
        <v/>
      </c>
      <c r="Q29" s="42"/>
    </row>
    <row r="30" spans="1:17" ht="21.95" customHeight="1">
      <c r="A30" s="20" t="str">
        <f ca="1">_xlfn.IFERROR(VLOOKUP(E30,'Rec.'!Q:R,2,FALSE),"")</f>
        <v/>
      </c>
      <c r="B30" s="21" t="str">
        <f ca="1">_xlfn.IFERROR(VLOOKUP(E30,'Rec.'!B:H,4,FALSE),"")</f>
        <v/>
      </c>
      <c r="C30" s="21" t="str">
        <f ca="1">_xlfn.IFERROR(VLOOKUP(E30,'Rec.'!B:H,5,FALSE),"")</f>
        <v/>
      </c>
      <c r="D30" s="20" t="str">
        <f ca="1">_xlfn.IFERROR(VLOOKUP(E30,'Rec.'!B:H,6,FALSE),"")</f>
        <v/>
      </c>
      <c r="E30" s="20" t="str">
        <f ca="1">_xlfn.IFERROR(VLOOKUP(ROW()-9,'Rec.'!T:U,2,FALSE),"")</f>
        <v/>
      </c>
      <c r="F30" s="20" t="str">
        <f ca="1">IF(AND('Inf.'!C$10="Onsight",VLOOKUP(E30,'Q1.SL'!F:M,6,FALSE)="TOP"),VLOOKUP(E30,'Q1.SL'!F:M,6,FALSE)&amp;"("&amp;VLOOKUP(E30,'Q1.SL'!F:M,4,FALSE)&amp;")",VLOOKUP(E30,'Q1.SL'!F:M,6,FALSE))</f>
        <v/>
      </c>
      <c r="G30" s="20" t="str">
        <f ca="1">IF(AND('Inf.'!C$10="Onsight",VLOOKUP(E30,'Q2.SL'!G:O,6,FALSE)="TOP"),VLOOKUP(E30,'Q2.SL'!G:O,6,FALSE)&amp;"("&amp;VLOOKUP(E30,'Q2.SL'!G:O,4,FALSE)&amp;")",VLOOKUP(E30,'Q2.SL'!G:O,6,FALSE))</f>
        <v/>
      </c>
      <c r="H30" s="20" t="str">
        <f ca="1">IF(AND('Inf.'!C$10="Onsight",VLOOKUP(E30,'Q3.SL'!G:O,6,FALSE)="TOP"),VLOOKUP(E30,'Q3.SL'!G:O,6,FALSE)&amp;"("&amp;VLOOKUP(E30,'Q3.SL'!G:O,4,FALSE)&amp;")",VLOOKUP(E30,'Q3.SL'!G:O,6,FALSE))</f>
        <v/>
      </c>
      <c r="I30" s="20" t="str">
        <f ca="1">IF(AND('Inf.'!C$10="Onsight",VLOOKUP(E30,'Q4.SL'!G:O,6,FALSE)="TOP"),VLOOKUP(E30,'Q4.SL'!G:O,6,FALSE)&amp;"("&amp;VLOOKUP(E30,'Q4.SL'!G:O,4,FALSE)&amp;")",VLOOKUP(E30,'Q4.SL'!G:O,6,FALSE))</f>
        <v/>
      </c>
      <c r="J30" s="20" t="str">
        <f ca="1">_xlfn.IFERROR(VLOOKUP(E30,'Rec.'!H:N,7,FALSE),"")</f>
        <v/>
      </c>
      <c r="K30" s="20" t="str">
        <f ca="1">_xlfn.IFERROR(VLOOKUP(E30,'SF.SL'!F:J,5,FALSE),"")</f>
        <v/>
      </c>
      <c r="L30" s="31" t="str">
        <f ca="1">IF(ROW()-9&gt;'Inf.'!$O$2,"",VLOOKUP(E30,'SF.SL'!F:J,4,FALSE))</f>
        <v/>
      </c>
      <c r="M30" s="20" t="str">
        <f ca="1">IF(ROW()-9&gt;'Inf.'!$O$2,"",VLOOKUP(E30,'SF.SL'!F:O,10,FALSE))</f>
        <v/>
      </c>
      <c r="N30" s="20"/>
      <c r="O30" s="31" t="str">
        <f>IF(ROW()-9&gt;'Inf.'!$F$10,"",VLOOKUP(E30,'F.SL'!F:J,4,FALSE))</f>
        <v/>
      </c>
      <c r="P30" s="20" t="str">
        <f>IF(ROW()-9&gt;'Inf.'!$F$10,"",VLOOKUP(E30,'F.SL'!F:O,10,FALSE))</f>
        <v/>
      </c>
      <c r="Q30" s="42"/>
    </row>
    <row r="31" spans="1:17" ht="21.95" customHeight="1">
      <c r="A31" s="20" t="str">
        <f ca="1">_xlfn.IFERROR(VLOOKUP(E31,'Rec.'!Q:R,2,FALSE),"")</f>
        <v/>
      </c>
      <c r="B31" s="21" t="str">
        <f ca="1">_xlfn.IFERROR(VLOOKUP(E31,'Rec.'!B:H,4,FALSE),"")</f>
        <v/>
      </c>
      <c r="C31" s="21" t="str">
        <f ca="1">_xlfn.IFERROR(VLOOKUP(E31,'Rec.'!B:H,5,FALSE),"")</f>
        <v/>
      </c>
      <c r="D31" s="20" t="str">
        <f ca="1">_xlfn.IFERROR(VLOOKUP(E31,'Rec.'!B:H,6,FALSE),"")</f>
        <v/>
      </c>
      <c r="E31" s="20" t="str">
        <f ca="1">_xlfn.IFERROR(VLOOKUP(ROW()-9,'Rec.'!T:U,2,FALSE),"")</f>
        <v/>
      </c>
      <c r="F31" s="20" t="str">
        <f ca="1">IF(AND('Inf.'!C$10="Onsight",VLOOKUP(E31,'Q1.SL'!F:M,6,FALSE)="TOP"),VLOOKUP(E31,'Q1.SL'!F:M,6,FALSE)&amp;"("&amp;VLOOKUP(E31,'Q1.SL'!F:M,4,FALSE)&amp;")",VLOOKUP(E31,'Q1.SL'!F:M,6,FALSE))</f>
        <v/>
      </c>
      <c r="G31" s="20" t="str">
        <f ca="1">IF(AND('Inf.'!C$10="Onsight",VLOOKUP(E31,'Q2.SL'!G:O,6,FALSE)="TOP"),VLOOKUP(E31,'Q2.SL'!G:O,6,FALSE)&amp;"("&amp;VLOOKUP(E31,'Q2.SL'!G:O,4,FALSE)&amp;")",VLOOKUP(E31,'Q2.SL'!G:O,6,FALSE))</f>
        <v/>
      </c>
      <c r="H31" s="20" t="str">
        <f ca="1">IF(AND('Inf.'!C$10="Onsight",VLOOKUP(E31,'Q3.SL'!G:O,6,FALSE)="TOP"),VLOOKUP(E31,'Q3.SL'!G:O,6,FALSE)&amp;"("&amp;VLOOKUP(E31,'Q3.SL'!G:O,4,FALSE)&amp;")",VLOOKUP(E31,'Q3.SL'!G:O,6,FALSE))</f>
        <v/>
      </c>
      <c r="I31" s="20" t="str">
        <f ca="1">IF(AND('Inf.'!C$10="Onsight",VLOOKUP(E31,'Q4.SL'!G:O,6,FALSE)="TOP"),VLOOKUP(E31,'Q4.SL'!G:O,6,FALSE)&amp;"("&amp;VLOOKUP(E31,'Q4.SL'!G:O,4,FALSE)&amp;")",VLOOKUP(E31,'Q4.SL'!G:O,6,FALSE))</f>
        <v/>
      </c>
      <c r="J31" s="20" t="str">
        <f ca="1">_xlfn.IFERROR(VLOOKUP(E31,'Rec.'!H:N,7,FALSE),"")</f>
        <v/>
      </c>
      <c r="K31" s="20" t="str">
        <f ca="1">_xlfn.IFERROR(VLOOKUP(E31,'SF.SL'!F:J,5,FALSE),"")</f>
        <v/>
      </c>
      <c r="L31" s="31" t="str">
        <f ca="1">IF(ROW()-9&gt;'Inf.'!$O$2,"",VLOOKUP(E31,'SF.SL'!F:J,4,FALSE))</f>
        <v/>
      </c>
      <c r="M31" s="20" t="str">
        <f ca="1">IF(ROW()-9&gt;'Inf.'!$O$2,"",VLOOKUP(E31,'SF.SL'!F:O,10,FALSE))</f>
        <v/>
      </c>
      <c r="N31" s="20"/>
      <c r="O31" s="31" t="str">
        <f>IF(ROW()-9&gt;'Inf.'!$F$10,"",VLOOKUP(E31,'F.SL'!F:J,4,FALSE))</f>
        <v/>
      </c>
      <c r="P31" s="20" t="str">
        <f>IF(ROW()-9&gt;'Inf.'!$F$10,"",VLOOKUP(E31,'F.SL'!F:O,10,FALSE))</f>
        <v/>
      </c>
      <c r="Q31" s="42"/>
    </row>
    <row r="32" spans="1:17" ht="21.95" customHeight="1">
      <c r="A32" s="20" t="str">
        <f ca="1">_xlfn.IFERROR(VLOOKUP(E32,'Rec.'!Q:R,2,FALSE),"")</f>
        <v/>
      </c>
      <c r="B32" s="21" t="str">
        <f ca="1">_xlfn.IFERROR(VLOOKUP(E32,'Rec.'!B:H,4,FALSE),"")</f>
        <v/>
      </c>
      <c r="C32" s="21" t="str">
        <f ca="1">_xlfn.IFERROR(VLOOKUP(E32,'Rec.'!B:H,5,FALSE),"")</f>
        <v/>
      </c>
      <c r="D32" s="20" t="str">
        <f ca="1">_xlfn.IFERROR(VLOOKUP(E32,'Rec.'!B:H,6,FALSE),"")</f>
        <v/>
      </c>
      <c r="E32" s="20" t="str">
        <f ca="1">_xlfn.IFERROR(VLOOKUP(ROW()-9,'Rec.'!T:U,2,FALSE),"")</f>
        <v/>
      </c>
      <c r="F32" s="20" t="str">
        <f ca="1">IF(AND('Inf.'!C$10="Onsight",VLOOKUP(E32,'Q1.SL'!F:M,6,FALSE)="TOP"),VLOOKUP(E32,'Q1.SL'!F:M,6,FALSE)&amp;"("&amp;VLOOKUP(E32,'Q1.SL'!F:M,4,FALSE)&amp;")",VLOOKUP(E32,'Q1.SL'!F:M,6,FALSE))</f>
        <v/>
      </c>
      <c r="G32" s="20" t="str">
        <f ca="1">IF(AND('Inf.'!C$10="Onsight",VLOOKUP(E32,'Q2.SL'!G:O,6,FALSE)="TOP"),VLOOKUP(E32,'Q2.SL'!G:O,6,FALSE)&amp;"("&amp;VLOOKUP(E32,'Q2.SL'!G:O,4,FALSE)&amp;")",VLOOKUP(E32,'Q2.SL'!G:O,6,FALSE))</f>
        <v/>
      </c>
      <c r="H32" s="20" t="str">
        <f ca="1">IF(AND('Inf.'!C$10="Onsight",VLOOKUP(E32,'Q3.SL'!G:O,6,FALSE)="TOP"),VLOOKUP(E32,'Q3.SL'!G:O,6,FALSE)&amp;"("&amp;VLOOKUP(E32,'Q3.SL'!G:O,4,FALSE)&amp;")",VLOOKUP(E32,'Q3.SL'!G:O,6,FALSE))</f>
        <v/>
      </c>
      <c r="I32" s="20" t="str">
        <f ca="1">IF(AND('Inf.'!C$10="Onsight",VLOOKUP(E32,'Q4.SL'!G:O,6,FALSE)="TOP"),VLOOKUP(E32,'Q4.SL'!G:O,6,FALSE)&amp;"("&amp;VLOOKUP(E32,'Q4.SL'!G:O,4,FALSE)&amp;")",VLOOKUP(E32,'Q4.SL'!G:O,6,FALSE))</f>
        <v/>
      </c>
      <c r="J32" s="20" t="str">
        <f ca="1">_xlfn.IFERROR(VLOOKUP(E32,'Rec.'!H:N,7,FALSE),"")</f>
        <v/>
      </c>
      <c r="K32" s="20" t="str">
        <f ca="1">_xlfn.IFERROR(VLOOKUP(E32,'SF.SL'!F:J,5,FALSE),"")</f>
        <v/>
      </c>
      <c r="L32" s="31" t="str">
        <f ca="1">IF(ROW()-9&gt;'Inf.'!$O$2,"",VLOOKUP(E32,'SF.SL'!F:J,4,FALSE))</f>
        <v/>
      </c>
      <c r="M32" s="20" t="str">
        <f ca="1">IF(ROW()-9&gt;'Inf.'!$O$2,"",VLOOKUP(E32,'SF.SL'!F:O,10,FALSE))</f>
        <v/>
      </c>
      <c r="N32" s="20"/>
      <c r="O32" s="31" t="str">
        <f>IF(ROW()-9&gt;'Inf.'!$F$10,"",VLOOKUP(E32,'F.SL'!F:J,4,FALSE))</f>
        <v/>
      </c>
      <c r="P32" s="20" t="str">
        <f>IF(ROW()-9&gt;'Inf.'!$F$10,"",VLOOKUP(E32,'F.SL'!F:O,10,FALSE))</f>
        <v/>
      </c>
      <c r="Q32" s="42"/>
    </row>
    <row r="33" spans="1:17" ht="21.95" customHeight="1">
      <c r="A33" s="20" t="str">
        <f ca="1">_xlfn.IFERROR(VLOOKUP(E33,'Rec.'!Q:R,2,FALSE),"")</f>
        <v/>
      </c>
      <c r="B33" s="21" t="str">
        <f ca="1">_xlfn.IFERROR(VLOOKUP(E33,'Rec.'!B:H,4,FALSE),"")</f>
        <v/>
      </c>
      <c r="C33" s="21" t="str">
        <f ca="1">_xlfn.IFERROR(VLOOKUP(E33,'Rec.'!B:H,5,FALSE),"")</f>
        <v/>
      </c>
      <c r="D33" s="20" t="str">
        <f ca="1">_xlfn.IFERROR(VLOOKUP(E33,'Rec.'!B:H,6,FALSE),"")</f>
        <v/>
      </c>
      <c r="E33" s="20" t="str">
        <f ca="1">_xlfn.IFERROR(VLOOKUP(ROW()-9,'Rec.'!T:U,2,FALSE),"")</f>
        <v/>
      </c>
      <c r="F33" s="20" t="str">
        <f ca="1">IF(AND('Inf.'!C$10="Onsight",VLOOKUP(E33,'Q1.SL'!F:M,6,FALSE)="TOP"),VLOOKUP(E33,'Q1.SL'!F:M,6,FALSE)&amp;"("&amp;VLOOKUP(E33,'Q1.SL'!F:M,4,FALSE)&amp;")",VLOOKUP(E33,'Q1.SL'!F:M,6,FALSE))</f>
        <v/>
      </c>
      <c r="G33" s="20" t="str">
        <f ca="1">IF(AND('Inf.'!C$10="Onsight",VLOOKUP(E33,'Q2.SL'!G:O,6,FALSE)="TOP"),VLOOKUP(E33,'Q2.SL'!G:O,6,FALSE)&amp;"("&amp;VLOOKUP(E33,'Q2.SL'!G:O,4,FALSE)&amp;")",VLOOKUP(E33,'Q2.SL'!G:O,6,FALSE))</f>
        <v/>
      </c>
      <c r="H33" s="20" t="str">
        <f ca="1">IF(AND('Inf.'!C$10="Onsight",VLOOKUP(E33,'Q3.SL'!G:O,6,FALSE)="TOP"),VLOOKUP(E33,'Q3.SL'!G:O,6,FALSE)&amp;"("&amp;VLOOKUP(E33,'Q3.SL'!G:O,4,FALSE)&amp;")",VLOOKUP(E33,'Q3.SL'!G:O,6,FALSE))</f>
        <v/>
      </c>
      <c r="I33" s="20" t="str">
        <f ca="1">IF(AND('Inf.'!C$10="Onsight",VLOOKUP(E33,'Q4.SL'!G:O,6,FALSE)="TOP"),VLOOKUP(E33,'Q4.SL'!G:O,6,FALSE)&amp;"("&amp;VLOOKUP(E33,'Q4.SL'!G:O,4,FALSE)&amp;")",VLOOKUP(E33,'Q4.SL'!G:O,6,FALSE))</f>
        <v/>
      </c>
      <c r="J33" s="20" t="str">
        <f ca="1">_xlfn.IFERROR(VLOOKUP(E33,'Rec.'!H:N,7,FALSE),"")</f>
        <v/>
      </c>
      <c r="K33" s="20" t="str">
        <f ca="1">_xlfn.IFERROR(VLOOKUP(E33,'SF.SL'!F:J,5,FALSE),"")</f>
        <v/>
      </c>
      <c r="L33" s="31" t="str">
        <f ca="1">IF(ROW()-9&gt;'Inf.'!$O$2,"",VLOOKUP(E33,'SF.SL'!F:J,4,FALSE))</f>
        <v/>
      </c>
      <c r="M33" s="20" t="str">
        <f ca="1">IF(ROW()-9&gt;'Inf.'!$O$2,"",VLOOKUP(E33,'SF.SL'!F:O,10,FALSE))</f>
        <v/>
      </c>
      <c r="N33" s="20"/>
      <c r="O33" s="31" t="str">
        <f>IF(ROW()-9&gt;'Inf.'!$F$10,"",VLOOKUP(E33,'F.SL'!F:J,4,FALSE))</f>
        <v/>
      </c>
      <c r="P33" s="20" t="str">
        <f>IF(ROW()-9&gt;'Inf.'!$F$10,"",VLOOKUP(E33,'F.SL'!F:O,10,FALSE))</f>
        <v/>
      </c>
      <c r="Q33" s="42"/>
    </row>
    <row r="34" spans="1:17" ht="21.95" customHeight="1">
      <c r="A34" s="20" t="str">
        <f ca="1">_xlfn.IFERROR(VLOOKUP(E34,'Rec.'!Q:R,2,FALSE),"")</f>
        <v/>
      </c>
      <c r="B34" s="21" t="str">
        <f ca="1">_xlfn.IFERROR(VLOOKUP(E34,'Rec.'!B:H,4,FALSE),"")</f>
        <v/>
      </c>
      <c r="C34" s="21" t="str">
        <f ca="1">_xlfn.IFERROR(VLOOKUP(E34,'Rec.'!B:H,5,FALSE),"")</f>
        <v/>
      </c>
      <c r="D34" s="20" t="str">
        <f ca="1">_xlfn.IFERROR(VLOOKUP(E34,'Rec.'!B:H,6,FALSE),"")</f>
        <v/>
      </c>
      <c r="E34" s="20" t="str">
        <f ca="1">_xlfn.IFERROR(VLOOKUP(ROW()-9,'Rec.'!T:U,2,FALSE),"")</f>
        <v/>
      </c>
      <c r="F34" s="20" t="str">
        <f ca="1">IF(AND('Inf.'!C$10="Onsight",VLOOKUP(E34,'Q1.SL'!F:M,6,FALSE)="TOP"),VLOOKUP(E34,'Q1.SL'!F:M,6,FALSE)&amp;"("&amp;VLOOKUP(E34,'Q1.SL'!F:M,4,FALSE)&amp;")",VLOOKUP(E34,'Q1.SL'!F:M,6,FALSE))</f>
        <v/>
      </c>
      <c r="G34" s="20" t="str">
        <f ca="1">IF(AND('Inf.'!C$10="Onsight",VLOOKUP(E34,'Q2.SL'!G:O,6,FALSE)="TOP"),VLOOKUP(E34,'Q2.SL'!G:O,6,FALSE)&amp;"("&amp;VLOOKUP(E34,'Q2.SL'!G:O,4,FALSE)&amp;")",VLOOKUP(E34,'Q2.SL'!G:O,6,FALSE))</f>
        <v/>
      </c>
      <c r="H34" s="20" t="str">
        <f ca="1">IF(AND('Inf.'!C$10="Onsight",VLOOKUP(E34,'Q3.SL'!G:O,6,FALSE)="TOP"),VLOOKUP(E34,'Q3.SL'!G:O,6,FALSE)&amp;"("&amp;VLOOKUP(E34,'Q3.SL'!G:O,4,FALSE)&amp;")",VLOOKUP(E34,'Q3.SL'!G:O,6,FALSE))</f>
        <v/>
      </c>
      <c r="I34" s="20" t="str">
        <f ca="1">IF(AND('Inf.'!C$10="Onsight",VLOOKUP(E34,'Q4.SL'!G:O,6,FALSE)="TOP"),VLOOKUP(E34,'Q4.SL'!G:O,6,FALSE)&amp;"("&amp;VLOOKUP(E34,'Q4.SL'!G:O,4,FALSE)&amp;")",VLOOKUP(E34,'Q4.SL'!G:O,6,FALSE))</f>
        <v/>
      </c>
      <c r="J34" s="20" t="str">
        <f ca="1">_xlfn.IFERROR(VLOOKUP(E34,'Rec.'!H:N,7,FALSE),"")</f>
        <v/>
      </c>
      <c r="K34" s="20" t="str">
        <f ca="1">_xlfn.IFERROR(VLOOKUP(E34,'SF.SL'!F:J,5,FALSE),"")</f>
        <v/>
      </c>
      <c r="L34" s="31" t="str">
        <f ca="1">IF(ROW()-9&gt;'Inf.'!$O$2,"",VLOOKUP(E34,'SF.SL'!F:J,4,FALSE))</f>
        <v/>
      </c>
      <c r="M34" s="20" t="str">
        <f ca="1">IF(ROW()-9&gt;'Inf.'!$O$2,"",VLOOKUP(E34,'SF.SL'!F:O,10,FALSE))</f>
        <v/>
      </c>
      <c r="N34" s="20">
        <f ca="1">_xlfn.IFERROR(VLOOKUP(E34,'F.SL'!F:J,5,FALSE),"")</f>
        <v>9.2</v>
      </c>
      <c r="O34" s="31" t="str">
        <f>IF(ROW()-9&gt;'Inf.'!$F$10,"",VLOOKUP(E34,'F.SL'!F:J,4,FALSE))</f>
        <v/>
      </c>
      <c r="P34" s="20" t="str">
        <f>IF(ROW()-9&gt;'Inf.'!$F$10,"",VLOOKUP(E34,'F.SL'!F:O,10,FALSE))</f>
        <v/>
      </c>
      <c r="Q34" s="42"/>
    </row>
    <row r="35" spans="1:17" ht="21.95" customHeight="1">
      <c r="A35" s="20" t="str">
        <f ca="1">_xlfn.IFERROR(VLOOKUP(E35,'Rec.'!Q:R,2,FALSE),"")</f>
        <v/>
      </c>
      <c r="B35" s="21" t="str">
        <f ca="1">_xlfn.IFERROR(VLOOKUP(E35,'Rec.'!B:H,4,FALSE),"")</f>
        <v/>
      </c>
      <c r="C35" s="21" t="str">
        <f ca="1">_xlfn.IFERROR(VLOOKUP(E35,'Rec.'!B:H,5,FALSE),"")</f>
        <v/>
      </c>
      <c r="D35" s="20" t="str">
        <f ca="1">_xlfn.IFERROR(VLOOKUP(E35,'Rec.'!B:H,6,FALSE),"")</f>
        <v/>
      </c>
      <c r="E35" s="20" t="str">
        <f ca="1">_xlfn.IFERROR(VLOOKUP(ROW()-9,'Rec.'!T:U,2,FALSE),"")</f>
        <v/>
      </c>
      <c r="F35" s="20" t="str">
        <f ca="1">IF(AND('Inf.'!C$10="Onsight",VLOOKUP(E35,'Q1.SL'!F:M,6,FALSE)="TOP"),VLOOKUP(E35,'Q1.SL'!F:M,6,FALSE)&amp;"("&amp;VLOOKUP(E35,'Q1.SL'!F:M,4,FALSE)&amp;")",VLOOKUP(E35,'Q1.SL'!F:M,6,FALSE))</f>
        <v/>
      </c>
      <c r="G35" s="20" t="str">
        <f ca="1">IF(AND('Inf.'!C$10="Onsight",VLOOKUP(E35,'Q2.SL'!G:O,6,FALSE)="TOP"),VLOOKUP(E35,'Q2.SL'!G:O,6,FALSE)&amp;"("&amp;VLOOKUP(E35,'Q2.SL'!G:O,4,FALSE)&amp;")",VLOOKUP(E35,'Q2.SL'!G:O,6,FALSE))</f>
        <v/>
      </c>
      <c r="H35" s="20" t="str">
        <f ca="1">IF(AND('Inf.'!C$10="Onsight",VLOOKUP(E35,'Q3.SL'!G:O,6,FALSE)="TOP"),VLOOKUP(E35,'Q3.SL'!G:O,6,FALSE)&amp;"("&amp;VLOOKUP(E35,'Q3.SL'!G:O,4,FALSE)&amp;")",VLOOKUP(E35,'Q3.SL'!G:O,6,FALSE))</f>
        <v/>
      </c>
      <c r="I35" s="20" t="str">
        <f ca="1">IF(AND('Inf.'!C$10="Onsight",VLOOKUP(E35,'Q4.SL'!G:O,6,FALSE)="TOP"),VLOOKUP(E35,'Q4.SL'!G:O,6,FALSE)&amp;"("&amp;VLOOKUP(E35,'Q4.SL'!G:O,4,FALSE)&amp;")",VLOOKUP(E35,'Q4.SL'!G:O,6,FALSE))</f>
        <v/>
      </c>
      <c r="J35" s="20" t="str">
        <f ca="1">_xlfn.IFERROR(VLOOKUP(E35,'Rec.'!H:N,7,FALSE),"")</f>
        <v/>
      </c>
      <c r="K35" s="20" t="str">
        <f ca="1">_xlfn.IFERROR(VLOOKUP(E35,'SF.SL'!F:J,5,FALSE),"")</f>
        <v/>
      </c>
      <c r="L35" s="31" t="str">
        <f ca="1">IF(ROW()-9&gt;'Inf.'!$O$2,"",VLOOKUP(E35,'SF.SL'!F:J,4,FALSE))</f>
        <v/>
      </c>
      <c r="M35" s="20" t="str">
        <f ca="1">IF(ROW()-9&gt;'Inf.'!$O$2,"",VLOOKUP(E35,'SF.SL'!F:O,10,FALSE))</f>
        <v/>
      </c>
      <c r="N35" s="20">
        <f ca="1">_xlfn.IFERROR(VLOOKUP(E35,'F.SL'!F:J,5,FALSE),"")</f>
        <v>9.2</v>
      </c>
      <c r="O35" s="31" t="str">
        <f>IF(ROW()-9&gt;'Inf.'!$F$10,"",VLOOKUP(E35,'F.SL'!F:J,4,FALSE))</f>
        <v/>
      </c>
      <c r="P35" s="20" t="str">
        <f>IF(ROW()-9&gt;'Inf.'!$F$10,"",VLOOKUP(E35,'F.SL'!F:O,10,FALSE))</f>
        <v/>
      </c>
      <c r="Q35" s="42"/>
    </row>
    <row r="36" spans="1:17" ht="21.95" customHeight="1">
      <c r="A36" s="20" t="str">
        <f ca="1">_xlfn.IFERROR(VLOOKUP(E36,'Rec.'!Q:R,2,FALSE),"")</f>
        <v/>
      </c>
      <c r="B36" s="21" t="str">
        <f ca="1">_xlfn.IFERROR(VLOOKUP(E36,'Rec.'!B:H,4,FALSE),"")</f>
        <v/>
      </c>
      <c r="C36" s="21" t="str">
        <f ca="1">_xlfn.IFERROR(VLOOKUP(E36,'Rec.'!B:H,5,FALSE),"")</f>
        <v/>
      </c>
      <c r="D36" s="20" t="str">
        <f ca="1">_xlfn.IFERROR(VLOOKUP(E36,'Rec.'!B:H,6,FALSE),"")</f>
        <v/>
      </c>
      <c r="E36" s="20" t="str">
        <f ca="1">_xlfn.IFERROR(VLOOKUP(ROW()-9,'Rec.'!T:U,2,FALSE),"")</f>
        <v/>
      </c>
      <c r="F36" s="20" t="str">
        <f ca="1">IF(AND('Inf.'!C$10="Onsight",VLOOKUP(E36,'Q1.SL'!F:M,6,FALSE)="TOP"),VLOOKUP(E36,'Q1.SL'!F:M,6,FALSE)&amp;"("&amp;VLOOKUP(E36,'Q1.SL'!F:M,4,FALSE)&amp;")",VLOOKUP(E36,'Q1.SL'!F:M,6,FALSE))</f>
        <v/>
      </c>
      <c r="G36" s="20" t="str">
        <f ca="1">IF(AND('Inf.'!C$10="Onsight",VLOOKUP(E36,'Q2.SL'!G:O,6,FALSE)="TOP"),VLOOKUP(E36,'Q2.SL'!G:O,6,FALSE)&amp;"("&amp;VLOOKUP(E36,'Q2.SL'!G:O,4,FALSE)&amp;")",VLOOKUP(E36,'Q2.SL'!G:O,6,FALSE))</f>
        <v/>
      </c>
      <c r="H36" s="20" t="str">
        <f ca="1">IF(AND('Inf.'!C$10="Onsight",VLOOKUP(E36,'Q3.SL'!G:O,6,FALSE)="TOP"),VLOOKUP(E36,'Q3.SL'!G:O,6,FALSE)&amp;"("&amp;VLOOKUP(E36,'Q3.SL'!G:O,4,FALSE)&amp;")",VLOOKUP(E36,'Q3.SL'!G:O,6,FALSE))</f>
        <v/>
      </c>
      <c r="I36" s="20" t="str">
        <f ca="1">IF(AND('Inf.'!C$10="Onsight",VLOOKUP(E36,'Q4.SL'!G:O,6,FALSE)="TOP"),VLOOKUP(E36,'Q4.SL'!G:O,6,FALSE)&amp;"("&amp;VLOOKUP(E36,'Q4.SL'!G:O,4,FALSE)&amp;")",VLOOKUP(E36,'Q4.SL'!G:O,6,FALSE))</f>
        <v/>
      </c>
      <c r="J36" s="20" t="str">
        <f ca="1">_xlfn.IFERROR(VLOOKUP(E36,'Rec.'!H:N,7,FALSE),"")</f>
        <v/>
      </c>
      <c r="K36" s="20" t="str">
        <f ca="1">_xlfn.IFERROR(VLOOKUP(E36,'SF.SL'!F:J,5,FALSE),"")</f>
        <v/>
      </c>
      <c r="L36" s="31" t="str">
        <f ca="1">IF(ROW()-9&gt;'Inf.'!$O$2,"",VLOOKUP(E36,'SF.SL'!F:J,4,FALSE))</f>
        <v/>
      </c>
      <c r="M36" s="20" t="str">
        <f ca="1">IF(ROW()-9&gt;'Inf.'!$O$2,"",VLOOKUP(E36,'SF.SL'!F:O,10,FALSE))</f>
        <v/>
      </c>
      <c r="N36" s="20">
        <f ca="1">_xlfn.IFERROR(VLOOKUP(E36,'F.SL'!F:J,5,FALSE),"")</f>
        <v>9.2</v>
      </c>
      <c r="O36" s="31" t="str">
        <f>IF(ROW()-9&gt;'Inf.'!$F$10,"",VLOOKUP(E36,'F.SL'!F:J,4,FALSE))</f>
        <v/>
      </c>
      <c r="P36" s="20" t="str">
        <f>IF(ROW()-9&gt;'Inf.'!$F$10,"",VLOOKUP(E36,'F.SL'!F:O,10,FALSE))</f>
        <v/>
      </c>
      <c r="Q36" s="42"/>
    </row>
    <row r="37" spans="1:17" ht="21.95" customHeight="1">
      <c r="A37" s="20" t="str">
        <f ca="1">_xlfn.IFERROR(VLOOKUP(E37,'Rec.'!Q:R,2,FALSE),"")</f>
        <v/>
      </c>
      <c r="B37" s="21" t="str">
        <f ca="1">_xlfn.IFERROR(VLOOKUP(E37,'Rec.'!B:H,4,FALSE),"")</f>
        <v/>
      </c>
      <c r="C37" s="21" t="str">
        <f ca="1">_xlfn.IFERROR(VLOOKUP(E37,'Rec.'!B:H,5,FALSE),"")</f>
        <v/>
      </c>
      <c r="D37" s="20" t="str">
        <f ca="1">_xlfn.IFERROR(VLOOKUP(E37,'Rec.'!B:H,6,FALSE),"")</f>
        <v/>
      </c>
      <c r="E37" s="20" t="str">
        <f ca="1">_xlfn.IFERROR(VLOOKUP(ROW()-9,'Rec.'!T:U,2,FALSE),"")</f>
        <v/>
      </c>
      <c r="F37" s="20" t="str">
        <f ca="1">IF(AND('Inf.'!C$10="Onsight",VLOOKUP(E37,'Q1.SL'!F:M,6,FALSE)="TOP"),VLOOKUP(E37,'Q1.SL'!F:M,6,FALSE)&amp;"("&amp;VLOOKUP(E37,'Q1.SL'!F:M,4,FALSE)&amp;")",VLOOKUP(E37,'Q1.SL'!F:M,6,FALSE))</f>
        <v/>
      </c>
      <c r="G37" s="20" t="str">
        <f ca="1">IF(AND('Inf.'!C$10="Onsight",VLOOKUP(E37,'Q2.SL'!G:O,6,FALSE)="TOP"),VLOOKUP(E37,'Q2.SL'!G:O,6,FALSE)&amp;"("&amp;VLOOKUP(E37,'Q2.SL'!G:O,4,FALSE)&amp;")",VLOOKUP(E37,'Q2.SL'!G:O,6,FALSE))</f>
        <v/>
      </c>
      <c r="H37" s="20" t="str">
        <f ca="1">IF(AND('Inf.'!C$10="Onsight",VLOOKUP(E37,'Q3.SL'!G:O,6,FALSE)="TOP"),VLOOKUP(E37,'Q3.SL'!G:O,6,FALSE)&amp;"("&amp;VLOOKUP(E37,'Q3.SL'!G:O,4,FALSE)&amp;")",VLOOKUP(E37,'Q3.SL'!G:O,6,FALSE))</f>
        <v/>
      </c>
      <c r="I37" s="20" t="str">
        <f ca="1">IF(AND('Inf.'!C$10="Onsight",VLOOKUP(E37,'Q4.SL'!G:O,6,FALSE)="TOP"),VLOOKUP(E37,'Q4.SL'!G:O,6,FALSE)&amp;"("&amp;VLOOKUP(E37,'Q4.SL'!G:O,4,FALSE)&amp;")",VLOOKUP(E37,'Q4.SL'!G:O,6,FALSE))</f>
        <v/>
      </c>
      <c r="J37" s="20" t="str">
        <f ca="1">_xlfn.IFERROR(VLOOKUP(E37,'Rec.'!H:N,7,FALSE),"")</f>
        <v/>
      </c>
      <c r="K37" s="20" t="str">
        <f ca="1">_xlfn.IFERROR(VLOOKUP(E37,'SF.SL'!F:J,5,FALSE),"")</f>
        <v/>
      </c>
      <c r="L37" s="31" t="str">
        <f ca="1">IF(ROW()-9&gt;'Inf.'!$O$2,"",VLOOKUP(E37,'SF.SL'!F:J,4,FALSE))</f>
        <v/>
      </c>
      <c r="M37" s="20" t="str">
        <f ca="1">IF(ROW()-9&gt;'Inf.'!$O$2,"",VLOOKUP(E37,'SF.SL'!F:O,10,FALSE))</f>
        <v/>
      </c>
      <c r="N37" s="20">
        <f ca="1">_xlfn.IFERROR(VLOOKUP(E37,'F.SL'!F:J,5,FALSE),"")</f>
        <v>9.2</v>
      </c>
      <c r="O37" s="31" t="str">
        <f>IF(ROW()-9&gt;'Inf.'!$F$10,"",VLOOKUP(E37,'F.SL'!F:J,4,FALSE))</f>
        <v/>
      </c>
      <c r="P37" s="20" t="str">
        <f>IF(ROW()-9&gt;'Inf.'!$F$10,"",VLOOKUP(E37,'F.SL'!F:O,10,FALSE))</f>
        <v/>
      </c>
      <c r="Q37" s="42"/>
    </row>
    <row r="38" spans="1:17" ht="21.95" customHeight="1">
      <c r="A38" s="20" t="str">
        <f ca="1">_xlfn.IFERROR(VLOOKUP(E38,'Rec.'!Q:R,2,FALSE),"")</f>
        <v/>
      </c>
      <c r="B38" s="21" t="str">
        <f ca="1">_xlfn.IFERROR(VLOOKUP(E38,'Rec.'!B:H,4,FALSE),"")</f>
        <v/>
      </c>
      <c r="C38" s="21" t="str">
        <f ca="1">_xlfn.IFERROR(VLOOKUP(E38,'Rec.'!B:H,5,FALSE),"")</f>
        <v/>
      </c>
      <c r="D38" s="20" t="str">
        <f ca="1">_xlfn.IFERROR(VLOOKUP(E38,'Rec.'!B:H,6,FALSE),"")</f>
        <v/>
      </c>
      <c r="E38" s="20" t="str">
        <f ca="1">_xlfn.IFERROR(VLOOKUP(ROW()-9,'Rec.'!T:U,2,FALSE),"")</f>
        <v/>
      </c>
      <c r="F38" s="20" t="str">
        <f ca="1">IF(AND('Inf.'!C$10="Onsight",VLOOKUP(E38,'Q1.SL'!F:M,6,FALSE)="TOP"),VLOOKUP(E38,'Q1.SL'!F:M,6,FALSE)&amp;"("&amp;VLOOKUP(E38,'Q1.SL'!F:M,4,FALSE)&amp;")",VLOOKUP(E38,'Q1.SL'!F:M,6,FALSE))</f>
        <v/>
      </c>
      <c r="G38" s="20" t="str">
        <f ca="1">IF(AND('Inf.'!C$10="Onsight",VLOOKUP(E38,'Q2.SL'!G:O,6,FALSE)="TOP"),VLOOKUP(E38,'Q2.SL'!G:O,6,FALSE)&amp;"("&amp;VLOOKUP(E38,'Q2.SL'!G:O,4,FALSE)&amp;")",VLOOKUP(E38,'Q2.SL'!G:O,6,FALSE))</f>
        <v/>
      </c>
      <c r="H38" s="20" t="str">
        <f ca="1">IF(AND('Inf.'!C$10="Onsight",VLOOKUP(E38,'Q3.SL'!G:O,6,FALSE)="TOP"),VLOOKUP(E38,'Q3.SL'!G:O,6,FALSE)&amp;"("&amp;VLOOKUP(E38,'Q3.SL'!G:O,4,FALSE)&amp;")",VLOOKUP(E38,'Q3.SL'!G:O,6,FALSE))</f>
        <v/>
      </c>
      <c r="I38" s="20" t="str">
        <f ca="1">IF(AND('Inf.'!C$10="Onsight",VLOOKUP(E38,'Q4.SL'!G:O,6,FALSE)="TOP"),VLOOKUP(E38,'Q4.SL'!G:O,6,FALSE)&amp;"("&amp;VLOOKUP(E38,'Q4.SL'!G:O,4,FALSE)&amp;")",VLOOKUP(E38,'Q4.SL'!G:O,6,FALSE))</f>
        <v/>
      </c>
      <c r="J38" s="20" t="str">
        <f ca="1">_xlfn.IFERROR(VLOOKUP(E38,'Rec.'!H:N,7,FALSE),"")</f>
        <v/>
      </c>
      <c r="K38" s="20" t="str">
        <f ca="1">_xlfn.IFERROR(VLOOKUP(E38,'SF.SL'!F:J,5,FALSE),"")</f>
        <v/>
      </c>
      <c r="L38" s="31" t="str">
        <f ca="1">IF(ROW()-9&gt;'Inf.'!$O$2,"",VLOOKUP(E38,'SF.SL'!F:J,4,FALSE))</f>
        <v/>
      </c>
      <c r="M38" s="20" t="str">
        <f ca="1">IF(ROW()-9&gt;'Inf.'!$O$2,"",VLOOKUP(E38,'SF.SL'!F:O,10,FALSE))</f>
        <v/>
      </c>
      <c r="N38" s="20">
        <f ca="1">_xlfn.IFERROR(VLOOKUP(E38,'F.SL'!F:J,5,FALSE),"")</f>
        <v>9.2</v>
      </c>
      <c r="O38" s="31" t="str">
        <f>IF(ROW()-9&gt;'Inf.'!$F$10,"",VLOOKUP(E38,'F.SL'!F:J,4,FALSE))</f>
        <v/>
      </c>
      <c r="P38" s="20" t="str">
        <f>IF(ROW()-9&gt;'Inf.'!$F$10,"",VLOOKUP(E38,'F.SL'!F:O,10,FALSE))</f>
        <v/>
      </c>
      <c r="Q38" s="42"/>
    </row>
    <row r="39" spans="1:17" ht="21.95" customHeight="1">
      <c r="A39" s="20" t="str">
        <f ca="1">_xlfn.IFERROR(VLOOKUP(E39,'Rec.'!Q:R,2,FALSE),"")</f>
        <v/>
      </c>
      <c r="B39" s="21" t="str">
        <f ca="1">_xlfn.IFERROR(VLOOKUP(E39,'Rec.'!B:H,4,FALSE),"")</f>
        <v/>
      </c>
      <c r="C39" s="21" t="str">
        <f ca="1">_xlfn.IFERROR(VLOOKUP(E39,'Rec.'!B:H,5,FALSE),"")</f>
        <v/>
      </c>
      <c r="D39" s="20" t="str">
        <f ca="1">_xlfn.IFERROR(VLOOKUP(E39,'Rec.'!B:H,6,FALSE),"")</f>
        <v/>
      </c>
      <c r="E39" s="20" t="str">
        <f ca="1">_xlfn.IFERROR(VLOOKUP(ROW()-9,'Rec.'!T:U,2,FALSE),"")</f>
        <v/>
      </c>
      <c r="F39" s="20" t="str">
        <f ca="1">IF(AND('Inf.'!C$10="Onsight",VLOOKUP(E39,'Q1.SL'!F:M,6,FALSE)="TOP"),VLOOKUP(E39,'Q1.SL'!F:M,6,FALSE)&amp;"("&amp;VLOOKUP(E39,'Q1.SL'!F:M,4,FALSE)&amp;")",VLOOKUP(E39,'Q1.SL'!F:M,6,FALSE))</f>
        <v/>
      </c>
      <c r="G39" s="20" t="str">
        <f ca="1">IF(AND('Inf.'!C$10="Onsight",VLOOKUP(E39,'Q2.SL'!G:O,6,FALSE)="TOP"),VLOOKUP(E39,'Q2.SL'!G:O,6,FALSE)&amp;"("&amp;VLOOKUP(E39,'Q2.SL'!G:O,4,FALSE)&amp;")",VLOOKUP(E39,'Q2.SL'!G:O,6,FALSE))</f>
        <v/>
      </c>
      <c r="H39" s="20" t="str">
        <f ca="1">IF(AND('Inf.'!C$10="Onsight",VLOOKUP(E39,'Q3.SL'!G:O,6,FALSE)="TOP"),VLOOKUP(E39,'Q3.SL'!G:O,6,FALSE)&amp;"("&amp;VLOOKUP(E39,'Q3.SL'!G:O,4,FALSE)&amp;")",VLOOKUP(E39,'Q3.SL'!G:O,6,FALSE))</f>
        <v/>
      </c>
      <c r="I39" s="20" t="str">
        <f ca="1">IF(AND('Inf.'!C$10="Onsight",VLOOKUP(E39,'Q4.SL'!G:O,6,FALSE)="TOP"),VLOOKUP(E39,'Q4.SL'!G:O,6,FALSE)&amp;"("&amp;VLOOKUP(E39,'Q4.SL'!G:O,4,FALSE)&amp;")",VLOOKUP(E39,'Q4.SL'!G:O,6,FALSE))</f>
        <v/>
      </c>
      <c r="J39" s="20" t="str">
        <f ca="1">_xlfn.IFERROR(VLOOKUP(E39,'Rec.'!H:N,7,FALSE),"")</f>
        <v/>
      </c>
      <c r="K39" s="20" t="str">
        <f ca="1">_xlfn.IFERROR(VLOOKUP(E39,'SF.SL'!F:J,5,FALSE),"")</f>
        <v/>
      </c>
      <c r="L39" s="31" t="str">
        <f ca="1">IF(ROW()-9&gt;'Inf.'!$O$2,"",VLOOKUP(E39,'SF.SL'!F:J,4,FALSE))</f>
        <v/>
      </c>
      <c r="M39" s="20" t="str">
        <f ca="1">IF(ROW()-9&gt;'Inf.'!$O$2,"",VLOOKUP(E39,'SF.SL'!F:O,10,FALSE))</f>
        <v/>
      </c>
      <c r="N39" s="20">
        <f ca="1">_xlfn.IFERROR(VLOOKUP(E39,'F.SL'!F:J,5,FALSE),"")</f>
        <v>9.2</v>
      </c>
      <c r="O39" s="31" t="str">
        <f>IF(ROW()-9&gt;'Inf.'!$F$10,"",VLOOKUP(E39,'F.SL'!F:J,4,FALSE))</f>
        <v/>
      </c>
      <c r="P39" s="20" t="str">
        <f>IF(ROW()-9&gt;'Inf.'!$F$10,"",VLOOKUP(E39,'F.SL'!F:O,10,FALSE))</f>
        <v/>
      </c>
      <c r="Q39" s="42"/>
    </row>
    <row r="40" spans="1:17" ht="21.95" customHeight="1">
      <c r="A40" s="20" t="str">
        <f ca="1">_xlfn.IFERROR(VLOOKUP(E40,'Rec.'!Q:R,2,FALSE),"")</f>
        <v/>
      </c>
      <c r="B40" s="21" t="str">
        <f ca="1">_xlfn.IFERROR(VLOOKUP(E40,'Rec.'!B:H,4,FALSE),"")</f>
        <v/>
      </c>
      <c r="C40" s="21" t="str">
        <f ca="1">_xlfn.IFERROR(VLOOKUP(E40,'Rec.'!B:H,5,FALSE),"")</f>
        <v/>
      </c>
      <c r="D40" s="20" t="str">
        <f ca="1">_xlfn.IFERROR(VLOOKUP(E40,'Rec.'!B:H,6,FALSE),"")</f>
        <v/>
      </c>
      <c r="E40" s="20" t="str">
        <f ca="1">_xlfn.IFERROR(VLOOKUP(ROW()-9,'Rec.'!T:U,2,FALSE),"")</f>
        <v/>
      </c>
      <c r="F40" s="20" t="str">
        <f ca="1">IF(AND('Inf.'!C$10="Onsight",VLOOKUP(E40,'Q1.SL'!F:M,6,FALSE)="TOP"),VLOOKUP(E40,'Q1.SL'!F:M,6,FALSE)&amp;"("&amp;VLOOKUP(E40,'Q1.SL'!F:M,4,FALSE)&amp;")",VLOOKUP(E40,'Q1.SL'!F:M,6,FALSE))</f>
        <v/>
      </c>
      <c r="G40" s="20" t="str">
        <f ca="1">IF(AND('Inf.'!C$10="Onsight",VLOOKUP(E40,'Q2.SL'!G:O,6,FALSE)="TOP"),VLOOKUP(E40,'Q2.SL'!G:O,6,FALSE)&amp;"("&amp;VLOOKUP(E40,'Q2.SL'!G:O,4,FALSE)&amp;")",VLOOKUP(E40,'Q2.SL'!G:O,6,FALSE))</f>
        <v/>
      </c>
      <c r="H40" s="20" t="str">
        <f ca="1">IF(AND('Inf.'!C$10="Onsight",VLOOKUP(E40,'Q3.SL'!G:O,6,FALSE)="TOP"),VLOOKUP(E40,'Q3.SL'!G:O,6,FALSE)&amp;"("&amp;VLOOKUP(E40,'Q3.SL'!G:O,4,FALSE)&amp;")",VLOOKUP(E40,'Q3.SL'!G:O,6,FALSE))</f>
        <v/>
      </c>
      <c r="I40" s="20" t="str">
        <f ca="1">IF(AND('Inf.'!C$10="Onsight",VLOOKUP(E40,'Q4.SL'!G:O,6,FALSE)="TOP"),VLOOKUP(E40,'Q4.SL'!G:O,6,FALSE)&amp;"("&amp;VLOOKUP(E40,'Q4.SL'!G:O,4,FALSE)&amp;")",VLOOKUP(E40,'Q4.SL'!G:O,6,FALSE))</f>
        <v/>
      </c>
      <c r="J40" s="20" t="str">
        <f ca="1">_xlfn.IFERROR(VLOOKUP(E40,'Rec.'!H:N,7,FALSE),"")</f>
        <v/>
      </c>
      <c r="K40" s="20" t="str">
        <f ca="1">_xlfn.IFERROR(VLOOKUP(E40,'SF.SL'!F:J,5,FALSE),"")</f>
        <v/>
      </c>
      <c r="L40" s="31" t="str">
        <f ca="1">IF(ROW()-9&gt;'Inf.'!$O$2,"",VLOOKUP(E40,'SF.SL'!F:J,4,FALSE))</f>
        <v/>
      </c>
      <c r="M40" s="20" t="str">
        <f ca="1">IF(ROW()-9&gt;'Inf.'!$O$2,"",VLOOKUP(E40,'SF.SL'!F:O,10,FALSE))</f>
        <v/>
      </c>
      <c r="N40" s="20">
        <f ca="1">_xlfn.IFERROR(VLOOKUP(E40,'F.SL'!F:J,5,FALSE),"")</f>
        <v>9.2</v>
      </c>
      <c r="O40" s="31" t="str">
        <f>IF(ROW()-9&gt;'Inf.'!$F$10,"",VLOOKUP(E40,'F.SL'!F:J,4,FALSE))</f>
        <v/>
      </c>
      <c r="P40" s="20" t="str">
        <f>IF(ROW()-9&gt;'Inf.'!$F$10,"",VLOOKUP(E40,'F.SL'!F:O,10,FALSE))</f>
        <v/>
      </c>
      <c r="Q40" s="42"/>
    </row>
    <row r="41" spans="1:17" ht="21.95" customHeight="1">
      <c r="A41" s="20" t="str">
        <f ca="1">_xlfn.IFERROR(VLOOKUP(E41,'Rec.'!Q:R,2,FALSE),"")</f>
        <v/>
      </c>
      <c r="B41" s="21" t="str">
        <f ca="1">_xlfn.IFERROR(VLOOKUP(E41,'Rec.'!B:H,4,FALSE),"")</f>
        <v/>
      </c>
      <c r="C41" s="21" t="str">
        <f ca="1">_xlfn.IFERROR(VLOOKUP(E41,'Rec.'!B:H,5,FALSE),"")</f>
        <v/>
      </c>
      <c r="D41" s="20" t="str">
        <f ca="1">_xlfn.IFERROR(VLOOKUP(E41,'Rec.'!B:H,6,FALSE),"")</f>
        <v/>
      </c>
      <c r="E41" s="20" t="str">
        <f ca="1">_xlfn.IFERROR(VLOOKUP(ROW()-9,'Rec.'!T:U,2,FALSE),"")</f>
        <v/>
      </c>
      <c r="F41" s="20" t="str">
        <f ca="1">IF(AND('Inf.'!C$10="Onsight",VLOOKUP(E41,'Q1.SL'!F:M,6,FALSE)="TOP"),VLOOKUP(E41,'Q1.SL'!F:M,6,FALSE)&amp;"("&amp;VLOOKUP(E41,'Q1.SL'!F:M,4,FALSE)&amp;")",VLOOKUP(E41,'Q1.SL'!F:M,6,FALSE))</f>
        <v/>
      </c>
      <c r="G41" s="20" t="str">
        <f ca="1">IF(AND('Inf.'!C$10="Onsight",VLOOKUP(E41,'Q2.SL'!G:O,6,FALSE)="TOP"),VLOOKUP(E41,'Q2.SL'!G:O,6,FALSE)&amp;"("&amp;VLOOKUP(E41,'Q2.SL'!G:O,4,FALSE)&amp;")",VLOOKUP(E41,'Q2.SL'!G:O,6,FALSE))</f>
        <v/>
      </c>
      <c r="H41" s="20" t="str">
        <f ca="1">IF(AND('Inf.'!C$10="Onsight",VLOOKUP(E41,'Q3.SL'!G:O,6,FALSE)="TOP"),VLOOKUP(E41,'Q3.SL'!G:O,6,FALSE)&amp;"("&amp;VLOOKUP(E41,'Q3.SL'!G:O,4,FALSE)&amp;")",VLOOKUP(E41,'Q3.SL'!G:O,6,FALSE))</f>
        <v/>
      </c>
      <c r="I41" s="20" t="str">
        <f ca="1">IF(AND('Inf.'!C$10="Onsight",VLOOKUP(E41,'Q4.SL'!G:O,6,FALSE)="TOP"),VLOOKUP(E41,'Q4.SL'!G:O,6,FALSE)&amp;"("&amp;VLOOKUP(E41,'Q4.SL'!G:O,4,FALSE)&amp;")",VLOOKUP(E41,'Q4.SL'!G:O,6,FALSE))</f>
        <v/>
      </c>
      <c r="J41" s="20" t="str">
        <f ca="1">_xlfn.IFERROR(VLOOKUP(E41,'Rec.'!H:N,7,FALSE),"")</f>
        <v/>
      </c>
      <c r="K41" s="20" t="str">
        <f ca="1">_xlfn.IFERROR(VLOOKUP(E41,'SF.SL'!F:J,5,FALSE),"")</f>
        <v/>
      </c>
      <c r="L41" s="31" t="str">
        <f ca="1">IF(ROW()-9&gt;'Inf.'!$O$2,"",VLOOKUP(E41,'SF.SL'!F:J,4,FALSE))</f>
        <v/>
      </c>
      <c r="M41" s="20" t="str">
        <f ca="1">IF(ROW()-9&gt;'Inf.'!$O$2,"",VLOOKUP(E41,'SF.SL'!F:O,10,FALSE))</f>
        <v/>
      </c>
      <c r="N41" s="20">
        <f ca="1">_xlfn.IFERROR(VLOOKUP(E41,'F.SL'!F:J,5,FALSE),"")</f>
        <v>9.2</v>
      </c>
      <c r="O41" s="31" t="str">
        <f>IF(ROW()-9&gt;'Inf.'!$F$10,"",VLOOKUP(E41,'F.SL'!F:J,4,FALSE))</f>
        <v/>
      </c>
      <c r="P41" s="20" t="str">
        <f>IF(ROW()-9&gt;'Inf.'!$F$10,"",VLOOKUP(E41,'F.SL'!F:O,10,FALSE))</f>
        <v/>
      </c>
      <c r="Q41" s="42"/>
    </row>
    <row r="42" spans="1:17" ht="21.95" customHeight="1">
      <c r="A42" s="20" t="str">
        <f ca="1">_xlfn.IFERROR(VLOOKUP(E42,'Rec.'!Q:R,2,FALSE),"")</f>
        <v/>
      </c>
      <c r="B42" s="21" t="str">
        <f ca="1">_xlfn.IFERROR(VLOOKUP(E42,'Rec.'!B:H,4,FALSE),"")</f>
        <v/>
      </c>
      <c r="C42" s="21" t="str">
        <f ca="1">_xlfn.IFERROR(VLOOKUP(E42,'Rec.'!B:H,5,FALSE),"")</f>
        <v/>
      </c>
      <c r="D42" s="20" t="str">
        <f ca="1">_xlfn.IFERROR(VLOOKUP(E42,'Rec.'!B:H,6,FALSE),"")</f>
        <v/>
      </c>
      <c r="E42" s="20" t="str">
        <f ca="1">_xlfn.IFERROR(VLOOKUP(ROW()-9,'Rec.'!T:U,2,FALSE),"")</f>
        <v/>
      </c>
      <c r="F42" s="20" t="str">
        <f ca="1">IF(AND('Inf.'!C$10="Onsight",VLOOKUP(E42,'Q1.SL'!F:M,6,FALSE)="TOP"),VLOOKUP(E42,'Q1.SL'!F:M,6,FALSE)&amp;"("&amp;VLOOKUP(E42,'Q1.SL'!F:M,4,FALSE)&amp;")",VLOOKUP(E42,'Q1.SL'!F:M,6,FALSE))</f>
        <v/>
      </c>
      <c r="G42" s="20" t="str">
        <f ca="1">IF(AND('Inf.'!C$10="Onsight",VLOOKUP(E42,'Q2.SL'!G:O,6,FALSE)="TOP"),VLOOKUP(E42,'Q2.SL'!G:O,6,FALSE)&amp;"("&amp;VLOOKUP(E42,'Q2.SL'!G:O,4,FALSE)&amp;")",VLOOKUP(E42,'Q2.SL'!G:O,6,FALSE))</f>
        <v/>
      </c>
      <c r="H42" s="20" t="str">
        <f ca="1">IF(AND('Inf.'!C$10="Onsight",VLOOKUP(E42,'Q3.SL'!G:O,6,FALSE)="TOP"),VLOOKUP(E42,'Q3.SL'!G:O,6,FALSE)&amp;"("&amp;VLOOKUP(E42,'Q3.SL'!G:O,4,FALSE)&amp;")",VLOOKUP(E42,'Q3.SL'!G:O,6,FALSE))</f>
        <v/>
      </c>
      <c r="I42" s="20" t="str">
        <f ca="1">IF(AND('Inf.'!C$10="Onsight",VLOOKUP(E42,'Q4.SL'!G:O,6,FALSE)="TOP"),VLOOKUP(E42,'Q4.SL'!G:O,6,FALSE)&amp;"("&amp;VLOOKUP(E42,'Q4.SL'!G:O,4,FALSE)&amp;")",VLOOKUP(E42,'Q4.SL'!G:O,6,FALSE))</f>
        <v/>
      </c>
      <c r="J42" s="20" t="str">
        <f ca="1">_xlfn.IFERROR(VLOOKUP(E42,'Rec.'!H:N,7,FALSE),"")</f>
        <v/>
      </c>
      <c r="K42" s="20" t="str">
        <f ca="1">_xlfn.IFERROR(VLOOKUP(E42,'SF.SL'!F:J,5,FALSE),"")</f>
        <v/>
      </c>
      <c r="L42" s="31" t="str">
        <f ca="1">IF(ROW()-9&gt;'Inf.'!$O$2,"",VLOOKUP(E42,'SF.SL'!F:J,4,FALSE))</f>
        <v/>
      </c>
      <c r="M42" s="20" t="str">
        <f ca="1">IF(ROW()-9&gt;'Inf.'!$O$2,"",VLOOKUP(E42,'SF.SL'!F:O,10,FALSE))</f>
        <v/>
      </c>
      <c r="N42" s="20">
        <f ca="1">_xlfn.IFERROR(VLOOKUP(E42,'F.SL'!F:J,5,FALSE),"")</f>
        <v>9.2</v>
      </c>
      <c r="O42" s="31" t="str">
        <f>IF(ROW()-9&gt;'Inf.'!$F$10,"",VLOOKUP(E42,'F.SL'!F:J,4,FALSE))</f>
        <v/>
      </c>
      <c r="P42" s="20" t="str">
        <f>IF(ROW()-9&gt;'Inf.'!$F$10,"",VLOOKUP(E42,'F.SL'!F:O,10,FALSE))</f>
        <v/>
      </c>
      <c r="Q42" s="42"/>
    </row>
    <row r="43" spans="1:17" ht="21.95" customHeight="1">
      <c r="A43" s="20" t="str">
        <f ca="1">_xlfn.IFERROR(VLOOKUP(E43,'Rec.'!Q:R,2,FALSE),"")</f>
        <v/>
      </c>
      <c r="B43" s="21" t="str">
        <f ca="1">_xlfn.IFERROR(VLOOKUP(E43,'Rec.'!B:H,4,FALSE),"")</f>
        <v/>
      </c>
      <c r="C43" s="21" t="str">
        <f ca="1">_xlfn.IFERROR(VLOOKUP(E43,'Rec.'!B:H,5,FALSE),"")</f>
        <v/>
      </c>
      <c r="D43" s="20" t="str">
        <f ca="1">_xlfn.IFERROR(VLOOKUP(E43,'Rec.'!B:H,6,FALSE),"")</f>
        <v/>
      </c>
      <c r="E43" s="20" t="str">
        <f ca="1">_xlfn.IFERROR(VLOOKUP(ROW()-9,'Rec.'!T:U,2,FALSE),"")</f>
        <v/>
      </c>
      <c r="F43" s="20" t="str">
        <f ca="1">IF(AND('Inf.'!C$10="Onsight",VLOOKUP(E43,'Q1.SL'!F:M,6,FALSE)="TOP"),VLOOKUP(E43,'Q1.SL'!F:M,6,FALSE)&amp;"("&amp;VLOOKUP(E43,'Q1.SL'!F:M,4,FALSE)&amp;")",VLOOKUP(E43,'Q1.SL'!F:M,6,FALSE))</f>
        <v/>
      </c>
      <c r="G43" s="20" t="str">
        <f ca="1">IF(AND('Inf.'!C$10="Onsight",VLOOKUP(E43,'Q2.SL'!G:O,6,FALSE)="TOP"),VLOOKUP(E43,'Q2.SL'!G:O,6,FALSE)&amp;"("&amp;VLOOKUP(E43,'Q2.SL'!G:O,4,FALSE)&amp;")",VLOOKUP(E43,'Q2.SL'!G:O,6,FALSE))</f>
        <v/>
      </c>
      <c r="H43" s="20" t="str">
        <f ca="1">IF(AND('Inf.'!C$10="Onsight",VLOOKUP(E43,'Q3.SL'!G:O,6,FALSE)="TOP"),VLOOKUP(E43,'Q3.SL'!G:O,6,FALSE)&amp;"("&amp;VLOOKUP(E43,'Q3.SL'!G:O,4,FALSE)&amp;")",VLOOKUP(E43,'Q3.SL'!G:O,6,FALSE))</f>
        <v/>
      </c>
      <c r="I43" s="20" t="str">
        <f ca="1">IF(AND('Inf.'!C$10="Onsight",VLOOKUP(E43,'Q4.SL'!G:O,6,FALSE)="TOP"),VLOOKUP(E43,'Q4.SL'!G:O,6,FALSE)&amp;"("&amp;VLOOKUP(E43,'Q4.SL'!G:O,4,FALSE)&amp;")",VLOOKUP(E43,'Q4.SL'!G:O,6,FALSE))</f>
        <v/>
      </c>
      <c r="J43" s="20" t="str">
        <f ca="1">_xlfn.IFERROR(VLOOKUP(E43,'Rec.'!H:N,7,FALSE),"")</f>
        <v/>
      </c>
      <c r="K43" s="20" t="str">
        <f ca="1">_xlfn.IFERROR(VLOOKUP(E43,'SF.SL'!F:J,5,FALSE),"")</f>
        <v/>
      </c>
      <c r="L43" s="31" t="str">
        <f ca="1">IF(ROW()-9&gt;'Inf.'!$O$2,"",VLOOKUP(E43,'SF.SL'!F:J,4,FALSE))</f>
        <v/>
      </c>
      <c r="M43" s="20" t="str">
        <f ca="1">IF(ROW()-9&gt;'Inf.'!$O$2,"",VLOOKUP(E43,'SF.SL'!F:O,10,FALSE))</f>
        <v/>
      </c>
      <c r="N43" s="20">
        <f ca="1">_xlfn.IFERROR(VLOOKUP(E43,'F.SL'!F:J,5,FALSE),"")</f>
        <v>9.2</v>
      </c>
      <c r="O43" s="31" t="str">
        <f>IF(ROW()-9&gt;'Inf.'!$F$10,"",VLOOKUP(E43,'F.SL'!F:J,4,FALSE))</f>
        <v/>
      </c>
      <c r="P43" s="20" t="str">
        <f>IF(ROW()-9&gt;'Inf.'!$F$10,"",VLOOKUP(E43,'F.SL'!F:O,10,FALSE))</f>
        <v/>
      </c>
      <c r="Q43" s="42"/>
    </row>
    <row r="44" spans="1:17" ht="21.95" customHeight="1">
      <c r="A44" s="20" t="str">
        <f ca="1">_xlfn.IFERROR(VLOOKUP(E44,'Rec.'!Q:R,2,FALSE),"")</f>
        <v/>
      </c>
      <c r="B44" s="21" t="str">
        <f ca="1">_xlfn.IFERROR(VLOOKUP(E44,'Rec.'!B:H,4,FALSE),"")</f>
        <v/>
      </c>
      <c r="C44" s="21" t="str">
        <f ca="1">_xlfn.IFERROR(VLOOKUP(E44,'Rec.'!B:H,5,FALSE),"")</f>
        <v/>
      </c>
      <c r="D44" s="20" t="str">
        <f ca="1">_xlfn.IFERROR(VLOOKUP(E44,'Rec.'!B:H,6,FALSE),"")</f>
        <v/>
      </c>
      <c r="E44" s="20" t="str">
        <f ca="1">_xlfn.IFERROR(VLOOKUP(ROW()-9,'Rec.'!T:U,2,FALSE),"")</f>
        <v/>
      </c>
      <c r="F44" s="20" t="str">
        <f ca="1">IF(AND('Inf.'!C$10="Onsight",VLOOKUP(E44,'Q1.SL'!F:M,6,FALSE)="TOP"),VLOOKUP(E44,'Q1.SL'!F:M,6,FALSE)&amp;"("&amp;VLOOKUP(E44,'Q1.SL'!F:M,4,FALSE)&amp;")",VLOOKUP(E44,'Q1.SL'!F:M,6,FALSE))</f>
        <v/>
      </c>
      <c r="G44" s="20" t="str">
        <f ca="1">IF(AND('Inf.'!C$10="Onsight",VLOOKUP(E44,'Q2.SL'!G:O,6,FALSE)="TOP"),VLOOKUP(E44,'Q2.SL'!G:O,6,FALSE)&amp;"("&amp;VLOOKUP(E44,'Q2.SL'!G:O,4,FALSE)&amp;")",VLOOKUP(E44,'Q2.SL'!G:O,6,FALSE))</f>
        <v/>
      </c>
      <c r="H44" s="20" t="str">
        <f ca="1">IF(AND('Inf.'!C$10="Onsight",VLOOKUP(E44,'Q3.SL'!G:O,6,FALSE)="TOP"),VLOOKUP(E44,'Q3.SL'!G:O,6,FALSE)&amp;"("&amp;VLOOKUP(E44,'Q3.SL'!G:O,4,FALSE)&amp;")",VLOOKUP(E44,'Q3.SL'!G:O,6,FALSE))</f>
        <v/>
      </c>
      <c r="I44" s="20" t="str">
        <f ca="1">IF(AND('Inf.'!C$10="Onsight",VLOOKUP(E44,'Q4.SL'!G:O,6,FALSE)="TOP"),VLOOKUP(E44,'Q4.SL'!G:O,6,FALSE)&amp;"("&amp;VLOOKUP(E44,'Q4.SL'!G:O,4,FALSE)&amp;")",VLOOKUP(E44,'Q4.SL'!G:O,6,FALSE))</f>
        <v/>
      </c>
      <c r="J44" s="20" t="str">
        <f ca="1">_xlfn.IFERROR(VLOOKUP(E44,'Rec.'!H:N,7,FALSE),"")</f>
        <v/>
      </c>
      <c r="K44" s="20" t="str">
        <f ca="1">_xlfn.IFERROR(VLOOKUP(E44,'SF.SL'!F:J,5,FALSE),"")</f>
        <v/>
      </c>
      <c r="L44" s="31" t="str">
        <f ca="1">IF(ROW()-9&gt;'Inf.'!$O$2,"",VLOOKUP(E44,'SF.SL'!F:J,4,FALSE))</f>
        <v/>
      </c>
      <c r="M44" s="20" t="str">
        <f ca="1">IF(ROW()-9&gt;'Inf.'!$O$2,"",VLOOKUP(E44,'SF.SL'!F:O,10,FALSE))</f>
        <v/>
      </c>
      <c r="N44" s="20">
        <f ca="1">_xlfn.IFERROR(VLOOKUP(E44,'F.SL'!F:J,5,FALSE),"")</f>
        <v>9.2</v>
      </c>
      <c r="O44" s="31" t="str">
        <f>IF(ROW()-9&gt;'Inf.'!$F$10,"",VLOOKUP(E44,'F.SL'!F:J,4,FALSE))</f>
        <v/>
      </c>
      <c r="P44" s="20" t="str">
        <f>IF(ROW()-9&gt;'Inf.'!$F$10,"",VLOOKUP(E44,'F.SL'!F:O,10,FALSE))</f>
        <v/>
      </c>
      <c r="Q44" s="42"/>
    </row>
    <row r="45" spans="1:17" ht="21.95" customHeight="1">
      <c r="A45" s="20" t="str">
        <f ca="1">_xlfn.IFERROR(VLOOKUP(E45,'Rec.'!Q:R,2,FALSE),"")</f>
        <v/>
      </c>
      <c r="B45" s="21" t="str">
        <f ca="1">_xlfn.IFERROR(VLOOKUP(E45,'Rec.'!B:H,4,FALSE),"")</f>
        <v/>
      </c>
      <c r="C45" s="21" t="str">
        <f ca="1">_xlfn.IFERROR(VLOOKUP(E45,'Rec.'!B:H,5,FALSE),"")</f>
        <v/>
      </c>
      <c r="D45" s="20" t="str">
        <f ca="1">_xlfn.IFERROR(VLOOKUP(E45,'Rec.'!B:H,6,FALSE),"")</f>
        <v/>
      </c>
      <c r="E45" s="20" t="str">
        <f ca="1">_xlfn.IFERROR(VLOOKUP(ROW()-9,'Rec.'!T:U,2,FALSE),"")</f>
        <v/>
      </c>
      <c r="F45" s="20" t="str">
        <f ca="1">IF(AND('Inf.'!C$10="Onsight",VLOOKUP(E45,'Q1.SL'!F:M,6,FALSE)="TOP"),VLOOKUP(E45,'Q1.SL'!F:M,6,FALSE)&amp;"("&amp;VLOOKUP(E45,'Q1.SL'!F:M,4,FALSE)&amp;")",VLOOKUP(E45,'Q1.SL'!F:M,6,FALSE))</f>
        <v/>
      </c>
      <c r="G45" s="20" t="str">
        <f ca="1">IF(AND('Inf.'!C$10="Onsight",VLOOKUP(E45,'Q2.SL'!G:O,6,FALSE)="TOP"),VLOOKUP(E45,'Q2.SL'!G:O,6,FALSE)&amp;"("&amp;VLOOKUP(E45,'Q2.SL'!G:O,4,FALSE)&amp;")",VLOOKUP(E45,'Q2.SL'!G:O,6,FALSE))</f>
        <v/>
      </c>
      <c r="H45" s="20" t="str">
        <f ca="1">IF(AND('Inf.'!C$10="Onsight",VLOOKUP(E45,'Q3.SL'!G:O,6,FALSE)="TOP"),VLOOKUP(E45,'Q3.SL'!G:O,6,FALSE)&amp;"("&amp;VLOOKUP(E45,'Q3.SL'!G:O,4,FALSE)&amp;")",VLOOKUP(E45,'Q3.SL'!G:O,6,FALSE))</f>
        <v/>
      </c>
      <c r="I45" s="20" t="str">
        <f ca="1">IF(AND('Inf.'!C$10="Onsight",VLOOKUP(E45,'Q4.SL'!G:O,6,FALSE)="TOP"),VLOOKUP(E45,'Q4.SL'!G:O,6,FALSE)&amp;"("&amp;VLOOKUP(E45,'Q4.SL'!G:O,4,FALSE)&amp;")",VLOOKUP(E45,'Q4.SL'!G:O,6,FALSE))</f>
        <v/>
      </c>
      <c r="J45" s="20" t="str">
        <f ca="1">_xlfn.IFERROR(VLOOKUP(E45,'Rec.'!H:N,7,FALSE),"")</f>
        <v/>
      </c>
      <c r="K45" s="20" t="str">
        <f ca="1">_xlfn.IFERROR(VLOOKUP(E45,'SF.SL'!F:J,5,FALSE),"")</f>
        <v/>
      </c>
      <c r="L45" s="31" t="str">
        <f ca="1">IF(ROW()-9&gt;'Inf.'!$O$2,"",VLOOKUP(E45,'SF.SL'!F:J,4,FALSE))</f>
        <v/>
      </c>
      <c r="M45" s="20" t="str">
        <f ca="1">IF(ROW()-9&gt;'Inf.'!$O$2,"",VLOOKUP(E45,'SF.SL'!F:O,10,FALSE))</f>
        <v/>
      </c>
      <c r="N45" s="20">
        <f ca="1">_xlfn.IFERROR(VLOOKUP(E45,'F.SL'!F:J,5,FALSE),"")</f>
        <v>9.2</v>
      </c>
      <c r="O45" s="31" t="str">
        <f>IF(ROW()-9&gt;'Inf.'!$F$10,"",VLOOKUP(E45,'F.SL'!F:J,4,FALSE))</f>
        <v/>
      </c>
      <c r="P45" s="20" t="str">
        <f>IF(ROW()-9&gt;'Inf.'!$F$10,"",VLOOKUP(E45,'F.SL'!F:O,10,FALSE))</f>
        <v/>
      </c>
      <c r="Q45" s="42"/>
    </row>
    <row r="46" spans="1:17" ht="21.95" customHeight="1">
      <c r="A46" s="20" t="str">
        <f ca="1">_xlfn.IFERROR(VLOOKUP(E46,'Rec.'!Q:R,2,FALSE),"")</f>
        <v/>
      </c>
      <c r="B46" s="21" t="str">
        <f ca="1">_xlfn.IFERROR(VLOOKUP(E46,'Rec.'!B:H,4,FALSE),"")</f>
        <v/>
      </c>
      <c r="C46" s="21" t="str">
        <f ca="1">_xlfn.IFERROR(VLOOKUP(E46,'Rec.'!B:H,5,FALSE),"")</f>
        <v/>
      </c>
      <c r="D46" s="20" t="str">
        <f ca="1">_xlfn.IFERROR(VLOOKUP(E46,'Rec.'!B:H,6,FALSE),"")</f>
        <v/>
      </c>
      <c r="E46" s="20" t="str">
        <f ca="1">_xlfn.IFERROR(VLOOKUP(ROW()-9,'Rec.'!T:U,2,FALSE),"")</f>
        <v/>
      </c>
      <c r="F46" s="20" t="str">
        <f ca="1">IF(AND('Inf.'!C$10="Onsight",VLOOKUP(E46,'Q1.SL'!F:M,6,FALSE)="TOP"),VLOOKUP(E46,'Q1.SL'!F:M,6,FALSE)&amp;"("&amp;VLOOKUP(E46,'Q1.SL'!F:M,4,FALSE)&amp;")",VLOOKUP(E46,'Q1.SL'!F:M,6,FALSE))</f>
        <v/>
      </c>
      <c r="G46" s="20" t="str">
        <f ca="1">IF(AND('Inf.'!C$10="Onsight",VLOOKUP(E46,'Q2.SL'!G:O,6,FALSE)="TOP"),VLOOKUP(E46,'Q2.SL'!G:O,6,FALSE)&amp;"("&amp;VLOOKUP(E46,'Q2.SL'!G:O,4,FALSE)&amp;")",VLOOKUP(E46,'Q2.SL'!G:O,6,FALSE))</f>
        <v/>
      </c>
      <c r="H46" s="20" t="str">
        <f ca="1">IF(AND('Inf.'!C$10="Onsight",VLOOKUP(E46,'Q3.SL'!G:O,6,FALSE)="TOP"),VLOOKUP(E46,'Q3.SL'!G:O,6,FALSE)&amp;"("&amp;VLOOKUP(E46,'Q3.SL'!G:O,4,FALSE)&amp;")",VLOOKUP(E46,'Q3.SL'!G:O,6,FALSE))</f>
        <v/>
      </c>
      <c r="I46" s="20" t="str">
        <f ca="1">IF(AND('Inf.'!C$10="Onsight",VLOOKUP(E46,'Q4.SL'!G:O,6,FALSE)="TOP"),VLOOKUP(E46,'Q4.SL'!G:O,6,FALSE)&amp;"("&amp;VLOOKUP(E46,'Q4.SL'!G:O,4,FALSE)&amp;")",VLOOKUP(E46,'Q4.SL'!G:O,6,FALSE))</f>
        <v/>
      </c>
      <c r="J46" s="20" t="str">
        <f ca="1">_xlfn.IFERROR(VLOOKUP(E46,'Rec.'!H:N,7,FALSE),"")</f>
        <v/>
      </c>
      <c r="K46" s="20" t="str">
        <f ca="1">_xlfn.IFERROR(VLOOKUP(E46,'SF.SL'!F:J,5,FALSE),"")</f>
        <v/>
      </c>
      <c r="L46" s="31" t="str">
        <f ca="1">IF(ROW()-9&gt;'Inf.'!$O$2,"",VLOOKUP(E46,'SF.SL'!F:J,4,FALSE))</f>
        <v/>
      </c>
      <c r="M46" s="20" t="str">
        <f ca="1">IF(ROW()-9&gt;'Inf.'!$O$2,"",VLOOKUP(E46,'SF.SL'!F:O,10,FALSE))</f>
        <v/>
      </c>
      <c r="N46" s="20">
        <f ca="1">_xlfn.IFERROR(VLOOKUP(E46,'F.SL'!F:J,5,FALSE),"")</f>
        <v>9.2</v>
      </c>
      <c r="O46" s="31" t="str">
        <f>IF(ROW()-9&gt;'Inf.'!$F$10,"",VLOOKUP(E46,'F.SL'!F:J,4,FALSE))</f>
        <v/>
      </c>
      <c r="P46" s="20" t="str">
        <f>IF(ROW()-9&gt;'Inf.'!$F$10,"",VLOOKUP(E46,'F.SL'!F:O,10,FALSE))</f>
        <v/>
      </c>
      <c r="Q46" s="42"/>
    </row>
    <row r="47" spans="1:17" ht="21.95" customHeight="1">
      <c r="A47" s="20" t="str">
        <f ca="1">_xlfn.IFERROR(VLOOKUP(E47,'Rec.'!Q:R,2,FALSE),"")</f>
        <v/>
      </c>
      <c r="B47" s="21" t="str">
        <f ca="1">_xlfn.IFERROR(VLOOKUP(E47,'Rec.'!B:H,4,FALSE),"")</f>
        <v/>
      </c>
      <c r="C47" s="21" t="str">
        <f ca="1">_xlfn.IFERROR(VLOOKUP(E47,'Rec.'!B:H,5,FALSE),"")</f>
        <v/>
      </c>
      <c r="D47" s="20" t="str">
        <f ca="1">_xlfn.IFERROR(VLOOKUP(E47,'Rec.'!B:H,6,FALSE),"")</f>
        <v/>
      </c>
      <c r="E47" s="20" t="str">
        <f ca="1">_xlfn.IFERROR(VLOOKUP(ROW()-9,'Rec.'!T:U,2,FALSE),"")</f>
        <v/>
      </c>
      <c r="F47" s="20" t="str">
        <f ca="1">IF(AND('Inf.'!C$10="Onsight",VLOOKUP(E47,'Q1.SL'!F:M,6,FALSE)="TOP"),VLOOKUP(E47,'Q1.SL'!F:M,6,FALSE)&amp;"("&amp;VLOOKUP(E47,'Q1.SL'!F:M,4,FALSE)&amp;")",VLOOKUP(E47,'Q1.SL'!F:M,6,FALSE))</f>
        <v/>
      </c>
      <c r="G47" s="20" t="str">
        <f ca="1">IF(AND('Inf.'!C$10="Onsight",VLOOKUP(E47,'Q2.SL'!G:O,6,FALSE)="TOP"),VLOOKUP(E47,'Q2.SL'!G:O,6,FALSE)&amp;"("&amp;VLOOKUP(E47,'Q2.SL'!G:O,4,FALSE)&amp;")",VLOOKUP(E47,'Q2.SL'!G:O,6,FALSE))</f>
        <v/>
      </c>
      <c r="H47" s="20" t="str">
        <f ca="1">IF(AND('Inf.'!C$10="Onsight",VLOOKUP(E47,'Q3.SL'!G:O,6,FALSE)="TOP"),VLOOKUP(E47,'Q3.SL'!G:O,6,FALSE)&amp;"("&amp;VLOOKUP(E47,'Q3.SL'!G:O,4,FALSE)&amp;")",VLOOKUP(E47,'Q3.SL'!G:O,6,FALSE))</f>
        <v/>
      </c>
      <c r="I47" s="20" t="str">
        <f ca="1">IF(AND('Inf.'!C$10="Onsight",VLOOKUP(E47,'Q4.SL'!G:O,6,FALSE)="TOP"),VLOOKUP(E47,'Q4.SL'!G:O,6,FALSE)&amp;"("&amp;VLOOKUP(E47,'Q4.SL'!G:O,4,FALSE)&amp;")",VLOOKUP(E47,'Q4.SL'!G:O,6,FALSE))</f>
        <v/>
      </c>
      <c r="J47" s="20" t="str">
        <f ca="1">_xlfn.IFERROR(VLOOKUP(E47,'Rec.'!H:N,7,FALSE),"")</f>
        <v/>
      </c>
      <c r="K47" s="20" t="str">
        <f ca="1">_xlfn.IFERROR(VLOOKUP(E47,'SF.SL'!F:J,5,FALSE),"")</f>
        <v/>
      </c>
      <c r="L47" s="31" t="str">
        <f ca="1">IF(ROW()-9&gt;'Inf.'!$O$2,"",VLOOKUP(E47,'SF.SL'!F:J,4,FALSE))</f>
        <v/>
      </c>
      <c r="M47" s="20" t="str">
        <f ca="1">IF(ROW()-9&gt;'Inf.'!$O$2,"",VLOOKUP(E47,'SF.SL'!F:O,10,FALSE))</f>
        <v/>
      </c>
      <c r="N47" s="20">
        <f ca="1">_xlfn.IFERROR(VLOOKUP(E47,'F.SL'!F:J,5,FALSE),"")</f>
        <v>9.2</v>
      </c>
      <c r="O47" s="31" t="str">
        <f>IF(ROW()-9&gt;'Inf.'!$F$10,"",VLOOKUP(E47,'F.SL'!F:J,4,FALSE))</f>
        <v/>
      </c>
      <c r="P47" s="20" t="str">
        <f>IF(ROW()-9&gt;'Inf.'!$F$10,"",VLOOKUP(E47,'F.SL'!F:O,10,FALSE))</f>
        <v/>
      </c>
      <c r="Q47" s="42"/>
    </row>
    <row r="48" spans="1:17" ht="21.95" customHeight="1">
      <c r="A48" s="20" t="str">
        <f ca="1">_xlfn.IFERROR(VLOOKUP(E48,'Rec.'!Q:R,2,FALSE),"")</f>
        <v/>
      </c>
      <c r="B48" s="21" t="str">
        <f ca="1">_xlfn.IFERROR(VLOOKUP(E48,'Rec.'!B:H,4,FALSE),"")</f>
        <v/>
      </c>
      <c r="C48" s="21" t="str">
        <f ca="1">_xlfn.IFERROR(VLOOKUP(E48,'Rec.'!B:H,5,FALSE),"")</f>
        <v/>
      </c>
      <c r="D48" s="20" t="str">
        <f ca="1">_xlfn.IFERROR(VLOOKUP(E48,'Rec.'!B:H,6,FALSE),"")</f>
        <v/>
      </c>
      <c r="E48" s="20" t="str">
        <f ca="1">_xlfn.IFERROR(VLOOKUP(ROW()-9,'Rec.'!T:U,2,FALSE),"")</f>
        <v/>
      </c>
      <c r="F48" s="20" t="str">
        <f ca="1">IF(AND('Inf.'!C$10="Onsight",VLOOKUP(E48,'Q1.SL'!F:M,6,FALSE)="TOP"),VLOOKUP(E48,'Q1.SL'!F:M,6,FALSE)&amp;"("&amp;VLOOKUP(E48,'Q1.SL'!F:M,4,FALSE)&amp;")",VLOOKUP(E48,'Q1.SL'!F:M,6,FALSE))</f>
        <v/>
      </c>
      <c r="G48" s="20" t="str">
        <f ca="1">IF(AND('Inf.'!C$10="Onsight",VLOOKUP(E48,'Q2.SL'!G:O,6,FALSE)="TOP"),VLOOKUP(E48,'Q2.SL'!G:O,6,FALSE)&amp;"("&amp;VLOOKUP(E48,'Q2.SL'!G:O,4,FALSE)&amp;")",VLOOKUP(E48,'Q2.SL'!G:O,6,FALSE))</f>
        <v/>
      </c>
      <c r="H48" s="20" t="str">
        <f ca="1">IF(AND('Inf.'!C$10="Onsight",VLOOKUP(E48,'Q3.SL'!G:O,6,FALSE)="TOP"),VLOOKUP(E48,'Q3.SL'!G:O,6,FALSE)&amp;"("&amp;VLOOKUP(E48,'Q3.SL'!G:O,4,FALSE)&amp;")",VLOOKUP(E48,'Q3.SL'!G:O,6,FALSE))</f>
        <v/>
      </c>
      <c r="I48" s="20" t="str">
        <f ca="1">IF(AND('Inf.'!C$10="Onsight",VLOOKUP(E48,'Q4.SL'!G:O,6,FALSE)="TOP"),VLOOKUP(E48,'Q4.SL'!G:O,6,FALSE)&amp;"("&amp;VLOOKUP(E48,'Q4.SL'!G:O,4,FALSE)&amp;")",VLOOKUP(E48,'Q4.SL'!G:O,6,FALSE))</f>
        <v/>
      </c>
      <c r="J48" s="20" t="str">
        <f ca="1">_xlfn.IFERROR(VLOOKUP(E48,'Rec.'!H:N,7,FALSE),"")</f>
        <v/>
      </c>
      <c r="K48" s="20" t="str">
        <f ca="1">_xlfn.IFERROR(VLOOKUP(E48,'SF.SL'!F:J,5,FALSE),"")</f>
        <v/>
      </c>
      <c r="L48" s="31" t="str">
        <f ca="1">IF(ROW()-9&gt;'Inf.'!$O$2,"",VLOOKUP(E48,'SF.SL'!F:J,4,FALSE))</f>
        <v/>
      </c>
      <c r="M48" s="20" t="str">
        <f ca="1">IF(ROW()-9&gt;'Inf.'!$O$2,"",VLOOKUP(E48,'SF.SL'!F:O,10,FALSE))</f>
        <v/>
      </c>
      <c r="N48" s="20">
        <f ca="1">_xlfn.IFERROR(VLOOKUP(E48,'F.SL'!F:J,5,FALSE),"")</f>
        <v>9.2</v>
      </c>
      <c r="O48" s="31" t="str">
        <f>IF(ROW()-9&gt;'Inf.'!$F$10,"",VLOOKUP(E48,'F.SL'!F:J,4,FALSE))</f>
        <v/>
      </c>
      <c r="P48" s="20" t="str">
        <f>IF(ROW()-9&gt;'Inf.'!$F$10,"",VLOOKUP(E48,'F.SL'!F:O,10,FALSE))</f>
        <v/>
      </c>
      <c r="Q48" s="42"/>
    </row>
    <row r="49" spans="1:17" ht="21.95" customHeight="1">
      <c r="A49" s="20" t="str">
        <f ca="1">_xlfn.IFERROR(VLOOKUP(E49,'Rec.'!Q:R,2,FALSE),"")</f>
        <v/>
      </c>
      <c r="B49" s="21" t="str">
        <f ca="1">_xlfn.IFERROR(VLOOKUP(E49,'Rec.'!B:H,4,FALSE),"")</f>
        <v/>
      </c>
      <c r="C49" s="21" t="str">
        <f ca="1">_xlfn.IFERROR(VLOOKUP(E49,'Rec.'!B:H,5,FALSE),"")</f>
        <v/>
      </c>
      <c r="D49" s="20" t="str">
        <f ca="1">_xlfn.IFERROR(VLOOKUP(E49,'Rec.'!B:H,6,FALSE),"")</f>
        <v/>
      </c>
      <c r="E49" s="20" t="str">
        <f ca="1">_xlfn.IFERROR(VLOOKUP(ROW()-9,'Rec.'!T:U,2,FALSE),"")</f>
        <v/>
      </c>
      <c r="F49" s="20" t="str">
        <f ca="1">IF(AND('Inf.'!C$10="Onsight",VLOOKUP(E49,'Q1.SL'!F:M,6,FALSE)="TOP"),VLOOKUP(E49,'Q1.SL'!F:M,6,FALSE)&amp;"("&amp;VLOOKUP(E49,'Q1.SL'!F:M,4,FALSE)&amp;")",VLOOKUP(E49,'Q1.SL'!F:M,6,FALSE))</f>
        <v/>
      </c>
      <c r="G49" s="20" t="str">
        <f ca="1">IF(AND('Inf.'!C$10="Onsight",VLOOKUP(E49,'Q2.SL'!G:O,6,FALSE)="TOP"),VLOOKUP(E49,'Q2.SL'!G:O,6,FALSE)&amp;"("&amp;VLOOKUP(E49,'Q2.SL'!G:O,4,FALSE)&amp;")",VLOOKUP(E49,'Q2.SL'!G:O,6,FALSE))</f>
        <v/>
      </c>
      <c r="H49" s="20" t="str">
        <f ca="1">IF(AND('Inf.'!C$10="Onsight",VLOOKUP(E49,'Q3.SL'!G:O,6,FALSE)="TOP"),VLOOKUP(E49,'Q3.SL'!G:O,6,FALSE)&amp;"("&amp;VLOOKUP(E49,'Q3.SL'!G:O,4,FALSE)&amp;")",VLOOKUP(E49,'Q3.SL'!G:O,6,FALSE))</f>
        <v/>
      </c>
      <c r="I49" s="20" t="str">
        <f ca="1">IF(AND('Inf.'!C$10="Onsight",VLOOKUP(E49,'Q4.SL'!G:O,6,FALSE)="TOP"),VLOOKUP(E49,'Q4.SL'!G:O,6,FALSE)&amp;"("&amp;VLOOKUP(E49,'Q4.SL'!G:O,4,FALSE)&amp;")",VLOOKUP(E49,'Q4.SL'!G:O,6,FALSE))</f>
        <v/>
      </c>
      <c r="J49" s="20" t="str">
        <f ca="1">_xlfn.IFERROR(VLOOKUP(E49,'Rec.'!H:N,7,FALSE),"")</f>
        <v/>
      </c>
      <c r="K49" s="20" t="str">
        <f ca="1">_xlfn.IFERROR(VLOOKUP(E49,'SF.SL'!F:J,5,FALSE),"")</f>
        <v/>
      </c>
      <c r="L49" s="31" t="str">
        <f ca="1">IF(ROW()-9&gt;'Inf.'!$O$2,"",VLOOKUP(E49,'SF.SL'!F:J,4,FALSE))</f>
        <v/>
      </c>
      <c r="M49" s="20" t="str">
        <f ca="1">IF(ROW()-9&gt;'Inf.'!$O$2,"",VLOOKUP(E49,'SF.SL'!F:O,10,FALSE))</f>
        <v/>
      </c>
      <c r="N49" s="20">
        <f ca="1">_xlfn.IFERROR(VLOOKUP(E49,'F.SL'!F:J,5,FALSE),"")</f>
        <v>9.2</v>
      </c>
      <c r="O49" s="31" t="str">
        <f>IF(ROW()-9&gt;'Inf.'!$F$10,"",VLOOKUP(E49,'F.SL'!F:J,4,FALSE))</f>
        <v/>
      </c>
      <c r="P49" s="20" t="str">
        <f>IF(ROW()-9&gt;'Inf.'!$F$10,"",VLOOKUP(E49,'F.SL'!F:O,10,FALSE))</f>
        <v/>
      </c>
      <c r="Q49" s="42"/>
    </row>
    <row r="50" spans="1:17" ht="21.95" customHeight="1">
      <c r="A50" s="20" t="str">
        <f ca="1">_xlfn.IFERROR(VLOOKUP(E50,'Rec.'!Q:R,2,FALSE),"")</f>
        <v/>
      </c>
      <c r="B50" s="21" t="str">
        <f ca="1">_xlfn.IFERROR(VLOOKUP(E50,'Rec.'!B:H,4,FALSE),"")</f>
        <v/>
      </c>
      <c r="C50" s="21" t="str">
        <f ca="1">_xlfn.IFERROR(VLOOKUP(E50,'Rec.'!B:H,5,FALSE),"")</f>
        <v/>
      </c>
      <c r="D50" s="20" t="str">
        <f ca="1">_xlfn.IFERROR(VLOOKUP(E50,'Rec.'!B:H,6,FALSE),"")</f>
        <v/>
      </c>
      <c r="E50" s="20" t="str">
        <f ca="1">_xlfn.IFERROR(VLOOKUP(ROW()-9,'Rec.'!T:U,2,FALSE),"")</f>
        <v/>
      </c>
      <c r="F50" s="20" t="str">
        <f ca="1">IF(AND('Inf.'!C$10="Onsight",VLOOKUP(E50,'Q1.SL'!F:M,6,FALSE)="TOP"),VLOOKUP(E50,'Q1.SL'!F:M,6,FALSE)&amp;"("&amp;VLOOKUP(E50,'Q1.SL'!F:M,4,FALSE)&amp;")",VLOOKUP(E50,'Q1.SL'!F:M,6,FALSE))</f>
        <v/>
      </c>
      <c r="G50" s="20" t="str">
        <f ca="1">IF(AND('Inf.'!C$10="Onsight",VLOOKUP(E50,'Q2.SL'!G:O,6,FALSE)="TOP"),VLOOKUP(E50,'Q2.SL'!G:O,6,FALSE)&amp;"("&amp;VLOOKUP(E50,'Q2.SL'!G:O,4,FALSE)&amp;")",VLOOKUP(E50,'Q2.SL'!G:O,6,FALSE))</f>
        <v/>
      </c>
      <c r="H50" s="20" t="str">
        <f ca="1">IF(AND('Inf.'!C$10="Onsight",VLOOKUP(E50,'Q3.SL'!G:O,6,FALSE)="TOP"),VLOOKUP(E50,'Q3.SL'!G:O,6,FALSE)&amp;"("&amp;VLOOKUP(E50,'Q3.SL'!G:O,4,FALSE)&amp;")",VLOOKUP(E50,'Q3.SL'!G:O,6,FALSE))</f>
        <v/>
      </c>
      <c r="I50" s="20" t="str">
        <f ca="1">IF(AND('Inf.'!C$10="Onsight",VLOOKUP(E50,'Q4.SL'!G:O,6,FALSE)="TOP"),VLOOKUP(E50,'Q4.SL'!G:O,6,FALSE)&amp;"("&amp;VLOOKUP(E50,'Q4.SL'!G:O,4,FALSE)&amp;")",VLOOKUP(E50,'Q4.SL'!G:O,6,FALSE))</f>
        <v/>
      </c>
      <c r="J50" s="20" t="str">
        <f ca="1">_xlfn.IFERROR(VLOOKUP(E50,'Rec.'!H:N,7,FALSE),"")</f>
        <v/>
      </c>
      <c r="K50" s="20" t="str">
        <f ca="1">_xlfn.IFERROR(VLOOKUP(E50,'SF.SL'!F:J,5,FALSE),"")</f>
        <v/>
      </c>
      <c r="L50" s="31" t="str">
        <f ca="1">IF(ROW()-9&gt;'Inf.'!$O$2,"",VLOOKUP(E50,'SF.SL'!F:J,4,FALSE))</f>
        <v/>
      </c>
      <c r="M50" s="20" t="str">
        <f ca="1">IF(ROW()-9&gt;'Inf.'!$O$2,"",VLOOKUP(E50,'SF.SL'!F:O,10,FALSE))</f>
        <v/>
      </c>
      <c r="N50" s="20">
        <f ca="1">_xlfn.IFERROR(VLOOKUP(E50,'F.SL'!F:J,5,FALSE),"")</f>
        <v>9.2</v>
      </c>
      <c r="O50" s="31" t="str">
        <f>IF(ROW()-9&gt;'Inf.'!$F$10,"",VLOOKUP(E50,'F.SL'!F:J,4,FALSE))</f>
        <v/>
      </c>
      <c r="P50" s="20" t="str">
        <f>IF(ROW()-9&gt;'Inf.'!$F$10,"",VLOOKUP(E50,'F.SL'!F:O,10,FALSE))</f>
        <v/>
      </c>
      <c r="Q50" s="42"/>
    </row>
    <row r="51" spans="1:17" ht="21.95" customHeight="1">
      <c r="A51" s="20" t="str">
        <f ca="1">_xlfn.IFERROR(VLOOKUP(E51,'Rec.'!Q:R,2,FALSE),"")</f>
        <v/>
      </c>
      <c r="B51" s="21" t="str">
        <f ca="1">_xlfn.IFERROR(VLOOKUP(E51,'Rec.'!B:H,4,FALSE),"")</f>
        <v/>
      </c>
      <c r="C51" s="21" t="str">
        <f ca="1">_xlfn.IFERROR(VLOOKUP(E51,'Rec.'!B:H,5,FALSE),"")</f>
        <v/>
      </c>
      <c r="D51" s="20" t="str">
        <f ca="1">_xlfn.IFERROR(VLOOKUP(E51,'Rec.'!B:H,6,FALSE),"")</f>
        <v/>
      </c>
      <c r="E51" s="20" t="str">
        <f ca="1">_xlfn.IFERROR(VLOOKUP(ROW()-9,'Rec.'!T:U,2,FALSE),"")</f>
        <v/>
      </c>
      <c r="F51" s="20" t="str">
        <f ca="1">IF(AND('Inf.'!C$10="Onsight",VLOOKUP(E51,'Q1.SL'!F:M,6,FALSE)="TOP"),VLOOKUP(E51,'Q1.SL'!F:M,6,FALSE)&amp;"("&amp;VLOOKUP(E51,'Q1.SL'!F:M,4,FALSE)&amp;")",VLOOKUP(E51,'Q1.SL'!F:M,6,FALSE))</f>
        <v/>
      </c>
      <c r="G51" s="20" t="str">
        <f ca="1">IF(AND('Inf.'!C$10="Onsight",VLOOKUP(E51,'Q2.SL'!G:O,6,FALSE)="TOP"),VLOOKUP(E51,'Q2.SL'!G:O,6,FALSE)&amp;"("&amp;VLOOKUP(E51,'Q2.SL'!G:O,4,FALSE)&amp;")",VLOOKUP(E51,'Q2.SL'!G:O,6,FALSE))</f>
        <v/>
      </c>
      <c r="H51" s="20" t="str">
        <f ca="1">IF(AND('Inf.'!C$10="Onsight",VLOOKUP(E51,'Q3.SL'!G:O,6,FALSE)="TOP"),VLOOKUP(E51,'Q3.SL'!G:O,6,FALSE)&amp;"("&amp;VLOOKUP(E51,'Q3.SL'!G:O,4,FALSE)&amp;")",VLOOKUP(E51,'Q3.SL'!G:O,6,FALSE))</f>
        <v/>
      </c>
      <c r="I51" s="20" t="str">
        <f ca="1">IF(AND('Inf.'!C$10="Onsight",VLOOKUP(E51,'Q4.SL'!G:O,6,FALSE)="TOP"),VLOOKUP(E51,'Q4.SL'!G:O,6,FALSE)&amp;"("&amp;VLOOKUP(E51,'Q4.SL'!G:O,4,FALSE)&amp;")",VLOOKUP(E51,'Q4.SL'!G:O,6,FALSE))</f>
        <v/>
      </c>
      <c r="J51" s="20" t="str">
        <f ca="1">_xlfn.IFERROR(VLOOKUP(E51,'Rec.'!H:N,7,FALSE),"")</f>
        <v/>
      </c>
      <c r="K51" s="20" t="str">
        <f ca="1">_xlfn.IFERROR(VLOOKUP(E51,'SF.SL'!F:J,5,FALSE),"")</f>
        <v/>
      </c>
      <c r="L51" s="31" t="str">
        <f ca="1">IF(ROW()-9&gt;'Inf.'!$O$2,"",VLOOKUP(E51,'SF.SL'!F:J,4,FALSE))</f>
        <v/>
      </c>
      <c r="M51" s="20" t="str">
        <f ca="1">IF(ROW()-9&gt;'Inf.'!$O$2,"",VLOOKUP(E51,'SF.SL'!F:O,10,FALSE))</f>
        <v/>
      </c>
      <c r="N51" s="20">
        <f ca="1">_xlfn.IFERROR(VLOOKUP(E51,'F.SL'!F:J,5,FALSE),"")</f>
        <v>9.2</v>
      </c>
      <c r="O51" s="31" t="str">
        <f>IF(ROW()-9&gt;'Inf.'!$F$10,"",VLOOKUP(E51,'F.SL'!F:J,4,FALSE))</f>
        <v/>
      </c>
      <c r="P51" s="20" t="str">
        <f>IF(ROW()-9&gt;'Inf.'!$F$10,"",VLOOKUP(E51,'F.SL'!F:O,10,FALSE))</f>
        <v/>
      </c>
      <c r="Q51" s="42"/>
    </row>
    <row r="52" spans="1:17" ht="21.95" customHeight="1">
      <c r="A52" s="20" t="str">
        <f ca="1">_xlfn.IFERROR(VLOOKUP(E52,'Rec.'!Q:R,2,FALSE),"")</f>
        <v/>
      </c>
      <c r="B52" s="21" t="str">
        <f ca="1">_xlfn.IFERROR(VLOOKUP(E52,'Rec.'!B:H,4,FALSE),"")</f>
        <v/>
      </c>
      <c r="C52" s="21" t="str">
        <f ca="1">_xlfn.IFERROR(VLOOKUP(E52,'Rec.'!B:H,5,FALSE),"")</f>
        <v/>
      </c>
      <c r="D52" s="20" t="str">
        <f ca="1">_xlfn.IFERROR(VLOOKUP(E52,'Rec.'!B:H,6,FALSE),"")</f>
        <v/>
      </c>
      <c r="E52" s="20" t="str">
        <f ca="1">_xlfn.IFERROR(VLOOKUP(ROW()-9,'Rec.'!T:U,2,FALSE),"")</f>
        <v/>
      </c>
      <c r="F52" s="20" t="str">
        <f ca="1">IF(AND('Inf.'!C$10="Onsight",VLOOKUP(E52,'Q1.SL'!F:M,6,FALSE)="TOP"),VLOOKUP(E52,'Q1.SL'!F:M,6,FALSE)&amp;"("&amp;VLOOKUP(E52,'Q1.SL'!F:M,4,FALSE)&amp;")",VLOOKUP(E52,'Q1.SL'!F:M,6,FALSE))</f>
        <v/>
      </c>
      <c r="G52" s="20" t="str">
        <f ca="1">IF(AND('Inf.'!C$10="Onsight",VLOOKUP(E52,'Q2.SL'!G:O,6,FALSE)="TOP"),VLOOKUP(E52,'Q2.SL'!G:O,6,FALSE)&amp;"("&amp;VLOOKUP(E52,'Q2.SL'!G:O,4,FALSE)&amp;")",VLOOKUP(E52,'Q2.SL'!G:O,6,FALSE))</f>
        <v/>
      </c>
      <c r="H52" s="20" t="str">
        <f ca="1">IF(AND('Inf.'!C$10="Onsight",VLOOKUP(E52,'Q3.SL'!G:O,6,FALSE)="TOP"),VLOOKUP(E52,'Q3.SL'!G:O,6,FALSE)&amp;"("&amp;VLOOKUP(E52,'Q3.SL'!G:O,4,FALSE)&amp;")",VLOOKUP(E52,'Q3.SL'!G:O,6,FALSE))</f>
        <v/>
      </c>
      <c r="I52" s="20" t="str">
        <f ca="1">IF(AND('Inf.'!C$10="Onsight",VLOOKUP(E52,'Q4.SL'!G:O,6,FALSE)="TOP"),VLOOKUP(E52,'Q4.SL'!G:O,6,FALSE)&amp;"("&amp;VLOOKUP(E52,'Q4.SL'!G:O,4,FALSE)&amp;")",VLOOKUP(E52,'Q4.SL'!G:O,6,FALSE))</f>
        <v/>
      </c>
      <c r="J52" s="20" t="str">
        <f ca="1">_xlfn.IFERROR(VLOOKUP(E52,'Rec.'!H:N,7,FALSE),"")</f>
        <v/>
      </c>
      <c r="K52" s="20" t="str">
        <f ca="1">_xlfn.IFERROR(VLOOKUP(E52,'SF.SL'!F:J,5,FALSE),"")</f>
        <v/>
      </c>
      <c r="L52" s="31" t="str">
        <f ca="1">IF(ROW()-9&gt;'Inf.'!$O$2,"",VLOOKUP(E52,'SF.SL'!F:J,4,FALSE))</f>
        <v/>
      </c>
      <c r="M52" s="20" t="str">
        <f ca="1">IF(ROW()-9&gt;'Inf.'!$O$2,"",VLOOKUP(E52,'SF.SL'!F:O,10,FALSE))</f>
        <v/>
      </c>
      <c r="N52" s="20">
        <f ca="1">_xlfn.IFERROR(VLOOKUP(E52,'F.SL'!F:J,5,FALSE),"")</f>
        <v>9.2</v>
      </c>
      <c r="O52" s="31" t="str">
        <f>IF(ROW()-9&gt;'Inf.'!$F$10,"",VLOOKUP(E52,'F.SL'!F:J,4,FALSE))</f>
        <v/>
      </c>
      <c r="P52" s="20" t="str">
        <f>IF(ROW()-9&gt;'Inf.'!$F$10,"",VLOOKUP(E52,'F.SL'!F:O,10,FALSE))</f>
        <v/>
      </c>
      <c r="Q52" s="42"/>
    </row>
    <row r="53" spans="1:17" ht="21.95" customHeight="1">
      <c r="A53" s="20" t="str">
        <f ca="1">_xlfn.IFERROR(VLOOKUP(E53,'Rec.'!Q:R,2,FALSE),"")</f>
        <v/>
      </c>
      <c r="B53" s="21" t="str">
        <f ca="1">_xlfn.IFERROR(VLOOKUP(E53,'Rec.'!B:H,4,FALSE),"")</f>
        <v/>
      </c>
      <c r="C53" s="21" t="str">
        <f ca="1">_xlfn.IFERROR(VLOOKUP(E53,'Rec.'!B:H,5,FALSE),"")</f>
        <v/>
      </c>
      <c r="D53" s="20" t="str">
        <f ca="1">_xlfn.IFERROR(VLOOKUP(E53,'Rec.'!B:H,6,FALSE),"")</f>
        <v/>
      </c>
      <c r="E53" s="20" t="str">
        <f ca="1">_xlfn.IFERROR(VLOOKUP(ROW()-9,'Rec.'!T:U,2,FALSE),"")</f>
        <v/>
      </c>
      <c r="F53" s="20" t="str">
        <f ca="1">IF(AND('Inf.'!C$10="Onsight",VLOOKUP(E53,'Q1.SL'!F:M,6,FALSE)="TOP"),VLOOKUP(E53,'Q1.SL'!F:M,6,FALSE)&amp;"("&amp;VLOOKUP(E53,'Q1.SL'!F:M,4,FALSE)&amp;")",VLOOKUP(E53,'Q1.SL'!F:M,6,FALSE))</f>
        <v/>
      </c>
      <c r="G53" s="20" t="str">
        <f ca="1">IF(AND('Inf.'!C$10="Onsight",VLOOKUP(E53,'Q2.SL'!G:O,6,FALSE)="TOP"),VLOOKUP(E53,'Q2.SL'!G:O,6,FALSE)&amp;"("&amp;VLOOKUP(E53,'Q2.SL'!G:O,4,FALSE)&amp;")",VLOOKUP(E53,'Q2.SL'!G:O,6,FALSE))</f>
        <v/>
      </c>
      <c r="H53" s="20" t="str">
        <f ca="1">IF(AND('Inf.'!C$10="Onsight",VLOOKUP(E53,'Q3.SL'!G:O,6,FALSE)="TOP"),VLOOKUP(E53,'Q3.SL'!G:O,6,FALSE)&amp;"("&amp;VLOOKUP(E53,'Q3.SL'!G:O,4,FALSE)&amp;")",VLOOKUP(E53,'Q3.SL'!G:O,6,FALSE))</f>
        <v/>
      </c>
      <c r="I53" s="20" t="str">
        <f ca="1">IF(AND('Inf.'!C$10="Onsight",VLOOKUP(E53,'Q4.SL'!G:O,6,FALSE)="TOP"),VLOOKUP(E53,'Q4.SL'!G:O,6,FALSE)&amp;"("&amp;VLOOKUP(E53,'Q4.SL'!G:O,4,FALSE)&amp;")",VLOOKUP(E53,'Q4.SL'!G:O,6,FALSE))</f>
        <v/>
      </c>
      <c r="J53" s="20" t="str">
        <f ca="1">_xlfn.IFERROR(VLOOKUP(E53,'Rec.'!H:N,7,FALSE),"")</f>
        <v/>
      </c>
      <c r="K53" s="20" t="str">
        <f ca="1">_xlfn.IFERROR(VLOOKUP(E53,'SF.SL'!F:J,5,FALSE),"")</f>
        <v/>
      </c>
      <c r="L53" s="31" t="str">
        <f ca="1">IF(ROW()-9&gt;'Inf.'!$O$2,"",VLOOKUP(E53,'SF.SL'!F:J,4,FALSE))</f>
        <v/>
      </c>
      <c r="M53" s="20" t="str">
        <f ca="1">IF(ROW()-9&gt;'Inf.'!$O$2,"",VLOOKUP(E53,'SF.SL'!F:O,10,FALSE))</f>
        <v/>
      </c>
      <c r="N53" s="20">
        <f ca="1">_xlfn.IFERROR(VLOOKUP(E53,'F.SL'!F:J,5,FALSE),"")</f>
        <v>9.2</v>
      </c>
      <c r="O53" s="31" t="str">
        <f>IF(ROW()-9&gt;'Inf.'!$F$10,"",VLOOKUP(E53,'F.SL'!F:J,4,FALSE))</f>
        <v/>
      </c>
      <c r="P53" s="20" t="str">
        <f>IF(ROW()-9&gt;'Inf.'!$F$10,"",VLOOKUP(E53,'F.SL'!F:O,10,FALSE))</f>
        <v/>
      </c>
      <c r="Q53" s="42"/>
    </row>
    <row r="54" spans="1:17" ht="21.95" customHeight="1">
      <c r="A54" s="20" t="str">
        <f ca="1">_xlfn.IFERROR(VLOOKUP(E54,'Rec.'!Q:R,2,FALSE),"")</f>
        <v/>
      </c>
      <c r="B54" s="21" t="str">
        <f ca="1">_xlfn.IFERROR(VLOOKUP(E54,'Rec.'!B:H,4,FALSE),"")</f>
        <v/>
      </c>
      <c r="C54" s="21" t="str">
        <f ca="1">_xlfn.IFERROR(VLOOKUP(E54,'Rec.'!B:H,5,FALSE),"")</f>
        <v/>
      </c>
      <c r="D54" s="20" t="str">
        <f ca="1">_xlfn.IFERROR(VLOOKUP(E54,'Rec.'!B:H,6,FALSE),"")</f>
        <v/>
      </c>
      <c r="E54" s="20" t="str">
        <f ca="1">_xlfn.IFERROR(VLOOKUP(ROW()-9,'Rec.'!T:U,2,FALSE),"")</f>
        <v/>
      </c>
      <c r="F54" s="20" t="str">
        <f ca="1">IF(AND('Inf.'!C$10="Onsight",VLOOKUP(E54,'Q1.SL'!F:M,6,FALSE)="TOP"),VLOOKUP(E54,'Q1.SL'!F:M,6,FALSE)&amp;"("&amp;VLOOKUP(E54,'Q1.SL'!F:M,4,FALSE)&amp;")",VLOOKUP(E54,'Q1.SL'!F:M,6,FALSE))</f>
        <v/>
      </c>
      <c r="G54" s="20" t="str">
        <f ca="1">IF(AND('Inf.'!C$10="Onsight",VLOOKUP(E54,'Q2.SL'!G:O,6,FALSE)="TOP"),VLOOKUP(E54,'Q2.SL'!G:O,6,FALSE)&amp;"("&amp;VLOOKUP(E54,'Q2.SL'!G:O,4,FALSE)&amp;")",VLOOKUP(E54,'Q2.SL'!G:O,6,FALSE))</f>
        <v/>
      </c>
      <c r="H54" s="20" t="str">
        <f ca="1">IF(AND('Inf.'!C$10="Onsight",VLOOKUP(E54,'Q3.SL'!G:O,6,FALSE)="TOP"),VLOOKUP(E54,'Q3.SL'!G:O,6,FALSE)&amp;"("&amp;VLOOKUP(E54,'Q3.SL'!G:O,4,FALSE)&amp;")",VLOOKUP(E54,'Q3.SL'!G:O,6,FALSE))</f>
        <v/>
      </c>
      <c r="I54" s="20" t="str">
        <f ca="1">IF(AND('Inf.'!C$10="Onsight",VLOOKUP(E54,'Q4.SL'!G:O,6,FALSE)="TOP"),VLOOKUP(E54,'Q4.SL'!G:O,6,FALSE)&amp;"("&amp;VLOOKUP(E54,'Q4.SL'!G:O,4,FALSE)&amp;")",VLOOKUP(E54,'Q4.SL'!G:O,6,FALSE))</f>
        <v/>
      </c>
      <c r="J54" s="20" t="str">
        <f ca="1">_xlfn.IFERROR(VLOOKUP(E54,'Rec.'!H:N,7,FALSE),"")</f>
        <v/>
      </c>
      <c r="K54" s="20" t="str">
        <f ca="1">_xlfn.IFERROR(VLOOKUP(E54,'SF.SL'!F:J,5,FALSE),"")</f>
        <v/>
      </c>
      <c r="L54" s="31" t="str">
        <f ca="1">IF(ROW()-9&gt;'Inf.'!$O$2,"",VLOOKUP(E54,'SF.SL'!F:J,4,FALSE))</f>
        <v/>
      </c>
      <c r="M54" s="20" t="str">
        <f ca="1">IF(ROW()-9&gt;'Inf.'!$O$2,"",VLOOKUP(E54,'SF.SL'!F:O,10,FALSE))</f>
        <v/>
      </c>
      <c r="N54" s="20">
        <f ca="1">_xlfn.IFERROR(VLOOKUP(E54,'F.SL'!F:J,5,FALSE),"")</f>
        <v>9.2</v>
      </c>
      <c r="O54" s="31" t="str">
        <f>IF(ROW()-9&gt;'Inf.'!$F$10,"",VLOOKUP(E54,'F.SL'!F:J,4,FALSE))</f>
        <v/>
      </c>
      <c r="P54" s="20" t="str">
        <f>IF(ROW()-9&gt;'Inf.'!$F$10,"",VLOOKUP(E54,'F.SL'!F:O,10,FALSE))</f>
        <v/>
      </c>
      <c r="Q54" s="42"/>
    </row>
    <row r="55" spans="1:17" ht="21.95" customHeight="1">
      <c r="A55" s="20" t="str">
        <f ca="1">_xlfn.IFERROR(VLOOKUP(E55,'Rec.'!Q:R,2,FALSE),"")</f>
        <v/>
      </c>
      <c r="B55" s="21" t="str">
        <f ca="1">_xlfn.IFERROR(VLOOKUP(E55,'Rec.'!B:H,4,FALSE),"")</f>
        <v/>
      </c>
      <c r="C55" s="21" t="str">
        <f ca="1">_xlfn.IFERROR(VLOOKUP(E55,'Rec.'!B:H,5,FALSE),"")</f>
        <v/>
      </c>
      <c r="D55" s="20" t="str">
        <f ca="1">_xlfn.IFERROR(VLOOKUP(E55,'Rec.'!B:H,6,FALSE),"")</f>
        <v/>
      </c>
      <c r="E55" s="20" t="str">
        <f ca="1">_xlfn.IFERROR(VLOOKUP(ROW()-9,'Rec.'!T:U,2,FALSE),"")</f>
        <v/>
      </c>
      <c r="F55" s="20" t="str">
        <f ca="1">IF(AND('Inf.'!C$10="Onsight",VLOOKUP(E55,'Q1.SL'!F:M,6,FALSE)="TOP"),VLOOKUP(E55,'Q1.SL'!F:M,6,FALSE)&amp;"("&amp;VLOOKUP(E55,'Q1.SL'!F:M,4,FALSE)&amp;")",VLOOKUP(E55,'Q1.SL'!F:M,6,FALSE))</f>
        <v/>
      </c>
      <c r="G55" s="20" t="str">
        <f ca="1">IF(AND('Inf.'!C$10="Onsight",VLOOKUP(E55,'Q2.SL'!G:O,6,FALSE)="TOP"),VLOOKUP(E55,'Q2.SL'!G:O,6,FALSE)&amp;"("&amp;VLOOKUP(E55,'Q2.SL'!G:O,4,FALSE)&amp;")",VLOOKUP(E55,'Q2.SL'!G:O,6,FALSE))</f>
        <v/>
      </c>
      <c r="H55" s="20" t="str">
        <f ca="1">IF(AND('Inf.'!C$10="Onsight",VLOOKUP(E55,'Q3.SL'!G:O,6,FALSE)="TOP"),VLOOKUP(E55,'Q3.SL'!G:O,6,FALSE)&amp;"("&amp;VLOOKUP(E55,'Q3.SL'!G:O,4,FALSE)&amp;")",VLOOKUP(E55,'Q3.SL'!G:O,6,FALSE))</f>
        <v/>
      </c>
      <c r="I55" s="20" t="str">
        <f ca="1">IF(AND('Inf.'!C$10="Onsight",VLOOKUP(E55,'Q4.SL'!G:O,6,FALSE)="TOP"),VLOOKUP(E55,'Q4.SL'!G:O,6,FALSE)&amp;"("&amp;VLOOKUP(E55,'Q4.SL'!G:O,4,FALSE)&amp;")",VLOOKUP(E55,'Q4.SL'!G:O,6,FALSE))</f>
        <v/>
      </c>
      <c r="J55" s="20" t="str">
        <f ca="1">_xlfn.IFERROR(VLOOKUP(E55,'Rec.'!H:N,7,FALSE),"")</f>
        <v/>
      </c>
      <c r="K55" s="20" t="str">
        <f ca="1">_xlfn.IFERROR(VLOOKUP(E55,'SF.SL'!F:J,5,FALSE),"")</f>
        <v/>
      </c>
      <c r="L55" s="31" t="str">
        <f ca="1">IF(ROW()-9&gt;'Inf.'!$O$2,"",VLOOKUP(E55,'SF.SL'!F:J,4,FALSE))</f>
        <v/>
      </c>
      <c r="M55" s="20" t="str">
        <f ca="1">IF(ROW()-9&gt;'Inf.'!$O$2,"",VLOOKUP(E55,'SF.SL'!F:O,10,FALSE))</f>
        <v/>
      </c>
      <c r="N55" s="20">
        <f ca="1">_xlfn.IFERROR(VLOOKUP(E55,'F.SL'!F:J,5,FALSE),"")</f>
        <v>9.2</v>
      </c>
      <c r="O55" s="31" t="str">
        <f>IF(ROW()-9&gt;'Inf.'!$F$10,"",VLOOKUP(E55,'F.SL'!F:J,4,FALSE))</f>
        <v/>
      </c>
      <c r="P55" s="20" t="str">
        <f>IF(ROW()-9&gt;'Inf.'!$F$10,"",VLOOKUP(E55,'F.SL'!F:O,10,FALSE))</f>
        <v/>
      </c>
      <c r="Q55" s="42"/>
    </row>
    <row r="56" spans="1:17" ht="21.95" customHeight="1">
      <c r="A56" s="20" t="str">
        <f ca="1">_xlfn.IFERROR(VLOOKUP(E56,'Rec.'!Q:R,2,FALSE),"")</f>
        <v/>
      </c>
      <c r="B56" s="21" t="str">
        <f ca="1">_xlfn.IFERROR(VLOOKUP(E56,'Rec.'!B:H,4,FALSE),"")</f>
        <v/>
      </c>
      <c r="C56" s="21" t="str">
        <f ca="1">_xlfn.IFERROR(VLOOKUP(E56,'Rec.'!B:H,5,FALSE),"")</f>
        <v/>
      </c>
      <c r="D56" s="20" t="str">
        <f ca="1">_xlfn.IFERROR(VLOOKUP(E56,'Rec.'!B:H,6,FALSE),"")</f>
        <v/>
      </c>
      <c r="E56" s="20" t="str">
        <f ca="1">_xlfn.IFERROR(VLOOKUP(ROW()-9,'Rec.'!T:U,2,FALSE),"")</f>
        <v/>
      </c>
      <c r="F56" s="20" t="str">
        <f ca="1">IF(AND('Inf.'!C$10="Onsight",VLOOKUP(E56,'Q1.SL'!F:M,6,FALSE)="TOP"),VLOOKUP(E56,'Q1.SL'!F:M,6,FALSE)&amp;"("&amp;VLOOKUP(E56,'Q1.SL'!F:M,4,FALSE)&amp;")",VLOOKUP(E56,'Q1.SL'!F:M,6,FALSE))</f>
        <v/>
      </c>
      <c r="G56" s="20" t="str">
        <f ca="1">IF(AND('Inf.'!C$10="Onsight",VLOOKUP(E56,'Q2.SL'!G:O,6,FALSE)="TOP"),VLOOKUP(E56,'Q2.SL'!G:O,6,FALSE)&amp;"("&amp;VLOOKUP(E56,'Q2.SL'!G:O,4,FALSE)&amp;")",VLOOKUP(E56,'Q2.SL'!G:O,6,FALSE))</f>
        <v/>
      </c>
      <c r="H56" s="20" t="str">
        <f ca="1">IF(AND('Inf.'!C$10="Onsight",VLOOKUP(E56,'Q3.SL'!G:O,6,FALSE)="TOP"),VLOOKUP(E56,'Q3.SL'!G:O,6,FALSE)&amp;"("&amp;VLOOKUP(E56,'Q3.SL'!G:O,4,FALSE)&amp;")",VLOOKUP(E56,'Q3.SL'!G:O,6,FALSE))</f>
        <v/>
      </c>
      <c r="I56" s="20" t="str">
        <f ca="1">IF(AND('Inf.'!C$10="Onsight",VLOOKUP(E56,'Q4.SL'!G:O,6,FALSE)="TOP"),VLOOKUP(E56,'Q4.SL'!G:O,6,FALSE)&amp;"("&amp;VLOOKUP(E56,'Q4.SL'!G:O,4,FALSE)&amp;")",VLOOKUP(E56,'Q4.SL'!G:O,6,FALSE))</f>
        <v/>
      </c>
      <c r="J56" s="20" t="str">
        <f ca="1">_xlfn.IFERROR(VLOOKUP(E56,'Rec.'!H:N,7,FALSE),"")</f>
        <v/>
      </c>
      <c r="K56" s="20" t="str">
        <f ca="1">_xlfn.IFERROR(VLOOKUP(E56,'SF.SL'!F:J,5,FALSE),"")</f>
        <v/>
      </c>
      <c r="L56" s="31" t="str">
        <f ca="1">IF(ROW()-9&gt;'Inf.'!$O$2,"",VLOOKUP(E56,'SF.SL'!F:J,4,FALSE))</f>
        <v/>
      </c>
      <c r="M56" s="20" t="str">
        <f ca="1">IF(ROW()-9&gt;'Inf.'!$O$2,"",VLOOKUP(E56,'SF.SL'!F:O,10,FALSE))</f>
        <v/>
      </c>
      <c r="N56" s="20">
        <f ca="1">_xlfn.IFERROR(VLOOKUP(E56,'F.SL'!F:J,5,FALSE),"")</f>
        <v>9.2</v>
      </c>
      <c r="O56" s="31" t="str">
        <f>IF(ROW()-9&gt;'Inf.'!$F$10,"",VLOOKUP(E56,'F.SL'!F:J,4,FALSE))</f>
        <v/>
      </c>
      <c r="P56" s="20" t="str">
        <f>IF(ROW()-9&gt;'Inf.'!$F$10,"",VLOOKUP(E56,'F.SL'!F:O,10,FALSE))</f>
        <v/>
      </c>
      <c r="Q56" s="42"/>
    </row>
    <row r="57" spans="1:17" ht="21.95" customHeight="1">
      <c r="A57" s="20" t="str">
        <f ca="1">_xlfn.IFERROR(VLOOKUP(E57,'Rec.'!Q:R,2,FALSE),"")</f>
        <v/>
      </c>
      <c r="B57" s="21" t="str">
        <f ca="1">_xlfn.IFERROR(VLOOKUP(E57,'Rec.'!B:H,4,FALSE),"")</f>
        <v/>
      </c>
      <c r="C57" s="21" t="str">
        <f ca="1">_xlfn.IFERROR(VLOOKUP(E57,'Rec.'!B:H,5,FALSE),"")</f>
        <v/>
      </c>
      <c r="D57" s="20" t="str">
        <f ca="1">_xlfn.IFERROR(VLOOKUP(E57,'Rec.'!B:H,6,FALSE),"")</f>
        <v/>
      </c>
      <c r="E57" s="20" t="str">
        <f ca="1">_xlfn.IFERROR(VLOOKUP(ROW()-9,'Rec.'!T:U,2,FALSE),"")</f>
        <v/>
      </c>
      <c r="F57" s="20" t="str">
        <f ca="1">IF(AND('Inf.'!C$10="Onsight",VLOOKUP(E57,'Q1.SL'!F:M,6,FALSE)="TOP"),VLOOKUP(E57,'Q1.SL'!F:M,6,FALSE)&amp;"("&amp;VLOOKUP(E57,'Q1.SL'!F:M,4,FALSE)&amp;")",VLOOKUP(E57,'Q1.SL'!F:M,6,FALSE))</f>
        <v/>
      </c>
      <c r="G57" s="20" t="str">
        <f ca="1">IF(AND('Inf.'!C$10="Onsight",VLOOKUP(E57,'Q2.SL'!G:O,6,FALSE)="TOP"),VLOOKUP(E57,'Q2.SL'!G:O,6,FALSE)&amp;"("&amp;VLOOKUP(E57,'Q2.SL'!G:O,4,FALSE)&amp;")",VLOOKUP(E57,'Q2.SL'!G:O,6,FALSE))</f>
        <v/>
      </c>
      <c r="H57" s="20" t="str">
        <f ca="1">IF(AND('Inf.'!C$10="Onsight",VLOOKUP(E57,'Q3.SL'!G:O,6,FALSE)="TOP"),VLOOKUP(E57,'Q3.SL'!G:O,6,FALSE)&amp;"("&amp;VLOOKUP(E57,'Q3.SL'!G:O,4,FALSE)&amp;")",VLOOKUP(E57,'Q3.SL'!G:O,6,FALSE))</f>
        <v/>
      </c>
      <c r="I57" s="20" t="str">
        <f ca="1">IF(AND('Inf.'!C$10="Onsight",VLOOKUP(E57,'Q4.SL'!G:O,6,FALSE)="TOP"),VLOOKUP(E57,'Q4.SL'!G:O,6,FALSE)&amp;"("&amp;VLOOKUP(E57,'Q4.SL'!G:O,4,FALSE)&amp;")",VLOOKUP(E57,'Q4.SL'!G:O,6,FALSE))</f>
        <v/>
      </c>
      <c r="J57" s="20" t="str">
        <f ca="1">_xlfn.IFERROR(VLOOKUP(E57,'Rec.'!H:N,7,FALSE),"")</f>
        <v/>
      </c>
      <c r="K57" s="20" t="str">
        <f ca="1">_xlfn.IFERROR(VLOOKUP(E57,'SF.SL'!F:J,5,FALSE),"")</f>
        <v/>
      </c>
      <c r="L57" s="31" t="str">
        <f ca="1">IF(ROW()-9&gt;'Inf.'!$O$2,"",VLOOKUP(E57,'SF.SL'!F:J,4,FALSE))</f>
        <v/>
      </c>
      <c r="M57" s="20" t="str">
        <f ca="1">IF(ROW()-9&gt;'Inf.'!$O$2,"",VLOOKUP(E57,'SF.SL'!F:O,10,FALSE))</f>
        <v/>
      </c>
      <c r="N57" s="20">
        <f ca="1">_xlfn.IFERROR(VLOOKUP(E57,'F.SL'!F:J,5,FALSE),"")</f>
        <v>9.2</v>
      </c>
      <c r="O57" s="31" t="str">
        <f>IF(ROW()-9&gt;'Inf.'!$F$10,"",VLOOKUP(E57,'F.SL'!F:J,4,FALSE))</f>
        <v/>
      </c>
      <c r="P57" s="20" t="str">
        <f>IF(ROW()-9&gt;'Inf.'!$F$10,"",VLOOKUP(E57,'F.SL'!F:O,10,FALSE))</f>
        <v/>
      </c>
      <c r="Q57" s="42"/>
    </row>
    <row r="58" spans="1:17" ht="21.95" customHeight="1">
      <c r="A58" s="20" t="str">
        <f ca="1">_xlfn.IFERROR(VLOOKUP(E58,'Rec.'!Q:R,2,FALSE),"")</f>
        <v/>
      </c>
      <c r="B58" s="21" t="str">
        <f ca="1">_xlfn.IFERROR(VLOOKUP(E58,'Rec.'!B:H,4,FALSE),"")</f>
        <v/>
      </c>
      <c r="C58" s="21" t="str">
        <f ca="1">_xlfn.IFERROR(VLOOKUP(E58,'Rec.'!B:H,5,FALSE),"")</f>
        <v/>
      </c>
      <c r="D58" s="20" t="str">
        <f ca="1">_xlfn.IFERROR(VLOOKUP(E58,'Rec.'!B:H,6,FALSE),"")</f>
        <v/>
      </c>
      <c r="E58" s="20" t="str">
        <f ca="1">_xlfn.IFERROR(VLOOKUP(ROW()-9,'Rec.'!T:U,2,FALSE),"")</f>
        <v/>
      </c>
      <c r="F58" s="20" t="str">
        <f ca="1">IF(AND('Inf.'!C$10="Onsight",VLOOKUP(E58,'Q1.SL'!F:M,6,FALSE)="TOP"),VLOOKUP(E58,'Q1.SL'!F:M,6,FALSE)&amp;"("&amp;VLOOKUP(E58,'Q1.SL'!F:M,4,FALSE)&amp;")",VLOOKUP(E58,'Q1.SL'!F:M,6,FALSE))</f>
        <v/>
      </c>
      <c r="G58" s="20" t="str">
        <f ca="1">IF(AND('Inf.'!C$10="Onsight",VLOOKUP(E58,'Q2.SL'!G:O,6,FALSE)="TOP"),VLOOKUP(E58,'Q2.SL'!G:O,6,FALSE)&amp;"("&amp;VLOOKUP(E58,'Q2.SL'!G:O,4,FALSE)&amp;")",VLOOKUP(E58,'Q2.SL'!G:O,6,FALSE))</f>
        <v/>
      </c>
      <c r="H58" s="20" t="str">
        <f ca="1">IF(AND('Inf.'!C$10="Onsight",VLOOKUP(E58,'Q3.SL'!G:O,6,FALSE)="TOP"),VLOOKUP(E58,'Q3.SL'!G:O,6,FALSE)&amp;"("&amp;VLOOKUP(E58,'Q3.SL'!G:O,4,FALSE)&amp;")",VLOOKUP(E58,'Q3.SL'!G:O,6,FALSE))</f>
        <v/>
      </c>
      <c r="I58" s="20" t="str">
        <f ca="1">IF(AND('Inf.'!C$10="Onsight",VLOOKUP(E58,'Q4.SL'!G:O,6,FALSE)="TOP"),VLOOKUP(E58,'Q4.SL'!G:O,6,FALSE)&amp;"("&amp;VLOOKUP(E58,'Q4.SL'!G:O,4,FALSE)&amp;")",VLOOKUP(E58,'Q4.SL'!G:O,6,FALSE))</f>
        <v/>
      </c>
      <c r="J58" s="20" t="str">
        <f ca="1">_xlfn.IFERROR(VLOOKUP(E58,'Rec.'!H:N,7,FALSE),"")</f>
        <v/>
      </c>
      <c r="K58" s="20" t="str">
        <f ca="1">_xlfn.IFERROR(VLOOKUP(E58,'SF.SL'!F:J,5,FALSE),"")</f>
        <v/>
      </c>
      <c r="L58" s="31" t="str">
        <f ca="1">IF(ROW()-9&gt;'Inf.'!$O$2,"",VLOOKUP(E58,'SF.SL'!F:J,4,FALSE))</f>
        <v/>
      </c>
      <c r="M58" s="20" t="str">
        <f ca="1">IF(ROW()-9&gt;'Inf.'!$O$2,"",VLOOKUP(E58,'SF.SL'!F:O,10,FALSE))</f>
        <v/>
      </c>
      <c r="N58" s="20">
        <f ca="1">_xlfn.IFERROR(VLOOKUP(E58,'F.SL'!F:J,5,FALSE),"")</f>
        <v>9.2</v>
      </c>
      <c r="O58" s="31" t="str">
        <f>IF(ROW()-9&gt;'Inf.'!$F$10,"",VLOOKUP(E58,'F.SL'!F:J,4,FALSE))</f>
        <v/>
      </c>
      <c r="P58" s="20" t="str">
        <f>IF(ROW()-9&gt;'Inf.'!$F$10,"",VLOOKUP(E58,'F.SL'!F:O,10,FALSE))</f>
        <v/>
      </c>
      <c r="Q58" s="42"/>
    </row>
    <row r="59" spans="1:17" ht="21.95" customHeight="1">
      <c r="A59" s="20" t="str">
        <f ca="1">_xlfn.IFERROR(VLOOKUP(E59,'Rec.'!Q:R,2,FALSE),"")</f>
        <v/>
      </c>
      <c r="B59" s="21" t="str">
        <f ca="1">_xlfn.IFERROR(VLOOKUP(E59,'Rec.'!B:H,4,FALSE),"")</f>
        <v/>
      </c>
      <c r="C59" s="21" t="str">
        <f ca="1">_xlfn.IFERROR(VLOOKUP(E59,'Rec.'!B:H,5,FALSE),"")</f>
        <v/>
      </c>
      <c r="D59" s="20" t="str">
        <f ca="1">_xlfn.IFERROR(VLOOKUP(E59,'Rec.'!B:H,6,FALSE),"")</f>
        <v/>
      </c>
      <c r="E59" s="20" t="str">
        <f ca="1">_xlfn.IFERROR(VLOOKUP(ROW()-9,'Rec.'!T:U,2,FALSE),"")</f>
        <v/>
      </c>
      <c r="F59" s="20" t="str">
        <f ca="1">IF(AND('Inf.'!C$10="Onsight",VLOOKUP(E59,'Q1.SL'!F:M,6,FALSE)="TOP"),VLOOKUP(E59,'Q1.SL'!F:M,6,FALSE)&amp;"("&amp;VLOOKUP(E59,'Q1.SL'!F:M,4,FALSE)&amp;")",VLOOKUP(E59,'Q1.SL'!F:M,6,FALSE))</f>
        <v/>
      </c>
      <c r="G59" s="20" t="str">
        <f ca="1">IF(AND('Inf.'!C$10="Onsight",VLOOKUP(E59,'Q2.SL'!G:O,6,FALSE)="TOP"),VLOOKUP(E59,'Q2.SL'!G:O,6,FALSE)&amp;"("&amp;VLOOKUP(E59,'Q2.SL'!G:O,4,FALSE)&amp;")",VLOOKUP(E59,'Q2.SL'!G:O,6,FALSE))</f>
        <v/>
      </c>
      <c r="H59" s="20" t="str">
        <f ca="1">IF(AND('Inf.'!C$10="Onsight",VLOOKUP(E59,'Q3.SL'!G:O,6,FALSE)="TOP"),VLOOKUP(E59,'Q3.SL'!G:O,6,FALSE)&amp;"("&amp;VLOOKUP(E59,'Q3.SL'!G:O,4,FALSE)&amp;")",VLOOKUP(E59,'Q3.SL'!G:O,6,FALSE))</f>
        <v/>
      </c>
      <c r="I59" s="20" t="str">
        <f ca="1">IF(AND('Inf.'!C$10="Onsight",VLOOKUP(E59,'Q4.SL'!G:O,6,FALSE)="TOP"),VLOOKUP(E59,'Q4.SL'!G:O,6,FALSE)&amp;"("&amp;VLOOKUP(E59,'Q4.SL'!G:O,4,FALSE)&amp;")",VLOOKUP(E59,'Q4.SL'!G:O,6,FALSE))</f>
        <v/>
      </c>
      <c r="J59" s="20" t="str">
        <f ca="1">_xlfn.IFERROR(VLOOKUP(E59,'Rec.'!H:N,7,FALSE),"")</f>
        <v/>
      </c>
      <c r="K59" s="20" t="str">
        <f ca="1">_xlfn.IFERROR(VLOOKUP(E59,'SF.SL'!F:J,5,FALSE),"")</f>
        <v/>
      </c>
      <c r="L59" s="31" t="str">
        <f ca="1">IF(ROW()-9&gt;'Inf.'!$O$2,"",VLOOKUP(E59,'SF.SL'!F:J,4,FALSE))</f>
        <v/>
      </c>
      <c r="M59" s="20" t="str">
        <f ca="1">IF(ROW()-9&gt;'Inf.'!$O$2,"",VLOOKUP(E59,'SF.SL'!F:O,10,FALSE))</f>
        <v/>
      </c>
      <c r="N59" s="20">
        <f ca="1">_xlfn.IFERROR(VLOOKUP(E59,'F.SL'!F:J,5,FALSE),"")</f>
        <v>9.2</v>
      </c>
      <c r="O59" s="31" t="str">
        <f>IF(ROW()-9&gt;'Inf.'!$F$10,"",VLOOKUP(E59,'F.SL'!F:J,4,FALSE))</f>
        <v/>
      </c>
      <c r="P59" s="20" t="str">
        <f>IF(ROW()-9&gt;'Inf.'!$F$10,"",VLOOKUP(E59,'F.SL'!F:O,10,FALSE))</f>
        <v/>
      </c>
      <c r="Q59" s="42"/>
    </row>
    <row r="60" spans="1:17" ht="21.95" customHeight="1">
      <c r="A60" s="20" t="str">
        <f ca="1">_xlfn.IFERROR(VLOOKUP(E60,'Rec.'!Q:R,2,FALSE),"")</f>
        <v/>
      </c>
      <c r="B60" s="21" t="str">
        <f ca="1">_xlfn.IFERROR(VLOOKUP(E60,'Rec.'!B:H,4,FALSE),"")</f>
        <v/>
      </c>
      <c r="C60" s="21" t="str">
        <f ca="1">_xlfn.IFERROR(VLOOKUP(E60,'Rec.'!B:H,5,FALSE),"")</f>
        <v/>
      </c>
      <c r="D60" s="20" t="str">
        <f ca="1">_xlfn.IFERROR(VLOOKUP(E60,'Rec.'!B:H,6,FALSE),"")</f>
        <v/>
      </c>
      <c r="E60" s="20" t="str">
        <f ca="1">_xlfn.IFERROR(VLOOKUP(ROW()-9,'Rec.'!T:U,2,FALSE),"")</f>
        <v/>
      </c>
      <c r="F60" s="20" t="str">
        <f ca="1">IF(AND('Inf.'!C$10="Onsight",VLOOKUP(E60,'Q1.SL'!F:M,6,FALSE)="TOP"),VLOOKUP(E60,'Q1.SL'!F:M,6,FALSE)&amp;"("&amp;VLOOKUP(E60,'Q1.SL'!F:M,4,FALSE)&amp;")",VLOOKUP(E60,'Q1.SL'!F:M,6,FALSE))</f>
        <v/>
      </c>
      <c r="G60" s="20" t="str">
        <f ca="1">IF(AND('Inf.'!C$10="Onsight",VLOOKUP(E60,'Q2.SL'!G:O,6,FALSE)="TOP"),VLOOKUP(E60,'Q2.SL'!G:O,6,FALSE)&amp;"("&amp;VLOOKUP(E60,'Q2.SL'!G:O,4,FALSE)&amp;")",VLOOKUP(E60,'Q2.SL'!G:O,6,FALSE))</f>
        <v/>
      </c>
      <c r="H60" s="20" t="str">
        <f ca="1">IF(AND('Inf.'!C$10="Onsight",VLOOKUP(E60,'Q3.SL'!G:O,6,FALSE)="TOP"),VLOOKUP(E60,'Q3.SL'!G:O,6,FALSE)&amp;"("&amp;VLOOKUP(E60,'Q3.SL'!G:O,4,FALSE)&amp;")",VLOOKUP(E60,'Q3.SL'!G:O,6,FALSE))</f>
        <v/>
      </c>
      <c r="I60" s="20" t="str">
        <f ca="1">IF(AND('Inf.'!C$10="Onsight",VLOOKUP(E60,'Q4.SL'!G:O,6,FALSE)="TOP"),VLOOKUP(E60,'Q4.SL'!G:O,6,FALSE)&amp;"("&amp;VLOOKUP(E60,'Q4.SL'!G:O,4,FALSE)&amp;")",VLOOKUP(E60,'Q4.SL'!G:O,6,FALSE))</f>
        <v/>
      </c>
      <c r="J60" s="20" t="str">
        <f ca="1">_xlfn.IFERROR(VLOOKUP(E60,'Rec.'!H:N,7,FALSE),"")</f>
        <v/>
      </c>
      <c r="K60" s="20" t="str">
        <f ca="1">_xlfn.IFERROR(VLOOKUP(E60,'SF.SL'!F:J,5,FALSE),"")</f>
        <v/>
      </c>
      <c r="L60" s="31" t="str">
        <f ca="1">IF(ROW()-9&gt;'Inf.'!$O$2,"",VLOOKUP(E60,'SF.SL'!F:J,4,FALSE))</f>
        <v/>
      </c>
      <c r="M60" s="20" t="str">
        <f ca="1">IF(ROW()-9&gt;'Inf.'!$O$2,"",VLOOKUP(E60,'SF.SL'!F:O,10,FALSE))</f>
        <v/>
      </c>
      <c r="N60" s="20">
        <f ca="1">_xlfn.IFERROR(VLOOKUP(E60,'F.SL'!F:J,5,FALSE),"")</f>
        <v>9.2</v>
      </c>
      <c r="O60" s="31" t="str">
        <f>IF(ROW()-9&gt;'Inf.'!$F$10,"",VLOOKUP(E60,'F.SL'!F:J,4,FALSE))</f>
        <v/>
      </c>
      <c r="P60" s="20" t="str">
        <f>IF(ROW()-9&gt;'Inf.'!$F$10,"",VLOOKUP(E60,'F.SL'!F:O,10,FALSE))</f>
        <v/>
      </c>
      <c r="Q60" s="42"/>
    </row>
    <row r="61" spans="1:17" ht="21.95" customHeight="1">
      <c r="A61" s="20" t="str">
        <f ca="1">_xlfn.IFERROR(VLOOKUP(E61,'Rec.'!Q:R,2,FALSE),"")</f>
        <v/>
      </c>
      <c r="B61" s="21" t="str">
        <f ca="1">_xlfn.IFERROR(VLOOKUP(E61,'Rec.'!B:H,4,FALSE),"")</f>
        <v/>
      </c>
      <c r="C61" s="21" t="str">
        <f ca="1">_xlfn.IFERROR(VLOOKUP(E61,'Rec.'!B:H,5,FALSE),"")</f>
        <v/>
      </c>
      <c r="D61" s="20" t="str">
        <f ca="1">_xlfn.IFERROR(VLOOKUP(E61,'Rec.'!B:H,6,FALSE),"")</f>
        <v/>
      </c>
      <c r="E61" s="20" t="str">
        <f ca="1">_xlfn.IFERROR(VLOOKUP(ROW()-9,'Rec.'!T:U,2,FALSE),"")</f>
        <v/>
      </c>
      <c r="F61" s="20" t="str">
        <f ca="1">IF(AND('Inf.'!C$10="Onsight",VLOOKUP(E61,'Q1.SL'!F:M,6,FALSE)="TOP"),VLOOKUP(E61,'Q1.SL'!F:M,6,FALSE)&amp;"("&amp;VLOOKUP(E61,'Q1.SL'!F:M,4,FALSE)&amp;")",VLOOKUP(E61,'Q1.SL'!F:M,6,FALSE))</f>
        <v/>
      </c>
      <c r="G61" s="20" t="str">
        <f ca="1">IF(AND('Inf.'!C$10="Onsight",VLOOKUP(E61,'Q2.SL'!G:O,6,FALSE)="TOP"),VLOOKUP(E61,'Q2.SL'!G:O,6,FALSE)&amp;"("&amp;VLOOKUP(E61,'Q2.SL'!G:O,4,FALSE)&amp;")",VLOOKUP(E61,'Q2.SL'!G:O,6,FALSE))</f>
        <v/>
      </c>
      <c r="H61" s="20" t="str">
        <f ca="1">IF(AND('Inf.'!C$10="Onsight",VLOOKUP(E61,'Q3.SL'!G:O,6,FALSE)="TOP"),VLOOKUP(E61,'Q3.SL'!G:O,6,FALSE)&amp;"("&amp;VLOOKUP(E61,'Q3.SL'!G:O,4,FALSE)&amp;")",VLOOKUP(E61,'Q3.SL'!G:O,6,FALSE))</f>
        <v/>
      </c>
      <c r="I61" s="20" t="str">
        <f ca="1">IF(AND('Inf.'!C$10="Onsight",VLOOKUP(E61,'Q4.SL'!G:O,6,FALSE)="TOP"),VLOOKUP(E61,'Q4.SL'!G:O,6,FALSE)&amp;"("&amp;VLOOKUP(E61,'Q4.SL'!G:O,4,FALSE)&amp;")",VLOOKUP(E61,'Q4.SL'!G:O,6,FALSE))</f>
        <v/>
      </c>
      <c r="J61" s="20" t="str">
        <f ca="1">_xlfn.IFERROR(VLOOKUP(E61,'Rec.'!H:N,7,FALSE),"")</f>
        <v/>
      </c>
      <c r="K61" s="20" t="str">
        <f ca="1">_xlfn.IFERROR(VLOOKUP(E61,'SF.SL'!F:J,5,FALSE),"")</f>
        <v/>
      </c>
      <c r="L61" s="31" t="str">
        <f ca="1">IF(ROW()-9&gt;'Inf.'!$O$2,"",VLOOKUP(E61,'SF.SL'!F:J,4,FALSE))</f>
        <v/>
      </c>
      <c r="M61" s="20" t="str">
        <f ca="1">IF(ROW()-9&gt;'Inf.'!$O$2,"",VLOOKUP(E61,'SF.SL'!F:O,10,FALSE))</f>
        <v/>
      </c>
      <c r="N61" s="20">
        <f ca="1">_xlfn.IFERROR(VLOOKUP(E61,'F.SL'!F:J,5,FALSE),"")</f>
        <v>9.2</v>
      </c>
      <c r="O61" s="31" t="str">
        <f>IF(ROW()-9&gt;'Inf.'!$F$10,"",VLOOKUP(E61,'F.SL'!F:J,4,FALSE))</f>
        <v/>
      </c>
      <c r="P61" s="20" t="str">
        <f>IF(ROW()-9&gt;'Inf.'!$F$10,"",VLOOKUP(E61,'F.SL'!F:O,10,FALSE))</f>
        <v/>
      </c>
      <c r="Q61" s="42"/>
    </row>
    <row r="62" spans="1:17" ht="21.95" customHeight="1">
      <c r="A62" s="20" t="str">
        <f ca="1">_xlfn.IFERROR(VLOOKUP(E62,'Rec.'!Q:R,2,FALSE),"")</f>
        <v/>
      </c>
      <c r="B62" s="21" t="str">
        <f ca="1">_xlfn.IFERROR(VLOOKUP(E62,'Rec.'!B:H,4,FALSE),"")</f>
        <v/>
      </c>
      <c r="C62" s="21" t="str">
        <f ca="1">_xlfn.IFERROR(VLOOKUP(E62,'Rec.'!B:H,5,FALSE),"")</f>
        <v/>
      </c>
      <c r="D62" s="20" t="str">
        <f ca="1">_xlfn.IFERROR(VLOOKUP(E62,'Rec.'!B:H,6,FALSE),"")</f>
        <v/>
      </c>
      <c r="E62" s="20" t="str">
        <f ca="1">_xlfn.IFERROR(VLOOKUP(ROW()-9,'Rec.'!T:U,2,FALSE),"")</f>
        <v/>
      </c>
      <c r="F62" s="20" t="str">
        <f ca="1">IF(AND('Inf.'!C$10="Onsight",VLOOKUP(E62,'Q1.SL'!F:M,6,FALSE)="TOP"),VLOOKUP(E62,'Q1.SL'!F:M,6,FALSE)&amp;"("&amp;VLOOKUP(E62,'Q1.SL'!F:M,4,FALSE)&amp;")",VLOOKUP(E62,'Q1.SL'!F:M,6,FALSE))</f>
        <v/>
      </c>
      <c r="G62" s="20" t="str">
        <f ca="1">IF(AND('Inf.'!C$10="Onsight",VLOOKUP(E62,'Q2.SL'!G:O,6,FALSE)="TOP"),VLOOKUP(E62,'Q2.SL'!G:O,6,FALSE)&amp;"("&amp;VLOOKUP(E62,'Q2.SL'!G:O,4,FALSE)&amp;")",VLOOKUP(E62,'Q2.SL'!G:O,6,FALSE))</f>
        <v/>
      </c>
      <c r="H62" s="20" t="str">
        <f ca="1">IF(AND('Inf.'!C$10="Onsight",VLOOKUP(E62,'Q3.SL'!G:O,6,FALSE)="TOP"),VLOOKUP(E62,'Q3.SL'!G:O,6,FALSE)&amp;"("&amp;VLOOKUP(E62,'Q3.SL'!G:O,4,FALSE)&amp;")",VLOOKUP(E62,'Q3.SL'!G:O,6,FALSE))</f>
        <v/>
      </c>
      <c r="I62" s="20" t="str">
        <f ca="1">IF(AND('Inf.'!C$10="Onsight",VLOOKUP(E62,'Q4.SL'!G:O,6,FALSE)="TOP"),VLOOKUP(E62,'Q4.SL'!G:O,6,FALSE)&amp;"("&amp;VLOOKUP(E62,'Q4.SL'!G:O,4,FALSE)&amp;")",VLOOKUP(E62,'Q4.SL'!G:O,6,FALSE))</f>
        <v/>
      </c>
      <c r="J62" s="20" t="str">
        <f ca="1">_xlfn.IFERROR(VLOOKUP(E62,'Rec.'!H:N,7,FALSE),"")</f>
        <v/>
      </c>
      <c r="K62" s="20" t="str">
        <f ca="1">_xlfn.IFERROR(VLOOKUP(E62,'SF.SL'!F:J,5,FALSE),"")</f>
        <v/>
      </c>
      <c r="L62" s="31" t="str">
        <f ca="1">IF(ROW()-9&gt;'Inf.'!$O$2,"",VLOOKUP(E62,'SF.SL'!F:J,4,FALSE))</f>
        <v/>
      </c>
      <c r="M62" s="20" t="str">
        <f ca="1">IF(ROW()-9&gt;'Inf.'!$O$2,"",VLOOKUP(E62,'SF.SL'!F:O,10,FALSE))</f>
        <v/>
      </c>
      <c r="N62" s="20">
        <f ca="1">_xlfn.IFERROR(VLOOKUP(E62,'F.SL'!F:J,5,FALSE),"")</f>
        <v>9.2</v>
      </c>
      <c r="O62" s="31" t="str">
        <f>IF(ROW()-9&gt;'Inf.'!$F$10,"",VLOOKUP(E62,'F.SL'!F:J,4,FALSE))</f>
        <v/>
      </c>
      <c r="P62" s="20" t="str">
        <f>IF(ROW()-9&gt;'Inf.'!$F$10,"",VLOOKUP(E62,'F.SL'!F:O,10,FALSE))</f>
        <v/>
      </c>
      <c r="Q62" s="42"/>
    </row>
    <row r="63" spans="1:17" ht="21.95" customHeight="1">
      <c r="A63" s="20" t="str">
        <f ca="1">_xlfn.IFERROR(VLOOKUP(E63,'Rec.'!Q:R,2,FALSE),"")</f>
        <v/>
      </c>
      <c r="B63" s="21" t="str">
        <f ca="1">_xlfn.IFERROR(VLOOKUP(E63,'Rec.'!B:H,4,FALSE),"")</f>
        <v/>
      </c>
      <c r="C63" s="21" t="str">
        <f ca="1">_xlfn.IFERROR(VLOOKUP(E63,'Rec.'!B:H,5,FALSE),"")</f>
        <v/>
      </c>
      <c r="D63" s="20" t="str">
        <f ca="1">_xlfn.IFERROR(VLOOKUP(E63,'Rec.'!B:H,6,FALSE),"")</f>
        <v/>
      </c>
      <c r="E63" s="20" t="str">
        <f ca="1">_xlfn.IFERROR(VLOOKUP(ROW()-9,'Rec.'!T:U,2,FALSE),"")</f>
        <v/>
      </c>
      <c r="F63" s="20" t="str">
        <f ca="1">IF(AND('Inf.'!C$10="Onsight",VLOOKUP(E63,'Q1.SL'!F:M,6,FALSE)="TOP"),VLOOKUP(E63,'Q1.SL'!F:M,6,FALSE)&amp;"("&amp;VLOOKUP(E63,'Q1.SL'!F:M,4,FALSE)&amp;")",VLOOKUP(E63,'Q1.SL'!F:M,6,FALSE))</f>
        <v/>
      </c>
      <c r="G63" s="20" t="str">
        <f ca="1">IF(AND('Inf.'!C$10="Onsight",VLOOKUP(E63,'Q2.SL'!G:O,6,FALSE)="TOP"),VLOOKUP(E63,'Q2.SL'!G:O,6,FALSE)&amp;"("&amp;VLOOKUP(E63,'Q2.SL'!G:O,4,FALSE)&amp;")",VLOOKUP(E63,'Q2.SL'!G:O,6,FALSE))</f>
        <v/>
      </c>
      <c r="H63" s="20" t="str">
        <f ca="1">IF(AND('Inf.'!C$10="Onsight",VLOOKUP(E63,'Q3.SL'!G:O,6,FALSE)="TOP"),VLOOKUP(E63,'Q3.SL'!G:O,6,FALSE)&amp;"("&amp;VLOOKUP(E63,'Q3.SL'!G:O,4,FALSE)&amp;")",VLOOKUP(E63,'Q3.SL'!G:O,6,FALSE))</f>
        <v/>
      </c>
      <c r="I63" s="20" t="str">
        <f ca="1">IF(AND('Inf.'!C$10="Onsight",VLOOKUP(E63,'Q4.SL'!G:O,6,FALSE)="TOP"),VLOOKUP(E63,'Q4.SL'!G:O,6,FALSE)&amp;"("&amp;VLOOKUP(E63,'Q4.SL'!G:O,4,FALSE)&amp;")",VLOOKUP(E63,'Q4.SL'!G:O,6,FALSE))</f>
        <v/>
      </c>
      <c r="J63" s="20" t="str">
        <f ca="1">_xlfn.IFERROR(VLOOKUP(E63,'Rec.'!H:N,7,FALSE),"")</f>
        <v/>
      </c>
      <c r="K63" s="20" t="str">
        <f ca="1">_xlfn.IFERROR(VLOOKUP(E63,'SF.SL'!F:J,5,FALSE),"")</f>
        <v/>
      </c>
      <c r="L63" s="31" t="str">
        <f ca="1">IF(ROW()-9&gt;'Inf.'!$O$2,"",VLOOKUP(E63,'SF.SL'!F:J,4,FALSE))</f>
        <v/>
      </c>
      <c r="M63" s="20" t="str">
        <f ca="1">IF(ROW()-9&gt;'Inf.'!$O$2,"",VLOOKUP(E63,'SF.SL'!F:O,10,FALSE))</f>
        <v/>
      </c>
      <c r="N63" s="20">
        <f ca="1">_xlfn.IFERROR(VLOOKUP(E63,'F.SL'!F:J,5,FALSE),"")</f>
        <v>9.2</v>
      </c>
      <c r="O63" s="31" t="str">
        <f>IF(ROW()-9&gt;'Inf.'!$F$10,"",VLOOKUP(E63,'F.SL'!F:J,4,FALSE))</f>
        <v/>
      </c>
      <c r="P63" s="20" t="str">
        <f>IF(ROW()-9&gt;'Inf.'!$F$10,"",VLOOKUP(E63,'F.SL'!F:O,10,FALSE))</f>
        <v/>
      </c>
      <c r="Q63" s="42"/>
    </row>
    <row r="64" spans="1:17" ht="21.95" customHeight="1">
      <c r="A64" s="20" t="str">
        <f ca="1">_xlfn.IFERROR(VLOOKUP(E64,'Rec.'!Q:R,2,FALSE),"")</f>
        <v/>
      </c>
      <c r="B64" s="21" t="str">
        <f ca="1">_xlfn.IFERROR(VLOOKUP(E64,'Rec.'!B:H,4,FALSE),"")</f>
        <v/>
      </c>
      <c r="C64" s="21" t="str">
        <f ca="1">_xlfn.IFERROR(VLOOKUP(E64,'Rec.'!B:H,5,FALSE),"")</f>
        <v/>
      </c>
      <c r="D64" s="20" t="str">
        <f ca="1">_xlfn.IFERROR(VLOOKUP(E64,'Rec.'!B:H,6,FALSE),"")</f>
        <v/>
      </c>
      <c r="E64" s="20" t="str">
        <f ca="1">_xlfn.IFERROR(VLOOKUP(ROW()-9,'Rec.'!T:U,2,FALSE),"")</f>
        <v/>
      </c>
      <c r="F64" s="20" t="str">
        <f ca="1">IF(AND('Inf.'!C$10="Onsight",VLOOKUP(E64,'Q1.SL'!F:M,6,FALSE)="TOP"),VLOOKUP(E64,'Q1.SL'!F:M,6,FALSE)&amp;"("&amp;VLOOKUP(E64,'Q1.SL'!F:M,4,FALSE)&amp;")",VLOOKUP(E64,'Q1.SL'!F:M,6,FALSE))</f>
        <v/>
      </c>
      <c r="G64" s="20" t="str">
        <f ca="1">IF(AND('Inf.'!C$10="Onsight",VLOOKUP(E64,'Q2.SL'!G:O,6,FALSE)="TOP"),VLOOKUP(E64,'Q2.SL'!G:O,6,FALSE)&amp;"("&amp;VLOOKUP(E64,'Q2.SL'!G:O,4,FALSE)&amp;")",VLOOKUP(E64,'Q2.SL'!G:O,6,FALSE))</f>
        <v/>
      </c>
      <c r="H64" s="20" t="str">
        <f ca="1">IF(AND('Inf.'!C$10="Onsight",VLOOKUP(E64,'Q3.SL'!G:O,6,FALSE)="TOP"),VLOOKUP(E64,'Q3.SL'!G:O,6,FALSE)&amp;"("&amp;VLOOKUP(E64,'Q3.SL'!G:O,4,FALSE)&amp;")",VLOOKUP(E64,'Q3.SL'!G:O,6,FALSE))</f>
        <v/>
      </c>
      <c r="I64" s="20" t="str">
        <f ca="1">IF(AND('Inf.'!C$10="Onsight",VLOOKUP(E64,'Q4.SL'!G:O,6,FALSE)="TOP"),VLOOKUP(E64,'Q4.SL'!G:O,6,FALSE)&amp;"("&amp;VLOOKUP(E64,'Q4.SL'!G:O,4,FALSE)&amp;")",VLOOKUP(E64,'Q4.SL'!G:O,6,FALSE))</f>
        <v/>
      </c>
      <c r="J64" s="20" t="str">
        <f ca="1">_xlfn.IFERROR(VLOOKUP(E64,'Rec.'!H:N,7,FALSE),"")</f>
        <v/>
      </c>
      <c r="K64" s="20" t="str">
        <f ca="1">_xlfn.IFERROR(VLOOKUP(E64,'SF.SL'!F:J,5,FALSE),"")</f>
        <v/>
      </c>
      <c r="L64" s="31" t="str">
        <f ca="1">IF(ROW()-9&gt;'Inf.'!$O$2,"",VLOOKUP(E64,'SF.SL'!F:J,4,FALSE))</f>
        <v/>
      </c>
      <c r="M64" s="20" t="str">
        <f ca="1">IF(ROW()-9&gt;'Inf.'!$O$2,"",VLOOKUP(E64,'SF.SL'!F:O,10,FALSE))</f>
        <v/>
      </c>
      <c r="N64" s="20">
        <f ca="1">_xlfn.IFERROR(VLOOKUP(E64,'F.SL'!F:J,5,FALSE),"")</f>
        <v>9.2</v>
      </c>
      <c r="O64" s="31" t="str">
        <f>IF(ROW()-9&gt;'Inf.'!$F$10,"",VLOOKUP(E64,'F.SL'!F:J,4,FALSE))</f>
        <v/>
      </c>
      <c r="P64" s="20" t="str">
        <f>IF(ROW()-9&gt;'Inf.'!$F$10,"",VLOOKUP(E64,'F.SL'!F:O,10,FALSE))</f>
        <v/>
      </c>
      <c r="Q64" s="42"/>
    </row>
    <row r="65" spans="1:17" ht="21.95" customHeight="1">
      <c r="A65" s="20" t="str">
        <f ca="1">_xlfn.IFERROR(VLOOKUP(E65,'Rec.'!Q:R,2,FALSE),"")</f>
        <v/>
      </c>
      <c r="B65" s="21" t="str">
        <f ca="1">_xlfn.IFERROR(VLOOKUP(E65,'Rec.'!B:H,4,FALSE),"")</f>
        <v/>
      </c>
      <c r="C65" s="21" t="str">
        <f ca="1">_xlfn.IFERROR(VLOOKUP(E65,'Rec.'!B:H,5,FALSE),"")</f>
        <v/>
      </c>
      <c r="D65" s="20" t="str">
        <f ca="1">_xlfn.IFERROR(VLOOKUP(E65,'Rec.'!B:H,6,FALSE),"")</f>
        <v/>
      </c>
      <c r="E65" s="20" t="str">
        <f ca="1">_xlfn.IFERROR(VLOOKUP(ROW()-9,'Rec.'!T:U,2,FALSE),"")</f>
        <v/>
      </c>
      <c r="F65" s="20" t="str">
        <f ca="1">IF(AND('Inf.'!C$10="Onsight",VLOOKUP(E65,'Q1.SL'!F:M,6,FALSE)="TOP"),VLOOKUP(E65,'Q1.SL'!F:M,6,FALSE)&amp;"("&amp;VLOOKUP(E65,'Q1.SL'!F:M,4,FALSE)&amp;")",VLOOKUP(E65,'Q1.SL'!F:M,6,FALSE))</f>
        <v/>
      </c>
      <c r="G65" s="20" t="str">
        <f ca="1">IF(AND('Inf.'!C$10="Onsight",VLOOKUP(E65,'Q2.SL'!G:O,6,FALSE)="TOP"),VLOOKUP(E65,'Q2.SL'!G:O,6,FALSE)&amp;"("&amp;VLOOKUP(E65,'Q2.SL'!G:O,4,FALSE)&amp;")",VLOOKUP(E65,'Q2.SL'!G:O,6,FALSE))</f>
        <v/>
      </c>
      <c r="H65" s="20" t="str">
        <f ca="1">IF(AND('Inf.'!C$10="Onsight",VLOOKUP(E65,'Q3.SL'!G:O,6,FALSE)="TOP"),VLOOKUP(E65,'Q3.SL'!G:O,6,FALSE)&amp;"("&amp;VLOOKUP(E65,'Q3.SL'!G:O,4,FALSE)&amp;")",VLOOKUP(E65,'Q3.SL'!G:O,6,FALSE))</f>
        <v/>
      </c>
      <c r="I65" s="20" t="str">
        <f ca="1">IF(AND('Inf.'!C$10="Onsight",VLOOKUP(E65,'Q4.SL'!G:O,6,FALSE)="TOP"),VLOOKUP(E65,'Q4.SL'!G:O,6,FALSE)&amp;"("&amp;VLOOKUP(E65,'Q4.SL'!G:O,4,FALSE)&amp;")",VLOOKUP(E65,'Q4.SL'!G:O,6,FALSE))</f>
        <v/>
      </c>
      <c r="J65" s="20" t="str">
        <f ca="1">_xlfn.IFERROR(VLOOKUP(E65,'Rec.'!H:N,7,FALSE),"")</f>
        <v/>
      </c>
      <c r="K65" s="20" t="str">
        <f ca="1">_xlfn.IFERROR(VLOOKUP(E65,'SF.SL'!F:J,5,FALSE),"")</f>
        <v/>
      </c>
      <c r="L65" s="31" t="str">
        <f ca="1">IF(ROW()-9&gt;'Inf.'!$O$2,"",VLOOKUP(E65,'SF.SL'!F:J,4,FALSE))</f>
        <v/>
      </c>
      <c r="M65" s="20" t="str">
        <f ca="1">IF(ROW()-9&gt;'Inf.'!$O$2,"",VLOOKUP(E65,'SF.SL'!F:O,10,FALSE))</f>
        <v/>
      </c>
      <c r="N65" s="20">
        <f ca="1">_xlfn.IFERROR(VLOOKUP(E65,'F.SL'!F:J,5,FALSE),"")</f>
        <v>9.2</v>
      </c>
      <c r="O65" s="31" t="str">
        <f>IF(ROW()-9&gt;'Inf.'!$F$10,"",VLOOKUP(E65,'F.SL'!F:J,4,FALSE))</f>
        <v/>
      </c>
      <c r="P65" s="20" t="str">
        <f>IF(ROW()-9&gt;'Inf.'!$F$10,"",VLOOKUP(E65,'F.SL'!F:O,10,FALSE))</f>
        <v/>
      </c>
      <c r="Q65" s="42"/>
    </row>
    <row r="66" spans="1:17" ht="21.95" customHeight="1">
      <c r="A66" s="20" t="str">
        <f ca="1">_xlfn.IFERROR(VLOOKUP(E66,'Rec.'!Q:R,2,FALSE),"")</f>
        <v/>
      </c>
      <c r="B66" s="21" t="str">
        <f ca="1">_xlfn.IFERROR(VLOOKUP(E66,'Rec.'!B:H,4,FALSE),"")</f>
        <v/>
      </c>
      <c r="C66" s="21" t="str">
        <f ca="1">_xlfn.IFERROR(VLOOKUP(E66,'Rec.'!B:H,5,FALSE),"")</f>
        <v/>
      </c>
      <c r="D66" s="20" t="str">
        <f ca="1">_xlfn.IFERROR(VLOOKUP(E66,'Rec.'!B:H,6,FALSE),"")</f>
        <v/>
      </c>
      <c r="E66" s="20" t="str">
        <f ca="1">_xlfn.IFERROR(VLOOKUP(ROW()-9,'Rec.'!T:U,2,FALSE),"")</f>
        <v/>
      </c>
      <c r="F66" s="20" t="str">
        <f ca="1">IF(AND('Inf.'!C$10="Onsight",VLOOKUP(E66,'Q1.SL'!F:M,6,FALSE)="TOP"),VLOOKUP(E66,'Q1.SL'!F:M,6,FALSE)&amp;"("&amp;VLOOKUP(E66,'Q1.SL'!F:M,4,FALSE)&amp;")",VLOOKUP(E66,'Q1.SL'!F:M,6,FALSE))</f>
        <v/>
      </c>
      <c r="G66" s="20" t="str">
        <f ca="1">IF(AND('Inf.'!C$10="Onsight",VLOOKUP(E66,'Q2.SL'!G:O,6,FALSE)="TOP"),VLOOKUP(E66,'Q2.SL'!G:O,6,FALSE)&amp;"("&amp;VLOOKUP(E66,'Q2.SL'!G:O,4,FALSE)&amp;")",VLOOKUP(E66,'Q2.SL'!G:O,6,FALSE))</f>
        <v/>
      </c>
      <c r="H66" s="20" t="str">
        <f ca="1">IF(AND('Inf.'!C$10="Onsight",VLOOKUP(E66,'Q3.SL'!G:O,6,FALSE)="TOP"),VLOOKUP(E66,'Q3.SL'!G:O,6,FALSE)&amp;"("&amp;VLOOKUP(E66,'Q3.SL'!G:O,4,FALSE)&amp;")",VLOOKUP(E66,'Q3.SL'!G:O,6,FALSE))</f>
        <v/>
      </c>
      <c r="I66" s="20" t="str">
        <f ca="1">IF(AND('Inf.'!C$10="Onsight",VLOOKUP(E66,'Q4.SL'!G:O,6,FALSE)="TOP"),VLOOKUP(E66,'Q4.SL'!G:O,6,FALSE)&amp;"("&amp;VLOOKUP(E66,'Q4.SL'!G:O,4,FALSE)&amp;")",VLOOKUP(E66,'Q4.SL'!G:O,6,FALSE))</f>
        <v/>
      </c>
      <c r="J66" s="20" t="str">
        <f ca="1">_xlfn.IFERROR(VLOOKUP(E66,'Rec.'!H:N,7,FALSE),"")</f>
        <v/>
      </c>
      <c r="K66" s="20" t="str">
        <f ca="1">_xlfn.IFERROR(VLOOKUP(E66,'SF.SL'!F:J,5,FALSE),"")</f>
        <v/>
      </c>
      <c r="L66" s="31" t="str">
        <f ca="1">IF(ROW()-9&gt;'Inf.'!$O$2,"",VLOOKUP(E66,'SF.SL'!F:J,4,FALSE))</f>
        <v/>
      </c>
      <c r="M66" s="20" t="str">
        <f ca="1">IF(ROW()-9&gt;'Inf.'!$O$2,"",VLOOKUP(E66,'SF.SL'!F:O,10,FALSE))</f>
        <v/>
      </c>
      <c r="N66" s="20">
        <f ca="1">_xlfn.IFERROR(VLOOKUP(E66,'F.SL'!F:J,5,FALSE),"")</f>
        <v>9.2</v>
      </c>
      <c r="O66" s="31" t="str">
        <f>IF(ROW()-9&gt;'Inf.'!$F$10,"",VLOOKUP(E66,'F.SL'!F:J,4,FALSE))</f>
        <v/>
      </c>
      <c r="P66" s="20" t="str">
        <f>IF(ROW()-9&gt;'Inf.'!$F$10,"",VLOOKUP(E66,'F.SL'!F:O,10,FALSE))</f>
        <v/>
      </c>
      <c r="Q66" s="42"/>
    </row>
    <row r="67" spans="1:17" ht="21.95" customHeight="1">
      <c r="A67" s="20" t="str">
        <f ca="1">_xlfn.IFERROR(VLOOKUP(E67,'Rec.'!Q:R,2,FALSE),"")</f>
        <v/>
      </c>
      <c r="B67" s="21" t="str">
        <f ca="1">_xlfn.IFERROR(VLOOKUP(E67,'Rec.'!B:H,4,FALSE),"")</f>
        <v/>
      </c>
      <c r="C67" s="21" t="str">
        <f ca="1">_xlfn.IFERROR(VLOOKUP(E67,'Rec.'!B:H,5,FALSE),"")</f>
        <v/>
      </c>
      <c r="D67" s="20" t="str">
        <f ca="1">_xlfn.IFERROR(VLOOKUP(E67,'Rec.'!B:H,6,FALSE),"")</f>
        <v/>
      </c>
      <c r="E67" s="20" t="str">
        <f ca="1">_xlfn.IFERROR(VLOOKUP(ROW()-9,'Rec.'!T:U,2,FALSE),"")</f>
        <v/>
      </c>
      <c r="F67" s="20" t="str">
        <f ca="1">IF(AND('Inf.'!C$10="Onsight",VLOOKUP(E67,'Q1.SL'!F:M,6,FALSE)="TOP"),VLOOKUP(E67,'Q1.SL'!F:M,6,FALSE)&amp;"("&amp;VLOOKUP(E67,'Q1.SL'!F:M,4,FALSE)&amp;")",VLOOKUP(E67,'Q1.SL'!F:M,6,FALSE))</f>
        <v/>
      </c>
      <c r="G67" s="20" t="str">
        <f ca="1">IF(AND('Inf.'!C$10="Onsight",VLOOKUP(E67,'Q2.SL'!G:O,6,FALSE)="TOP"),VLOOKUP(E67,'Q2.SL'!G:O,6,FALSE)&amp;"("&amp;VLOOKUP(E67,'Q2.SL'!G:O,4,FALSE)&amp;")",VLOOKUP(E67,'Q2.SL'!G:O,6,FALSE))</f>
        <v/>
      </c>
      <c r="H67" s="20" t="str">
        <f ca="1">IF(AND('Inf.'!C$10="Onsight",VLOOKUP(E67,'Q3.SL'!G:O,6,FALSE)="TOP"),VLOOKUP(E67,'Q3.SL'!G:O,6,FALSE)&amp;"("&amp;VLOOKUP(E67,'Q3.SL'!G:O,4,FALSE)&amp;")",VLOOKUP(E67,'Q3.SL'!G:O,6,FALSE))</f>
        <v/>
      </c>
      <c r="I67" s="20" t="str">
        <f ca="1">IF(AND('Inf.'!C$10="Onsight",VLOOKUP(E67,'Q4.SL'!G:O,6,FALSE)="TOP"),VLOOKUP(E67,'Q4.SL'!G:O,6,FALSE)&amp;"("&amp;VLOOKUP(E67,'Q4.SL'!G:O,4,FALSE)&amp;")",VLOOKUP(E67,'Q4.SL'!G:O,6,FALSE))</f>
        <v/>
      </c>
      <c r="J67" s="20" t="str">
        <f ca="1">_xlfn.IFERROR(VLOOKUP(E67,'Rec.'!H:N,7,FALSE),"")</f>
        <v/>
      </c>
      <c r="K67" s="20" t="str">
        <f ca="1">_xlfn.IFERROR(VLOOKUP(E67,'SF.SL'!F:J,5,FALSE),"")</f>
        <v/>
      </c>
      <c r="L67" s="31" t="str">
        <f ca="1">IF(ROW()-9&gt;'Inf.'!$O$2,"",VLOOKUP(E67,'SF.SL'!F:J,4,FALSE))</f>
        <v/>
      </c>
      <c r="M67" s="20" t="str">
        <f ca="1">IF(ROW()-9&gt;'Inf.'!$O$2,"",VLOOKUP(E67,'SF.SL'!F:O,10,FALSE))</f>
        <v/>
      </c>
      <c r="N67" s="20">
        <f ca="1">_xlfn.IFERROR(VLOOKUP(E67,'F.SL'!F:J,5,FALSE),"")</f>
        <v>9.2</v>
      </c>
      <c r="O67" s="31" t="str">
        <f>IF(ROW()-9&gt;'Inf.'!$F$10,"",VLOOKUP(E67,'F.SL'!F:J,4,FALSE))</f>
        <v/>
      </c>
      <c r="P67" s="20" t="str">
        <f>IF(ROW()-9&gt;'Inf.'!$F$10,"",VLOOKUP(E67,'F.SL'!F:O,10,FALSE))</f>
        <v/>
      </c>
      <c r="Q67" s="42"/>
    </row>
    <row r="68" spans="1:17" ht="21.95" customHeight="1">
      <c r="A68" s="20" t="str">
        <f ca="1">_xlfn.IFERROR(VLOOKUP(E68,'Rec.'!Q:R,2,FALSE),"")</f>
        <v/>
      </c>
      <c r="B68" s="21" t="str">
        <f ca="1">_xlfn.IFERROR(VLOOKUP(E68,'Rec.'!B:H,4,FALSE),"")</f>
        <v/>
      </c>
      <c r="C68" s="21" t="str">
        <f ca="1">_xlfn.IFERROR(VLOOKUP(E68,'Rec.'!B:H,5,FALSE),"")</f>
        <v/>
      </c>
      <c r="D68" s="20" t="str">
        <f ca="1">_xlfn.IFERROR(VLOOKUP(E68,'Rec.'!B:H,6,FALSE),"")</f>
        <v/>
      </c>
      <c r="E68" s="20" t="str">
        <f ca="1">_xlfn.IFERROR(VLOOKUP(ROW()-9,'Rec.'!T:U,2,FALSE),"")</f>
        <v/>
      </c>
      <c r="F68" s="20" t="str">
        <f ca="1">IF(AND('Inf.'!C$10="Onsight",VLOOKUP(E68,'Q1.SL'!F:M,6,FALSE)="TOP"),VLOOKUP(E68,'Q1.SL'!F:M,6,FALSE)&amp;"("&amp;VLOOKUP(E68,'Q1.SL'!F:M,4,FALSE)&amp;")",VLOOKUP(E68,'Q1.SL'!F:M,6,FALSE))</f>
        <v/>
      </c>
      <c r="G68" s="20" t="str">
        <f ca="1">IF(AND('Inf.'!C$10="Onsight",VLOOKUP(E68,'Q2.SL'!G:O,6,FALSE)="TOP"),VLOOKUP(E68,'Q2.SL'!G:O,6,FALSE)&amp;"("&amp;VLOOKUP(E68,'Q2.SL'!G:O,4,FALSE)&amp;")",VLOOKUP(E68,'Q2.SL'!G:O,6,FALSE))</f>
        <v/>
      </c>
      <c r="H68" s="20" t="str">
        <f ca="1">IF(AND('Inf.'!C$10="Onsight",VLOOKUP(E68,'Q3.SL'!G:O,6,FALSE)="TOP"),VLOOKUP(E68,'Q3.SL'!G:O,6,FALSE)&amp;"("&amp;VLOOKUP(E68,'Q3.SL'!G:O,4,FALSE)&amp;")",VLOOKUP(E68,'Q3.SL'!G:O,6,FALSE))</f>
        <v/>
      </c>
      <c r="I68" s="20" t="str">
        <f ca="1">IF(AND('Inf.'!C$10="Onsight",VLOOKUP(E68,'Q4.SL'!G:O,6,FALSE)="TOP"),VLOOKUP(E68,'Q4.SL'!G:O,6,FALSE)&amp;"("&amp;VLOOKUP(E68,'Q4.SL'!G:O,4,FALSE)&amp;")",VLOOKUP(E68,'Q4.SL'!G:O,6,FALSE))</f>
        <v/>
      </c>
      <c r="J68" s="20" t="str">
        <f ca="1">_xlfn.IFERROR(VLOOKUP(E68,'Rec.'!H:N,7,FALSE),"")</f>
        <v/>
      </c>
      <c r="K68" s="20" t="str">
        <f ca="1">_xlfn.IFERROR(VLOOKUP(E68,'SF.SL'!F:J,5,FALSE),"")</f>
        <v/>
      </c>
      <c r="L68" s="31" t="str">
        <f ca="1">IF(ROW()-9&gt;'Inf.'!$O$2,"",VLOOKUP(E68,'SF.SL'!F:J,4,FALSE))</f>
        <v/>
      </c>
      <c r="M68" s="20" t="str">
        <f ca="1">IF(ROW()-9&gt;'Inf.'!$O$2,"",VLOOKUP(E68,'SF.SL'!F:O,10,FALSE))</f>
        <v/>
      </c>
      <c r="N68" s="20">
        <f ca="1">_xlfn.IFERROR(VLOOKUP(E68,'F.SL'!F:J,5,FALSE),"")</f>
        <v>9.2</v>
      </c>
      <c r="O68" s="31" t="str">
        <f>IF(ROW()-9&gt;'Inf.'!$F$10,"",VLOOKUP(E68,'F.SL'!F:J,4,FALSE))</f>
        <v/>
      </c>
      <c r="P68" s="20" t="str">
        <f>IF(ROW()-9&gt;'Inf.'!$F$10,"",VLOOKUP(E68,'F.SL'!F:O,10,FALSE))</f>
        <v/>
      </c>
      <c r="Q68" s="42"/>
    </row>
    <row r="69" spans="1:17" ht="21.95" customHeight="1">
      <c r="A69" s="20" t="str">
        <f ca="1">_xlfn.IFERROR(VLOOKUP(E69,'Rec.'!Q:R,2,FALSE),"")</f>
        <v/>
      </c>
      <c r="B69" s="21" t="str">
        <f ca="1">_xlfn.IFERROR(VLOOKUP(E69,'Rec.'!B:H,4,FALSE),"")</f>
        <v/>
      </c>
      <c r="C69" s="21" t="str">
        <f ca="1">_xlfn.IFERROR(VLOOKUP(E69,'Rec.'!B:H,5,FALSE),"")</f>
        <v/>
      </c>
      <c r="D69" s="20" t="str">
        <f ca="1">_xlfn.IFERROR(VLOOKUP(E69,'Rec.'!B:H,6,FALSE),"")</f>
        <v/>
      </c>
      <c r="E69" s="20" t="str">
        <f ca="1">_xlfn.IFERROR(VLOOKUP(ROW()-9,'Rec.'!T:U,2,FALSE),"")</f>
        <v/>
      </c>
      <c r="F69" s="20" t="str">
        <f ca="1">IF(AND('Inf.'!C$10="Onsight",VLOOKUP(E69,'Q1.SL'!F:M,6,FALSE)="TOP"),VLOOKUP(E69,'Q1.SL'!F:M,6,FALSE)&amp;"("&amp;VLOOKUP(E69,'Q1.SL'!F:M,4,FALSE)&amp;")",VLOOKUP(E69,'Q1.SL'!F:M,6,FALSE))</f>
        <v/>
      </c>
      <c r="G69" s="20" t="str">
        <f ca="1">IF(AND('Inf.'!C$10="Onsight",VLOOKUP(E69,'Q2.SL'!G:O,6,FALSE)="TOP"),VLOOKUP(E69,'Q2.SL'!G:O,6,FALSE)&amp;"("&amp;VLOOKUP(E69,'Q2.SL'!G:O,4,FALSE)&amp;")",VLOOKUP(E69,'Q2.SL'!G:O,6,FALSE))</f>
        <v/>
      </c>
      <c r="H69" s="20" t="str">
        <f ca="1">IF(AND('Inf.'!C$10="Onsight",VLOOKUP(E69,'Q3.SL'!G:O,6,FALSE)="TOP"),VLOOKUP(E69,'Q3.SL'!G:O,6,FALSE)&amp;"("&amp;VLOOKUP(E69,'Q3.SL'!G:O,4,FALSE)&amp;")",VLOOKUP(E69,'Q3.SL'!G:O,6,FALSE))</f>
        <v/>
      </c>
      <c r="I69" s="20" t="str">
        <f ca="1">IF(AND('Inf.'!C$10="Onsight",VLOOKUP(E69,'Q4.SL'!G:O,6,FALSE)="TOP"),VLOOKUP(E69,'Q4.SL'!G:O,6,FALSE)&amp;"("&amp;VLOOKUP(E69,'Q4.SL'!G:O,4,FALSE)&amp;")",VLOOKUP(E69,'Q4.SL'!G:O,6,FALSE))</f>
        <v/>
      </c>
      <c r="J69" s="20" t="str">
        <f ca="1">_xlfn.IFERROR(VLOOKUP(E69,'Rec.'!H:N,7,FALSE),"")</f>
        <v/>
      </c>
      <c r="K69" s="20" t="str">
        <f ca="1">_xlfn.IFERROR(VLOOKUP(E69,'SF.SL'!F:J,5,FALSE),"")</f>
        <v/>
      </c>
      <c r="L69" s="31" t="str">
        <f ca="1">IF(ROW()-9&gt;'Inf.'!$O$2,"",VLOOKUP(E69,'SF.SL'!F:J,4,FALSE))</f>
        <v/>
      </c>
      <c r="M69" s="20" t="str">
        <f ca="1">IF(ROW()-9&gt;'Inf.'!$O$2,"",VLOOKUP(E69,'SF.SL'!F:O,10,FALSE))</f>
        <v/>
      </c>
      <c r="N69" s="20">
        <f ca="1">_xlfn.IFERROR(VLOOKUP(E69,'F.SL'!F:J,5,FALSE),"")</f>
        <v>9.2</v>
      </c>
      <c r="O69" s="31" t="str">
        <f>IF(ROW()-9&gt;'Inf.'!$F$10,"",VLOOKUP(E69,'F.SL'!F:J,4,FALSE))</f>
        <v/>
      </c>
      <c r="P69" s="20" t="str">
        <f>IF(ROW()-9&gt;'Inf.'!$F$10,"",VLOOKUP(E69,'F.SL'!F:O,10,FALSE))</f>
        <v/>
      </c>
      <c r="Q69" s="42"/>
    </row>
    <row r="70" spans="1:17" ht="21.95" customHeight="1">
      <c r="A70" s="20" t="str">
        <f ca="1">_xlfn.IFERROR(VLOOKUP(E70,'Rec.'!Q:R,2,FALSE),"")</f>
        <v/>
      </c>
      <c r="B70" s="21" t="str">
        <f ca="1">_xlfn.IFERROR(VLOOKUP(E70,'Rec.'!B:H,4,FALSE),"")</f>
        <v/>
      </c>
      <c r="C70" s="21" t="str">
        <f ca="1">_xlfn.IFERROR(VLOOKUP(E70,'Rec.'!B:H,5,FALSE),"")</f>
        <v/>
      </c>
      <c r="D70" s="20" t="str">
        <f ca="1">_xlfn.IFERROR(VLOOKUP(E70,'Rec.'!B:H,6,FALSE),"")</f>
        <v/>
      </c>
      <c r="E70" s="20" t="str">
        <f ca="1">_xlfn.IFERROR(VLOOKUP(ROW()-9,'Rec.'!T:U,2,FALSE),"")</f>
        <v/>
      </c>
      <c r="F70" s="20" t="str">
        <f ca="1">IF(AND('Inf.'!C$10="Onsight",VLOOKUP(E70,'Q1.SL'!F:M,6,FALSE)="TOP"),VLOOKUP(E70,'Q1.SL'!F:M,6,FALSE)&amp;"("&amp;VLOOKUP(E70,'Q1.SL'!F:M,4,FALSE)&amp;")",VLOOKUP(E70,'Q1.SL'!F:M,6,FALSE))</f>
        <v/>
      </c>
      <c r="G70" s="20" t="str">
        <f ca="1">IF(AND('Inf.'!C$10="Onsight",VLOOKUP(E70,'Q2.SL'!G:O,6,FALSE)="TOP"),VLOOKUP(E70,'Q2.SL'!G:O,6,FALSE)&amp;"("&amp;VLOOKUP(E70,'Q2.SL'!G:O,4,FALSE)&amp;")",VLOOKUP(E70,'Q2.SL'!G:O,6,FALSE))</f>
        <v/>
      </c>
      <c r="H70" s="20" t="str">
        <f ca="1">IF(AND('Inf.'!C$10="Onsight",VLOOKUP(E70,'Q3.SL'!G:O,6,FALSE)="TOP"),VLOOKUP(E70,'Q3.SL'!G:O,6,FALSE)&amp;"("&amp;VLOOKUP(E70,'Q3.SL'!G:O,4,FALSE)&amp;")",VLOOKUP(E70,'Q3.SL'!G:O,6,FALSE))</f>
        <v/>
      </c>
      <c r="I70" s="20" t="str">
        <f ca="1">IF(AND('Inf.'!C$10="Onsight",VLOOKUP(E70,'Q4.SL'!G:O,6,FALSE)="TOP"),VLOOKUP(E70,'Q4.SL'!G:O,6,FALSE)&amp;"("&amp;VLOOKUP(E70,'Q4.SL'!G:O,4,FALSE)&amp;")",VLOOKUP(E70,'Q4.SL'!G:O,6,FALSE))</f>
        <v/>
      </c>
      <c r="J70" s="20" t="str">
        <f ca="1">_xlfn.IFERROR(VLOOKUP(E70,'Rec.'!H:N,7,FALSE),"")</f>
        <v/>
      </c>
      <c r="K70" s="20" t="str">
        <f ca="1">_xlfn.IFERROR(VLOOKUP(E70,'SF.SL'!F:J,5,FALSE),"")</f>
        <v/>
      </c>
      <c r="L70" s="31" t="str">
        <f ca="1">IF(ROW()-9&gt;'Inf.'!$O$2,"",VLOOKUP(E70,'SF.SL'!F:J,4,FALSE))</f>
        <v/>
      </c>
      <c r="M70" s="20" t="str">
        <f ca="1">IF(ROW()-9&gt;'Inf.'!$O$2,"",VLOOKUP(E70,'SF.SL'!F:O,10,FALSE))</f>
        <v/>
      </c>
      <c r="N70" s="20">
        <f ca="1">_xlfn.IFERROR(VLOOKUP(E70,'F.SL'!F:J,5,FALSE),"")</f>
        <v>9.2</v>
      </c>
      <c r="O70" s="31" t="str">
        <f>IF(ROW()-9&gt;'Inf.'!$F$10,"",VLOOKUP(E70,'F.SL'!F:J,4,FALSE))</f>
        <v/>
      </c>
      <c r="P70" s="20" t="str">
        <f>IF(ROW()-9&gt;'Inf.'!$F$10,"",VLOOKUP(E70,'F.SL'!F:O,10,FALSE))</f>
        <v/>
      </c>
      <c r="Q70" s="42"/>
    </row>
    <row r="71" spans="1:17" ht="21.95" customHeight="1">
      <c r="A71" s="20" t="str">
        <f ca="1">_xlfn.IFERROR(VLOOKUP(E71,'Rec.'!Q:R,2,FALSE),"")</f>
        <v/>
      </c>
      <c r="B71" s="21" t="str">
        <f ca="1">_xlfn.IFERROR(VLOOKUP(E71,'Rec.'!B:H,4,FALSE),"")</f>
        <v/>
      </c>
      <c r="C71" s="21" t="str">
        <f ca="1">_xlfn.IFERROR(VLOOKUP(E71,'Rec.'!B:H,5,FALSE),"")</f>
        <v/>
      </c>
      <c r="D71" s="20" t="str">
        <f ca="1">_xlfn.IFERROR(VLOOKUP(E71,'Rec.'!B:H,6,FALSE),"")</f>
        <v/>
      </c>
      <c r="E71" s="20" t="str">
        <f ca="1">_xlfn.IFERROR(VLOOKUP(ROW()-9,'Rec.'!T:U,2,FALSE),"")</f>
        <v/>
      </c>
      <c r="F71" s="20" t="str">
        <f ca="1">IF(AND('Inf.'!C$10="Onsight",VLOOKUP(E71,'Q1.SL'!F:M,6,FALSE)="TOP"),VLOOKUP(E71,'Q1.SL'!F:M,6,FALSE)&amp;"("&amp;VLOOKUP(E71,'Q1.SL'!F:M,4,FALSE)&amp;")",VLOOKUP(E71,'Q1.SL'!F:M,6,FALSE))</f>
        <v/>
      </c>
      <c r="G71" s="20" t="str">
        <f ca="1">IF(AND('Inf.'!C$10="Onsight",VLOOKUP(E71,'Q2.SL'!G:O,6,FALSE)="TOP"),VLOOKUP(E71,'Q2.SL'!G:O,6,FALSE)&amp;"("&amp;VLOOKUP(E71,'Q2.SL'!G:O,4,FALSE)&amp;")",VLOOKUP(E71,'Q2.SL'!G:O,6,FALSE))</f>
        <v/>
      </c>
      <c r="H71" s="20" t="str">
        <f ca="1">IF(AND('Inf.'!C$10="Onsight",VLOOKUP(E71,'Q3.SL'!G:O,6,FALSE)="TOP"),VLOOKUP(E71,'Q3.SL'!G:O,6,FALSE)&amp;"("&amp;VLOOKUP(E71,'Q3.SL'!G:O,4,FALSE)&amp;")",VLOOKUP(E71,'Q3.SL'!G:O,6,FALSE))</f>
        <v/>
      </c>
      <c r="I71" s="20" t="str">
        <f ca="1">IF(AND('Inf.'!C$10="Onsight",VLOOKUP(E71,'Q4.SL'!G:O,6,FALSE)="TOP"),VLOOKUP(E71,'Q4.SL'!G:O,6,FALSE)&amp;"("&amp;VLOOKUP(E71,'Q4.SL'!G:O,4,FALSE)&amp;")",VLOOKUP(E71,'Q4.SL'!G:O,6,FALSE))</f>
        <v/>
      </c>
      <c r="J71" s="20" t="str">
        <f ca="1">_xlfn.IFERROR(VLOOKUP(E71,'Rec.'!H:N,7,FALSE),"")</f>
        <v/>
      </c>
      <c r="K71" s="20" t="str">
        <f ca="1">_xlfn.IFERROR(VLOOKUP(E71,'SF.SL'!F:J,5,FALSE),"")</f>
        <v/>
      </c>
      <c r="L71" s="31" t="str">
        <f ca="1">IF(ROW()-9&gt;'Inf.'!$O$2,"",VLOOKUP(E71,'SF.SL'!F:J,4,FALSE))</f>
        <v/>
      </c>
      <c r="M71" s="20" t="str">
        <f ca="1">IF(ROW()-9&gt;'Inf.'!$O$2,"",VLOOKUP(E71,'SF.SL'!F:O,10,FALSE))</f>
        <v/>
      </c>
      <c r="N71" s="20">
        <f ca="1">_xlfn.IFERROR(VLOOKUP(E71,'F.SL'!F:J,5,FALSE),"")</f>
        <v>9.2</v>
      </c>
      <c r="O71" s="31" t="str">
        <f>IF(ROW()-9&gt;'Inf.'!$F$10,"",VLOOKUP(E71,'F.SL'!F:J,4,FALSE))</f>
        <v/>
      </c>
      <c r="P71" s="20" t="str">
        <f>IF(ROW()-9&gt;'Inf.'!$F$10,"",VLOOKUP(E71,'F.SL'!F:O,10,FALSE))</f>
        <v/>
      </c>
      <c r="Q71" s="42"/>
    </row>
    <row r="72" spans="1:17" ht="21.95" customHeight="1">
      <c r="A72" s="20" t="str">
        <f ca="1">_xlfn.IFERROR(VLOOKUP(E72,'Rec.'!Q:R,2,FALSE),"")</f>
        <v/>
      </c>
      <c r="B72" s="21" t="str">
        <f ca="1">_xlfn.IFERROR(VLOOKUP(E72,'Rec.'!B:H,4,FALSE),"")</f>
        <v/>
      </c>
      <c r="C72" s="21" t="str">
        <f ca="1">_xlfn.IFERROR(VLOOKUP(E72,'Rec.'!B:H,5,FALSE),"")</f>
        <v/>
      </c>
      <c r="D72" s="20" t="str">
        <f ca="1">_xlfn.IFERROR(VLOOKUP(E72,'Rec.'!B:H,6,FALSE),"")</f>
        <v/>
      </c>
      <c r="E72" s="20" t="str">
        <f ca="1">_xlfn.IFERROR(VLOOKUP(ROW()-9,'Rec.'!T:U,2,FALSE),"")</f>
        <v/>
      </c>
      <c r="F72" s="20" t="str">
        <f ca="1">IF(AND('Inf.'!C$10="Onsight",VLOOKUP(E72,'Q1.SL'!F:M,6,FALSE)="TOP"),VLOOKUP(E72,'Q1.SL'!F:M,6,FALSE)&amp;"("&amp;VLOOKUP(E72,'Q1.SL'!F:M,4,FALSE)&amp;")",VLOOKUP(E72,'Q1.SL'!F:M,6,FALSE))</f>
        <v/>
      </c>
      <c r="G72" s="20" t="str">
        <f ca="1">IF(AND('Inf.'!C$10="Onsight",VLOOKUP(E72,'Q2.SL'!G:O,6,FALSE)="TOP"),VLOOKUP(E72,'Q2.SL'!G:O,6,FALSE)&amp;"("&amp;VLOOKUP(E72,'Q2.SL'!G:O,4,FALSE)&amp;")",VLOOKUP(E72,'Q2.SL'!G:O,6,FALSE))</f>
        <v/>
      </c>
      <c r="H72" s="20" t="str">
        <f ca="1">IF(AND('Inf.'!C$10="Onsight",VLOOKUP(E72,'Q3.SL'!G:O,6,FALSE)="TOP"),VLOOKUP(E72,'Q3.SL'!G:O,6,FALSE)&amp;"("&amp;VLOOKUP(E72,'Q3.SL'!G:O,4,FALSE)&amp;")",VLOOKUP(E72,'Q3.SL'!G:O,6,FALSE))</f>
        <v/>
      </c>
      <c r="I72" s="20" t="str">
        <f ca="1">IF(AND('Inf.'!C$10="Onsight",VLOOKUP(E72,'Q4.SL'!G:O,6,FALSE)="TOP"),VLOOKUP(E72,'Q4.SL'!G:O,6,FALSE)&amp;"("&amp;VLOOKUP(E72,'Q4.SL'!G:O,4,FALSE)&amp;")",VLOOKUP(E72,'Q4.SL'!G:O,6,FALSE))</f>
        <v/>
      </c>
      <c r="J72" s="20" t="str">
        <f ca="1">_xlfn.IFERROR(VLOOKUP(E72,'Rec.'!H:N,7,FALSE),"")</f>
        <v/>
      </c>
      <c r="K72" s="20" t="str">
        <f ca="1">_xlfn.IFERROR(VLOOKUP(E72,'SF.SL'!F:J,5,FALSE),"")</f>
        <v/>
      </c>
      <c r="L72" s="31" t="str">
        <f ca="1">IF(ROW()-9&gt;'Inf.'!$O$2,"",VLOOKUP(E72,'SF.SL'!F:J,4,FALSE))</f>
        <v/>
      </c>
      <c r="M72" s="20" t="str">
        <f ca="1">IF(ROW()-9&gt;'Inf.'!$O$2,"",VLOOKUP(E72,'SF.SL'!F:O,10,FALSE))</f>
        <v/>
      </c>
      <c r="N72" s="20">
        <f ca="1">_xlfn.IFERROR(VLOOKUP(E72,'F.SL'!F:J,5,FALSE),"")</f>
        <v>9.2</v>
      </c>
      <c r="O72" s="31" t="str">
        <f>IF(ROW()-9&gt;'Inf.'!$F$10,"",VLOOKUP(E72,'F.SL'!F:J,4,FALSE))</f>
        <v/>
      </c>
      <c r="P72" s="20" t="str">
        <f>IF(ROW()-9&gt;'Inf.'!$F$10,"",VLOOKUP(E72,'F.SL'!F:O,10,FALSE))</f>
        <v/>
      </c>
      <c r="Q72" s="42"/>
    </row>
    <row r="73" spans="1:17" ht="21.95" customHeight="1">
      <c r="A73" s="20" t="str">
        <f ca="1">_xlfn.IFERROR(VLOOKUP(E73,'Rec.'!Q:R,2,FALSE),"")</f>
        <v/>
      </c>
      <c r="B73" s="21" t="str">
        <f ca="1">_xlfn.IFERROR(VLOOKUP(E73,'Rec.'!B:H,4,FALSE),"")</f>
        <v/>
      </c>
      <c r="C73" s="21" t="str">
        <f ca="1">_xlfn.IFERROR(VLOOKUP(E73,'Rec.'!B:H,5,FALSE),"")</f>
        <v/>
      </c>
      <c r="D73" s="20" t="str">
        <f ca="1">_xlfn.IFERROR(VLOOKUP(E73,'Rec.'!B:H,6,FALSE),"")</f>
        <v/>
      </c>
      <c r="E73" s="20" t="str">
        <f ca="1">_xlfn.IFERROR(VLOOKUP(ROW()-9,'Rec.'!T:U,2,FALSE),"")</f>
        <v/>
      </c>
      <c r="F73" s="20" t="str">
        <f ca="1">IF(AND('Inf.'!C$10="Onsight",VLOOKUP(E73,'Q1.SL'!F:M,6,FALSE)="TOP"),VLOOKUP(E73,'Q1.SL'!F:M,6,FALSE)&amp;"("&amp;VLOOKUP(E73,'Q1.SL'!F:M,4,FALSE)&amp;")",VLOOKUP(E73,'Q1.SL'!F:M,6,FALSE))</f>
        <v/>
      </c>
      <c r="G73" s="20" t="str">
        <f ca="1">IF(AND('Inf.'!C$10="Onsight",VLOOKUP(E73,'Q2.SL'!G:O,6,FALSE)="TOP"),VLOOKUP(E73,'Q2.SL'!G:O,6,FALSE)&amp;"("&amp;VLOOKUP(E73,'Q2.SL'!G:O,4,FALSE)&amp;")",VLOOKUP(E73,'Q2.SL'!G:O,6,FALSE))</f>
        <v/>
      </c>
      <c r="H73" s="20" t="str">
        <f ca="1">IF(AND('Inf.'!C$10="Onsight",VLOOKUP(E73,'Q3.SL'!G:O,6,FALSE)="TOP"),VLOOKUP(E73,'Q3.SL'!G:O,6,FALSE)&amp;"("&amp;VLOOKUP(E73,'Q3.SL'!G:O,4,FALSE)&amp;")",VLOOKUP(E73,'Q3.SL'!G:O,6,FALSE))</f>
        <v/>
      </c>
      <c r="I73" s="20" t="str">
        <f ca="1">IF(AND('Inf.'!C$10="Onsight",VLOOKUP(E73,'Q4.SL'!G:O,6,FALSE)="TOP"),VLOOKUP(E73,'Q4.SL'!G:O,6,FALSE)&amp;"("&amp;VLOOKUP(E73,'Q4.SL'!G:O,4,FALSE)&amp;")",VLOOKUP(E73,'Q4.SL'!G:O,6,FALSE))</f>
        <v/>
      </c>
      <c r="J73" s="20" t="str">
        <f ca="1">_xlfn.IFERROR(VLOOKUP(E73,'Rec.'!H:N,7,FALSE),"")</f>
        <v/>
      </c>
      <c r="K73" s="20" t="str">
        <f ca="1">_xlfn.IFERROR(VLOOKUP(E73,'SF.SL'!F:J,5,FALSE),"")</f>
        <v/>
      </c>
      <c r="L73" s="31" t="str">
        <f ca="1">IF(ROW()-9&gt;'Inf.'!$O$2,"",VLOOKUP(E73,'SF.SL'!F:J,4,FALSE))</f>
        <v/>
      </c>
      <c r="M73" s="20" t="str">
        <f ca="1">IF(ROW()-9&gt;'Inf.'!$O$2,"",VLOOKUP(E73,'SF.SL'!F:O,10,FALSE))</f>
        <v/>
      </c>
      <c r="N73" s="20">
        <f ca="1">_xlfn.IFERROR(VLOOKUP(E73,'F.SL'!F:J,5,FALSE),"")</f>
        <v>9.2</v>
      </c>
      <c r="O73" s="31" t="str">
        <f>IF(ROW()-9&gt;'Inf.'!$F$10,"",VLOOKUP(E73,'F.SL'!F:J,4,FALSE))</f>
        <v/>
      </c>
      <c r="P73" s="20" t="str">
        <f>IF(ROW()-9&gt;'Inf.'!$F$10,"",VLOOKUP(E73,'F.SL'!F:O,10,FALSE))</f>
        <v/>
      </c>
      <c r="Q73" s="42"/>
    </row>
    <row r="74" spans="1:17" ht="21.95" customHeight="1">
      <c r="A74" s="20" t="str">
        <f ca="1">_xlfn.IFERROR(VLOOKUP(E74,'Rec.'!Q:R,2,FALSE),"")</f>
        <v/>
      </c>
      <c r="B74" s="21" t="str">
        <f ca="1">_xlfn.IFERROR(VLOOKUP(E74,'Rec.'!B:H,4,FALSE),"")</f>
        <v/>
      </c>
      <c r="C74" s="21" t="str">
        <f ca="1">_xlfn.IFERROR(VLOOKUP(E74,'Rec.'!B:H,5,FALSE),"")</f>
        <v/>
      </c>
      <c r="D74" s="20" t="str">
        <f ca="1">_xlfn.IFERROR(VLOOKUP(E74,'Rec.'!B:H,6,FALSE),"")</f>
        <v/>
      </c>
      <c r="E74" s="20" t="str">
        <f ca="1">_xlfn.IFERROR(VLOOKUP(ROW()-9,'Rec.'!T:U,2,FALSE),"")</f>
        <v/>
      </c>
      <c r="F74" s="20" t="str">
        <f ca="1">IF(AND('Inf.'!C$10="Onsight",VLOOKUP(E74,'Q1.SL'!F:M,6,FALSE)="TOP"),VLOOKUP(E74,'Q1.SL'!F:M,6,FALSE)&amp;"("&amp;VLOOKUP(E74,'Q1.SL'!F:M,4,FALSE)&amp;")",VLOOKUP(E74,'Q1.SL'!F:M,6,FALSE))</f>
        <v/>
      </c>
      <c r="G74" s="20" t="str">
        <f ca="1">IF(AND('Inf.'!C$10="Onsight",VLOOKUP(E74,'Q2.SL'!G:O,6,FALSE)="TOP"),VLOOKUP(E74,'Q2.SL'!G:O,6,FALSE)&amp;"("&amp;VLOOKUP(E74,'Q2.SL'!G:O,4,FALSE)&amp;")",VLOOKUP(E74,'Q2.SL'!G:O,6,FALSE))</f>
        <v/>
      </c>
      <c r="H74" s="20" t="str">
        <f ca="1">IF(AND('Inf.'!C$10="Onsight",VLOOKUP(E74,'Q3.SL'!G:O,6,FALSE)="TOP"),VLOOKUP(E74,'Q3.SL'!G:O,6,FALSE)&amp;"("&amp;VLOOKUP(E74,'Q3.SL'!G:O,4,FALSE)&amp;")",VLOOKUP(E74,'Q3.SL'!G:O,6,FALSE))</f>
        <v/>
      </c>
      <c r="I74" s="20" t="str">
        <f ca="1">IF(AND('Inf.'!C$10="Onsight",VLOOKUP(E74,'Q4.SL'!G:O,6,FALSE)="TOP"),VLOOKUP(E74,'Q4.SL'!G:O,6,FALSE)&amp;"("&amp;VLOOKUP(E74,'Q4.SL'!G:O,4,FALSE)&amp;")",VLOOKUP(E74,'Q4.SL'!G:O,6,FALSE))</f>
        <v/>
      </c>
      <c r="J74" s="20" t="str">
        <f ca="1">_xlfn.IFERROR(VLOOKUP(E74,'Rec.'!H:N,7,FALSE),"")</f>
        <v/>
      </c>
      <c r="K74" s="20" t="str">
        <f ca="1">_xlfn.IFERROR(VLOOKUP(E74,'SF.SL'!F:J,5,FALSE),"")</f>
        <v/>
      </c>
      <c r="L74" s="31" t="str">
        <f ca="1">IF(ROW()-9&gt;'Inf.'!$O$2,"",VLOOKUP(E74,'SF.SL'!F:J,4,FALSE))</f>
        <v/>
      </c>
      <c r="M74" s="20" t="str">
        <f ca="1">IF(ROW()-9&gt;'Inf.'!$O$2,"",VLOOKUP(E74,'SF.SL'!F:O,10,FALSE))</f>
        <v/>
      </c>
      <c r="N74" s="20">
        <f ca="1">_xlfn.IFERROR(VLOOKUP(E74,'F.SL'!F:J,5,FALSE),"")</f>
        <v>9.2</v>
      </c>
      <c r="O74" s="31" t="str">
        <f>IF(ROW()-9&gt;'Inf.'!$F$10,"",VLOOKUP(E74,'F.SL'!F:J,4,FALSE))</f>
        <v/>
      </c>
      <c r="P74" s="20" t="str">
        <f>IF(ROW()-9&gt;'Inf.'!$F$10,"",VLOOKUP(E74,'F.SL'!F:O,10,FALSE))</f>
        <v/>
      </c>
      <c r="Q74" s="42"/>
    </row>
    <row r="75" spans="1:17" ht="21.95" customHeight="1">
      <c r="A75" s="20" t="str">
        <f ca="1">_xlfn.IFERROR(VLOOKUP(E75,'Rec.'!Q:R,2,FALSE),"")</f>
        <v/>
      </c>
      <c r="B75" s="21" t="str">
        <f ca="1">_xlfn.IFERROR(VLOOKUP(E75,'Rec.'!B:H,4,FALSE),"")</f>
        <v/>
      </c>
      <c r="C75" s="21" t="str">
        <f ca="1">_xlfn.IFERROR(VLOOKUP(E75,'Rec.'!B:H,5,FALSE),"")</f>
        <v/>
      </c>
      <c r="D75" s="20" t="str">
        <f ca="1">_xlfn.IFERROR(VLOOKUP(E75,'Rec.'!B:H,6,FALSE),"")</f>
        <v/>
      </c>
      <c r="E75" s="20" t="str">
        <f ca="1">_xlfn.IFERROR(VLOOKUP(ROW()-9,'Rec.'!T:U,2,FALSE),"")</f>
        <v/>
      </c>
      <c r="F75" s="20" t="str">
        <f ca="1">IF(AND('Inf.'!C$10="Onsight",VLOOKUP(E75,'Q1.SL'!F:M,6,FALSE)="TOP"),VLOOKUP(E75,'Q1.SL'!F:M,6,FALSE)&amp;"("&amp;VLOOKUP(E75,'Q1.SL'!F:M,4,FALSE)&amp;")",VLOOKUP(E75,'Q1.SL'!F:M,6,FALSE))</f>
        <v/>
      </c>
      <c r="G75" s="20" t="str">
        <f ca="1">IF(AND('Inf.'!C$10="Onsight",VLOOKUP(E75,'Q2.SL'!G:O,6,FALSE)="TOP"),VLOOKUP(E75,'Q2.SL'!G:O,6,FALSE)&amp;"("&amp;VLOOKUP(E75,'Q2.SL'!G:O,4,FALSE)&amp;")",VLOOKUP(E75,'Q2.SL'!G:O,6,FALSE))</f>
        <v/>
      </c>
      <c r="H75" s="20" t="str">
        <f ca="1">IF(AND('Inf.'!C$10="Onsight",VLOOKUP(E75,'Q3.SL'!G:O,6,FALSE)="TOP"),VLOOKUP(E75,'Q3.SL'!G:O,6,FALSE)&amp;"("&amp;VLOOKUP(E75,'Q3.SL'!G:O,4,FALSE)&amp;")",VLOOKUP(E75,'Q3.SL'!G:O,6,FALSE))</f>
        <v/>
      </c>
      <c r="I75" s="20" t="str">
        <f ca="1">IF(AND('Inf.'!C$10="Onsight",VLOOKUP(E75,'Q4.SL'!G:O,6,FALSE)="TOP"),VLOOKUP(E75,'Q4.SL'!G:O,6,FALSE)&amp;"("&amp;VLOOKUP(E75,'Q4.SL'!G:O,4,FALSE)&amp;")",VLOOKUP(E75,'Q4.SL'!G:O,6,FALSE))</f>
        <v/>
      </c>
      <c r="J75" s="20" t="str">
        <f ca="1">_xlfn.IFERROR(VLOOKUP(E75,'Rec.'!H:N,7,FALSE),"")</f>
        <v/>
      </c>
      <c r="K75" s="20" t="str">
        <f ca="1">_xlfn.IFERROR(VLOOKUP(E75,'SF.SL'!F:J,5,FALSE),"")</f>
        <v/>
      </c>
      <c r="L75" s="31" t="str">
        <f ca="1">IF(ROW()-9&gt;'Inf.'!$O$2,"",VLOOKUP(E75,'SF.SL'!F:J,4,FALSE))</f>
        <v/>
      </c>
      <c r="M75" s="20" t="str">
        <f ca="1">IF(ROW()-9&gt;'Inf.'!$O$2,"",VLOOKUP(E75,'SF.SL'!F:O,10,FALSE))</f>
        <v/>
      </c>
      <c r="N75" s="20">
        <f ca="1">_xlfn.IFERROR(VLOOKUP(E75,'F.SL'!F:J,5,FALSE),"")</f>
        <v>9.2</v>
      </c>
      <c r="O75" s="31" t="str">
        <f>IF(ROW()-9&gt;'Inf.'!$F$10,"",VLOOKUP(E75,'F.SL'!F:J,4,FALSE))</f>
        <v/>
      </c>
      <c r="P75" s="20" t="str">
        <f>IF(ROW()-9&gt;'Inf.'!$F$10,"",VLOOKUP(E75,'F.SL'!F:O,10,FALSE))</f>
        <v/>
      </c>
      <c r="Q75" s="42"/>
    </row>
    <row r="76" spans="1:17" ht="21.95" customHeight="1">
      <c r="A76" s="20" t="str">
        <f ca="1">_xlfn.IFERROR(VLOOKUP(E76,'Rec.'!Q:R,2,FALSE),"")</f>
        <v/>
      </c>
      <c r="B76" s="21" t="str">
        <f ca="1">_xlfn.IFERROR(VLOOKUP(E76,'Rec.'!B:H,4,FALSE),"")</f>
        <v/>
      </c>
      <c r="C76" s="21" t="str">
        <f ca="1">_xlfn.IFERROR(VLOOKUP(E76,'Rec.'!B:H,5,FALSE),"")</f>
        <v/>
      </c>
      <c r="D76" s="20" t="str">
        <f ca="1">_xlfn.IFERROR(VLOOKUP(E76,'Rec.'!B:H,6,FALSE),"")</f>
        <v/>
      </c>
      <c r="E76" s="20" t="str">
        <f ca="1">_xlfn.IFERROR(VLOOKUP(ROW()-9,'Rec.'!T:U,2,FALSE),"")</f>
        <v/>
      </c>
      <c r="F76" s="20" t="str">
        <f ca="1">IF(AND('Inf.'!C$10="Onsight",VLOOKUP(E76,'Q1.SL'!F:M,6,FALSE)="TOP"),VLOOKUP(E76,'Q1.SL'!F:M,6,FALSE)&amp;"("&amp;VLOOKUP(E76,'Q1.SL'!F:M,4,FALSE)&amp;")",VLOOKUP(E76,'Q1.SL'!F:M,6,FALSE))</f>
        <v/>
      </c>
      <c r="G76" s="20" t="str">
        <f ca="1">IF(AND('Inf.'!C$10="Onsight",VLOOKUP(E76,'Q2.SL'!G:O,6,FALSE)="TOP"),VLOOKUP(E76,'Q2.SL'!G:O,6,FALSE)&amp;"("&amp;VLOOKUP(E76,'Q2.SL'!G:O,4,FALSE)&amp;")",VLOOKUP(E76,'Q2.SL'!G:O,6,FALSE))</f>
        <v/>
      </c>
      <c r="H76" s="20" t="str">
        <f ca="1">IF(AND('Inf.'!C$10="Onsight",VLOOKUP(E76,'Q3.SL'!G:O,6,FALSE)="TOP"),VLOOKUP(E76,'Q3.SL'!G:O,6,FALSE)&amp;"("&amp;VLOOKUP(E76,'Q3.SL'!G:O,4,FALSE)&amp;")",VLOOKUP(E76,'Q3.SL'!G:O,6,FALSE))</f>
        <v/>
      </c>
      <c r="I76" s="20" t="str">
        <f ca="1">IF(AND('Inf.'!C$10="Onsight",VLOOKUP(E76,'Q4.SL'!G:O,6,FALSE)="TOP"),VLOOKUP(E76,'Q4.SL'!G:O,6,FALSE)&amp;"("&amp;VLOOKUP(E76,'Q4.SL'!G:O,4,FALSE)&amp;")",VLOOKUP(E76,'Q4.SL'!G:O,6,FALSE))</f>
        <v/>
      </c>
      <c r="J76" s="20" t="str">
        <f ca="1">_xlfn.IFERROR(VLOOKUP(E76,'Rec.'!H:N,7,FALSE),"")</f>
        <v/>
      </c>
      <c r="K76" s="20" t="str">
        <f ca="1">_xlfn.IFERROR(VLOOKUP(E76,'SF.SL'!F:J,5,FALSE),"")</f>
        <v/>
      </c>
      <c r="L76" s="31" t="str">
        <f ca="1">IF(ROW()-9&gt;'Inf.'!$O$2,"",VLOOKUP(E76,'SF.SL'!F:J,4,FALSE))</f>
        <v/>
      </c>
      <c r="M76" s="20" t="str">
        <f ca="1">IF(ROW()-9&gt;'Inf.'!$O$2,"",VLOOKUP(E76,'SF.SL'!F:O,10,FALSE))</f>
        <v/>
      </c>
      <c r="N76" s="20">
        <f ca="1">_xlfn.IFERROR(VLOOKUP(E76,'F.SL'!F:J,5,FALSE),"")</f>
        <v>9.2</v>
      </c>
      <c r="O76" s="31" t="str">
        <f>IF(ROW()-9&gt;'Inf.'!$F$10,"",VLOOKUP(E76,'F.SL'!F:J,4,FALSE))</f>
        <v/>
      </c>
      <c r="P76" s="20" t="str">
        <f>IF(ROW()-9&gt;'Inf.'!$F$10,"",VLOOKUP(E76,'F.SL'!F:O,10,FALSE))</f>
        <v/>
      </c>
      <c r="Q76" s="42"/>
    </row>
    <row r="77" spans="1:17" ht="21.95" customHeight="1">
      <c r="A77" s="20" t="str">
        <f ca="1">_xlfn.IFERROR(VLOOKUP(E77,'Rec.'!Q:R,2,FALSE),"")</f>
        <v/>
      </c>
      <c r="B77" s="21" t="str">
        <f ca="1">_xlfn.IFERROR(VLOOKUP(E77,'Rec.'!B:H,4,FALSE),"")</f>
        <v/>
      </c>
      <c r="C77" s="21" t="str">
        <f ca="1">_xlfn.IFERROR(VLOOKUP(E77,'Rec.'!B:H,5,FALSE),"")</f>
        <v/>
      </c>
      <c r="D77" s="20" t="str">
        <f ca="1">_xlfn.IFERROR(VLOOKUP(E77,'Rec.'!B:H,6,FALSE),"")</f>
        <v/>
      </c>
      <c r="E77" s="20" t="str">
        <f ca="1">_xlfn.IFERROR(VLOOKUP(ROW()-9,'Rec.'!T:U,2,FALSE),"")</f>
        <v/>
      </c>
      <c r="F77" s="20" t="str">
        <f ca="1">IF(AND('Inf.'!C$10="Onsight",VLOOKUP(E77,'Q1.SL'!F:M,6,FALSE)="TOP"),VLOOKUP(E77,'Q1.SL'!F:M,6,FALSE)&amp;"("&amp;VLOOKUP(E77,'Q1.SL'!F:M,4,FALSE)&amp;")",VLOOKUP(E77,'Q1.SL'!F:M,6,FALSE))</f>
        <v/>
      </c>
      <c r="G77" s="20" t="str">
        <f ca="1">IF(AND('Inf.'!C$10="Onsight",VLOOKUP(E77,'Q2.SL'!G:O,6,FALSE)="TOP"),VLOOKUP(E77,'Q2.SL'!G:O,6,FALSE)&amp;"("&amp;VLOOKUP(E77,'Q2.SL'!G:O,4,FALSE)&amp;")",VLOOKUP(E77,'Q2.SL'!G:O,6,FALSE))</f>
        <v/>
      </c>
      <c r="H77" s="20" t="str">
        <f ca="1">IF(AND('Inf.'!C$10="Onsight",VLOOKUP(E77,'Q3.SL'!G:O,6,FALSE)="TOP"),VLOOKUP(E77,'Q3.SL'!G:O,6,FALSE)&amp;"("&amp;VLOOKUP(E77,'Q3.SL'!G:O,4,FALSE)&amp;")",VLOOKUP(E77,'Q3.SL'!G:O,6,FALSE))</f>
        <v/>
      </c>
      <c r="I77" s="20" t="str">
        <f ca="1">IF(AND('Inf.'!C$10="Onsight",VLOOKUP(E77,'Q4.SL'!G:O,6,FALSE)="TOP"),VLOOKUP(E77,'Q4.SL'!G:O,6,FALSE)&amp;"("&amp;VLOOKUP(E77,'Q4.SL'!G:O,4,FALSE)&amp;")",VLOOKUP(E77,'Q4.SL'!G:O,6,FALSE))</f>
        <v/>
      </c>
      <c r="J77" s="20" t="str">
        <f ca="1">_xlfn.IFERROR(VLOOKUP(E77,'Rec.'!H:N,7,FALSE),"")</f>
        <v/>
      </c>
      <c r="K77" s="20" t="str">
        <f ca="1">_xlfn.IFERROR(VLOOKUP(E77,'SF.SL'!F:J,5,FALSE),"")</f>
        <v/>
      </c>
      <c r="L77" s="31" t="str">
        <f ca="1">IF(ROW()-9&gt;'Inf.'!$O$2,"",VLOOKUP(E77,'SF.SL'!F:J,4,FALSE))</f>
        <v/>
      </c>
      <c r="M77" s="20" t="str">
        <f ca="1">IF(ROW()-9&gt;'Inf.'!$O$2,"",VLOOKUP(E77,'SF.SL'!F:O,10,FALSE))</f>
        <v/>
      </c>
      <c r="N77" s="20">
        <f ca="1">_xlfn.IFERROR(VLOOKUP(E77,'F.SL'!F:J,5,FALSE),"")</f>
        <v>9.2</v>
      </c>
      <c r="O77" s="31" t="str">
        <f>IF(ROW()-9&gt;'Inf.'!$F$10,"",VLOOKUP(E77,'F.SL'!F:J,4,FALSE))</f>
        <v/>
      </c>
      <c r="P77" s="20" t="str">
        <f>IF(ROW()-9&gt;'Inf.'!$F$10,"",VLOOKUP(E77,'F.SL'!F:O,10,FALSE))</f>
        <v/>
      </c>
      <c r="Q77" s="42"/>
    </row>
    <row r="78" spans="1:17" ht="21.95" customHeight="1">
      <c r="A78" s="20" t="str">
        <f ca="1">_xlfn.IFERROR(VLOOKUP(E78,'Rec.'!Q:R,2,FALSE),"")</f>
        <v/>
      </c>
      <c r="B78" s="21" t="str">
        <f ca="1">_xlfn.IFERROR(VLOOKUP(E78,'Rec.'!B:H,4,FALSE),"")</f>
        <v/>
      </c>
      <c r="C78" s="21" t="str">
        <f ca="1">_xlfn.IFERROR(VLOOKUP(E78,'Rec.'!B:H,5,FALSE),"")</f>
        <v/>
      </c>
      <c r="D78" s="20" t="str">
        <f ca="1">_xlfn.IFERROR(VLOOKUP(E78,'Rec.'!B:H,6,FALSE),"")</f>
        <v/>
      </c>
      <c r="E78" s="20" t="str">
        <f ca="1">_xlfn.IFERROR(VLOOKUP(ROW()-9,'Rec.'!T:U,2,FALSE),"")</f>
        <v/>
      </c>
      <c r="F78" s="20" t="str">
        <f ca="1">IF(AND('Inf.'!C$10="Onsight",VLOOKUP(E78,'Q1.SL'!F:M,6,FALSE)="TOP"),VLOOKUP(E78,'Q1.SL'!F:M,6,FALSE)&amp;"("&amp;VLOOKUP(E78,'Q1.SL'!F:M,4,FALSE)&amp;")",VLOOKUP(E78,'Q1.SL'!F:M,6,FALSE))</f>
        <v/>
      </c>
      <c r="G78" s="20" t="str">
        <f ca="1">IF(AND('Inf.'!C$10="Onsight",VLOOKUP(E78,'Q2.SL'!G:O,6,FALSE)="TOP"),VLOOKUP(E78,'Q2.SL'!G:O,6,FALSE)&amp;"("&amp;VLOOKUP(E78,'Q2.SL'!G:O,4,FALSE)&amp;")",VLOOKUP(E78,'Q2.SL'!G:O,6,FALSE))</f>
        <v/>
      </c>
      <c r="H78" s="20" t="str">
        <f ca="1">IF(AND('Inf.'!C$10="Onsight",VLOOKUP(E78,'Q3.SL'!G:O,6,FALSE)="TOP"),VLOOKUP(E78,'Q3.SL'!G:O,6,FALSE)&amp;"("&amp;VLOOKUP(E78,'Q3.SL'!G:O,4,FALSE)&amp;")",VLOOKUP(E78,'Q3.SL'!G:O,6,FALSE))</f>
        <v/>
      </c>
      <c r="I78" s="20" t="str">
        <f ca="1">IF(AND('Inf.'!C$10="Onsight",VLOOKUP(E78,'Q4.SL'!G:O,6,FALSE)="TOP"),VLOOKUP(E78,'Q4.SL'!G:O,6,FALSE)&amp;"("&amp;VLOOKUP(E78,'Q4.SL'!G:O,4,FALSE)&amp;")",VLOOKUP(E78,'Q4.SL'!G:O,6,FALSE))</f>
        <v/>
      </c>
      <c r="J78" s="20" t="str">
        <f ca="1">_xlfn.IFERROR(VLOOKUP(E78,'Rec.'!H:N,7,FALSE),"")</f>
        <v/>
      </c>
      <c r="K78" s="20" t="str">
        <f ca="1">_xlfn.IFERROR(VLOOKUP(E78,'SF.SL'!F:J,5,FALSE),"")</f>
        <v/>
      </c>
      <c r="L78" s="31" t="str">
        <f ca="1">IF(ROW()-9&gt;'Inf.'!$O$2,"",VLOOKUP(E78,'SF.SL'!F:J,4,FALSE))</f>
        <v/>
      </c>
      <c r="M78" s="20" t="str">
        <f ca="1">IF(ROW()-9&gt;'Inf.'!$O$2,"",VLOOKUP(E78,'SF.SL'!F:O,10,FALSE))</f>
        <v/>
      </c>
      <c r="N78" s="20">
        <f ca="1">_xlfn.IFERROR(VLOOKUP(E78,'F.SL'!F:J,5,FALSE),"")</f>
        <v>9.2</v>
      </c>
      <c r="O78" s="31" t="str">
        <f>IF(ROW()-9&gt;'Inf.'!$F$10,"",VLOOKUP(E78,'F.SL'!F:J,4,FALSE))</f>
        <v/>
      </c>
      <c r="P78" s="20" t="str">
        <f>IF(ROW()-9&gt;'Inf.'!$F$10,"",VLOOKUP(E78,'F.SL'!F:O,10,FALSE))</f>
        <v/>
      </c>
      <c r="Q78" s="42"/>
    </row>
    <row r="79" spans="1:17" ht="21.95" customHeight="1">
      <c r="A79" s="20" t="str">
        <f ca="1">_xlfn.IFERROR(VLOOKUP(E79,'Rec.'!Q:R,2,FALSE),"")</f>
        <v/>
      </c>
      <c r="B79" s="21" t="str">
        <f ca="1">_xlfn.IFERROR(VLOOKUP(E79,'Rec.'!B:H,4,FALSE),"")</f>
        <v/>
      </c>
      <c r="C79" s="21" t="str">
        <f ca="1">_xlfn.IFERROR(VLOOKUP(E79,'Rec.'!B:H,5,FALSE),"")</f>
        <v/>
      </c>
      <c r="D79" s="20" t="str">
        <f ca="1">_xlfn.IFERROR(VLOOKUP(E79,'Rec.'!B:H,6,FALSE),"")</f>
        <v/>
      </c>
      <c r="E79" s="20" t="str">
        <f ca="1">_xlfn.IFERROR(VLOOKUP(ROW()-9,'Rec.'!T:U,2,FALSE),"")</f>
        <v/>
      </c>
      <c r="F79" s="20" t="str">
        <f ca="1">IF(AND('Inf.'!C$10="Onsight",VLOOKUP(E79,'Q1.SL'!F:M,6,FALSE)="TOP"),VLOOKUP(E79,'Q1.SL'!F:M,6,FALSE)&amp;"("&amp;VLOOKUP(E79,'Q1.SL'!F:M,4,FALSE)&amp;")",VLOOKUP(E79,'Q1.SL'!F:M,6,FALSE))</f>
        <v/>
      </c>
      <c r="G79" s="20" t="str">
        <f ca="1">IF(AND('Inf.'!C$10="Onsight",VLOOKUP(E79,'Q2.SL'!G:O,6,FALSE)="TOP"),VLOOKUP(E79,'Q2.SL'!G:O,6,FALSE)&amp;"("&amp;VLOOKUP(E79,'Q2.SL'!G:O,4,FALSE)&amp;")",VLOOKUP(E79,'Q2.SL'!G:O,6,FALSE))</f>
        <v/>
      </c>
      <c r="H79" s="20" t="str">
        <f ca="1">IF(AND('Inf.'!C$10="Onsight",VLOOKUP(E79,'Q3.SL'!G:O,6,FALSE)="TOP"),VLOOKUP(E79,'Q3.SL'!G:O,6,FALSE)&amp;"("&amp;VLOOKUP(E79,'Q3.SL'!G:O,4,FALSE)&amp;")",VLOOKUP(E79,'Q3.SL'!G:O,6,FALSE))</f>
        <v/>
      </c>
      <c r="I79" s="20" t="str">
        <f ca="1">IF(AND('Inf.'!C$10="Onsight",VLOOKUP(E79,'Q4.SL'!G:O,6,FALSE)="TOP"),VLOOKUP(E79,'Q4.SL'!G:O,6,FALSE)&amp;"("&amp;VLOOKUP(E79,'Q4.SL'!G:O,4,FALSE)&amp;")",VLOOKUP(E79,'Q4.SL'!G:O,6,FALSE))</f>
        <v/>
      </c>
      <c r="J79" s="20" t="str">
        <f ca="1">_xlfn.IFERROR(VLOOKUP(E79,'Rec.'!H:N,7,FALSE),"")</f>
        <v/>
      </c>
      <c r="K79" s="20" t="str">
        <f ca="1">_xlfn.IFERROR(VLOOKUP(E79,'SF.SL'!F:J,5,FALSE),"")</f>
        <v/>
      </c>
      <c r="L79" s="31" t="str">
        <f ca="1">IF(ROW()-9&gt;'Inf.'!$O$2,"",VLOOKUP(E79,'SF.SL'!F:J,4,FALSE))</f>
        <v/>
      </c>
      <c r="M79" s="20" t="str">
        <f ca="1">IF(ROW()-9&gt;'Inf.'!$O$2,"",VLOOKUP(E79,'SF.SL'!F:O,10,FALSE))</f>
        <v/>
      </c>
      <c r="N79" s="20">
        <f ca="1">_xlfn.IFERROR(VLOOKUP(E79,'F.SL'!F:J,5,FALSE),"")</f>
        <v>9.2</v>
      </c>
      <c r="O79" s="31" t="str">
        <f>IF(ROW()-9&gt;'Inf.'!$F$10,"",VLOOKUP(E79,'F.SL'!F:J,4,FALSE))</f>
        <v/>
      </c>
      <c r="P79" s="20" t="str">
        <f>IF(ROW()-9&gt;'Inf.'!$F$10,"",VLOOKUP(E79,'F.SL'!F:O,10,FALSE))</f>
        <v/>
      </c>
      <c r="Q79" s="42"/>
    </row>
    <row r="80" spans="1:17" ht="21.95" customHeight="1">
      <c r="A80" s="20" t="str">
        <f ca="1">_xlfn.IFERROR(VLOOKUP(E80,'Rec.'!Q:R,2,FALSE),"")</f>
        <v/>
      </c>
      <c r="B80" s="21" t="str">
        <f ca="1">_xlfn.IFERROR(VLOOKUP(E80,'Rec.'!B:H,4,FALSE),"")</f>
        <v/>
      </c>
      <c r="C80" s="21" t="str">
        <f ca="1">_xlfn.IFERROR(VLOOKUP(E80,'Rec.'!B:H,5,FALSE),"")</f>
        <v/>
      </c>
      <c r="D80" s="20" t="str">
        <f ca="1">_xlfn.IFERROR(VLOOKUP(E80,'Rec.'!B:H,6,FALSE),"")</f>
        <v/>
      </c>
      <c r="E80" s="20" t="str">
        <f ca="1">_xlfn.IFERROR(VLOOKUP(ROW()-9,'Rec.'!T:U,2,FALSE),"")</f>
        <v/>
      </c>
      <c r="F80" s="20" t="str">
        <f ca="1">IF(AND('Inf.'!C$10="Onsight",VLOOKUP(E80,'Q1.SL'!F:M,6,FALSE)="TOP"),VLOOKUP(E80,'Q1.SL'!F:M,6,FALSE)&amp;"("&amp;VLOOKUP(E80,'Q1.SL'!F:M,4,FALSE)&amp;")",VLOOKUP(E80,'Q1.SL'!F:M,6,FALSE))</f>
        <v/>
      </c>
      <c r="G80" s="20" t="str">
        <f ca="1">IF(AND('Inf.'!C$10="Onsight",VLOOKUP(E80,'Q2.SL'!G:O,6,FALSE)="TOP"),VLOOKUP(E80,'Q2.SL'!G:O,6,FALSE)&amp;"("&amp;VLOOKUP(E80,'Q2.SL'!G:O,4,FALSE)&amp;")",VLOOKUP(E80,'Q2.SL'!G:O,6,FALSE))</f>
        <v/>
      </c>
      <c r="H80" s="20" t="str">
        <f ca="1">IF(AND('Inf.'!C$10="Onsight",VLOOKUP(E80,'Q3.SL'!G:O,6,FALSE)="TOP"),VLOOKUP(E80,'Q3.SL'!G:O,6,FALSE)&amp;"("&amp;VLOOKUP(E80,'Q3.SL'!G:O,4,FALSE)&amp;")",VLOOKUP(E80,'Q3.SL'!G:O,6,FALSE))</f>
        <v/>
      </c>
      <c r="I80" s="20" t="str">
        <f ca="1">IF(AND('Inf.'!C$10="Onsight",VLOOKUP(E80,'Q4.SL'!G:O,6,FALSE)="TOP"),VLOOKUP(E80,'Q4.SL'!G:O,6,FALSE)&amp;"("&amp;VLOOKUP(E80,'Q4.SL'!G:O,4,FALSE)&amp;")",VLOOKUP(E80,'Q4.SL'!G:O,6,FALSE))</f>
        <v/>
      </c>
      <c r="J80" s="20" t="str">
        <f ca="1">_xlfn.IFERROR(VLOOKUP(E80,'Rec.'!H:N,7,FALSE),"")</f>
        <v/>
      </c>
      <c r="K80" s="20" t="str">
        <f ca="1">_xlfn.IFERROR(VLOOKUP(E80,'SF.SL'!F:J,5,FALSE),"")</f>
        <v/>
      </c>
      <c r="L80" s="31" t="str">
        <f ca="1">IF(ROW()-9&gt;'Inf.'!$O$2,"",VLOOKUP(E80,'SF.SL'!F:J,4,FALSE))</f>
        <v/>
      </c>
      <c r="M80" s="20" t="str">
        <f ca="1">IF(ROW()-9&gt;'Inf.'!$O$2,"",VLOOKUP(E80,'SF.SL'!F:O,10,FALSE))</f>
        <v/>
      </c>
      <c r="N80" s="20">
        <f ca="1">_xlfn.IFERROR(VLOOKUP(E80,'F.SL'!F:J,5,FALSE),"")</f>
        <v>9.2</v>
      </c>
      <c r="O80" s="31" t="str">
        <f>IF(ROW()-9&gt;'Inf.'!$F$10,"",VLOOKUP(E80,'F.SL'!F:J,4,FALSE))</f>
        <v/>
      </c>
      <c r="P80" s="20" t="str">
        <f>IF(ROW()-9&gt;'Inf.'!$F$10,"",VLOOKUP(E80,'F.SL'!F:O,10,FALSE))</f>
        <v/>
      </c>
      <c r="Q80" s="42"/>
    </row>
    <row r="81" spans="1:17" ht="21.95" customHeight="1">
      <c r="A81" s="20" t="str">
        <f ca="1">_xlfn.IFERROR(VLOOKUP(E81,'Rec.'!Q:R,2,FALSE),"")</f>
        <v/>
      </c>
      <c r="B81" s="21" t="str">
        <f ca="1">_xlfn.IFERROR(VLOOKUP(E81,'Rec.'!B:H,4,FALSE),"")</f>
        <v/>
      </c>
      <c r="C81" s="21" t="str">
        <f ca="1">_xlfn.IFERROR(VLOOKUP(E81,'Rec.'!B:H,5,FALSE),"")</f>
        <v/>
      </c>
      <c r="D81" s="20" t="str">
        <f ca="1">_xlfn.IFERROR(VLOOKUP(E81,'Rec.'!B:H,6,FALSE),"")</f>
        <v/>
      </c>
      <c r="E81" s="20" t="str">
        <f ca="1">_xlfn.IFERROR(VLOOKUP(ROW()-9,'Rec.'!T:U,2,FALSE),"")</f>
        <v/>
      </c>
      <c r="F81" s="20" t="str">
        <f ca="1">IF(AND('Inf.'!C$10="Onsight",VLOOKUP(E81,'Q1.SL'!F:M,6,FALSE)="TOP"),VLOOKUP(E81,'Q1.SL'!F:M,6,FALSE)&amp;"("&amp;VLOOKUP(E81,'Q1.SL'!F:M,4,FALSE)&amp;")",VLOOKUP(E81,'Q1.SL'!F:M,6,FALSE))</f>
        <v/>
      </c>
      <c r="G81" s="20" t="str">
        <f ca="1">IF(AND('Inf.'!C$10="Onsight",VLOOKUP(E81,'Q2.SL'!G:O,6,FALSE)="TOP"),VLOOKUP(E81,'Q2.SL'!G:O,6,FALSE)&amp;"("&amp;VLOOKUP(E81,'Q2.SL'!G:O,4,FALSE)&amp;")",VLOOKUP(E81,'Q2.SL'!G:O,6,FALSE))</f>
        <v/>
      </c>
      <c r="H81" s="20" t="str">
        <f ca="1">IF(AND('Inf.'!C$10="Onsight",VLOOKUP(E81,'Q3.SL'!G:O,6,FALSE)="TOP"),VLOOKUP(E81,'Q3.SL'!G:O,6,FALSE)&amp;"("&amp;VLOOKUP(E81,'Q3.SL'!G:O,4,FALSE)&amp;")",VLOOKUP(E81,'Q3.SL'!G:O,6,FALSE))</f>
        <v/>
      </c>
      <c r="I81" s="20" t="str">
        <f ca="1">IF(AND('Inf.'!C$10="Onsight",VLOOKUP(E81,'Q4.SL'!G:O,6,FALSE)="TOP"),VLOOKUP(E81,'Q4.SL'!G:O,6,FALSE)&amp;"("&amp;VLOOKUP(E81,'Q4.SL'!G:O,4,FALSE)&amp;")",VLOOKUP(E81,'Q4.SL'!G:O,6,FALSE))</f>
        <v/>
      </c>
      <c r="J81" s="20" t="str">
        <f ca="1">_xlfn.IFERROR(VLOOKUP(E81,'Rec.'!H:N,7,FALSE),"")</f>
        <v/>
      </c>
      <c r="K81" s="20" t="str">
        <f ca="1">_xlfn.IFERROR(VLOOKUP(E81,'SF.SL'!F:J,5,FALSE),"")</f>
        <v/>
      </c>
      <c r="L81" s="31" t="str">
        <f ca="1">IF(ROW()-9&gt;'Inf.'!$O$2,"",VLOOKUP(E81,'SF.SL'!F:J,4,FALSE))</f>
        <v/>
      </c>
      <c r="M81" s="20" t="str">
        <f ca="1">IF(ROW()-9&gt;'Inf.'!$O$2,"",VLOOKUP(E81,'SF.SL'!F:O,10,FALSE))</f>
        <v/>
      </c>
      <c r="N81" s="20">
        <f ca="1">_xlfn.IFERROR(VLOOKUP(E81,'F.SL'!F:J,5,FALSE),"")</f>
        <v>9.2</v>
      </c>
      <c r="O81" s="31" t="str">
        <f>IF(ROW()-9&gt;'Inf.'!$F$10,"",VLOOKUP(E81,'F.SL'!F:J,4,FALSE))</f>
        <v/>
      </c>
      <c r="P81" s="20" t="str">
        <f>IF(ROW()-9&gt;'Inf.'!$F$10,"",VLOOKUP(E81,'F.SL'!F:O,10,FALSE))</f>
        <v/>
      </c>
      <c r="Q81" s="42"/>
    </row>
    <row r="82" spans="1:17" ht="21.95" customHeight="1">
      <c r="A82" s="20" t="str">
        <f ca="1">_xlfn.IFERROR(VLOOKUP(E82,'Rec.'!Q:R,2,FALSE),"")</f>
        <v/>
      </c>
      <c r="B82" s="21" t="str">
        <f ca="1">_xlfn.IFERROR(VLOOKUP(E82,'Rec.'!B:H,4,FALSE),"")</f>
        <v/>
      </c>
      <c r="C82" s="21" t="str">
        <f ca="1">_xlfn.IFERROR(VLOOKUP(E82,'Rec.'!B:H,5,FALSE),"")</f>
        <v/>
      </c>
      <c r="D82" s="20" t="str">
        <f ca="1">_xlfn.IFERROR(VLOOKUP(E82,'Rec.'!B:H,6,FALSE),"")</f>
        <v/>
      </c>
      <c r="E82" s="20" t="str">
        <f ca="1">_xlfn.IFERROR(VLOOKUP(ROW()-9,'Rec.'!T:U,2,FALSE),"")</f>
        <v/>
      </c>
      <c r="F82" s="20" t="str">
        <f ca="1">IF(AND('Inf.'!C$10="Onsight",VLOOKUP(E82,'Q1.SL'!F:M,6,FALSE)="TOP"),VLOOKUP(E82,'Q1.SL'!F:M,6,FALSE)&amp;"("&amp;VLOOKUP(E82,'Q1.SL'!F:M,4,FALSE)&amp;")",VLOOKUP(E82,'Q1.SL'!F:M,6,FALSE))</f>
        <v/>
      </c>
      <c r="G82" s="20" t="str">
        <f ca="1">IF(AND('Inf.'!C$10="Onsight",VLOOKUP(E82,'Q2.SL'!G:O,6,FALSE)="TOP"),VLOOKUP(E82,'Q2.SL'!G:O,6,FALSE)&amp;"("&amp;VLOOKUP(E82,'Q2.SL'!G:O,4,FALSE)&amp;")",VLOOKUP(E82,'Q2.SL'!G:O,6,FALSE))</f>
        <v/>
      </c>
      <c r="H82" s="20" t="str">
        <f ca="1">IF(AND('Inf.'!C$10="Onsight",VLOOKUP(E82,'Q3.SL'!G:O,6,FALSE)="TOP"),VLOOKUP(E82,'Q3.SL'!G:O,6,FALSE)&amp;"("&amp;VLOOKUP(E82,'Q3.SL'!G:O,4,FALSE)&amp;")",VLOOKUP(E82,'Q3.SL'!G:O,6,FALSE))</f>
        <v/>
      </c>
      <c r="I82" s="20" t="str">
        <f ca="1">IF(AND('Inf.'!C$10="Onsight",VLOOKUP(E82,'Q4.SL'!G:O,6,FALSE)="TOP"),VLOOKUP(E82,'Q4.SL'!G:O,6,FALSE)&amp;"("&amp;VLOOKUP(E82,'Q4.SL'!G:O,4,FALSE)&amp;")",VLOOKUP(E82,'Q4.SL'!G:O,6,FALSE))</f>
        <v/>
      </c>
      <c r="J82" s="20" t="str">
        <f ca="1">_xlfn.IFERROR(VLOOKUP(E82,'Rec.'!H:N,7,FALSE),"")</f>
        <v/>
      </c>
      <c r="K82" s="20" t="str">
        <f ca="1">_xlfn.IFERROR(VLOOKUP(E82,'SF.SL'!F:J,5,FALSE),"")</f>
        <v/>
      </c>
      <c r="L82" s="31" t="str">
        <f ca="1">IF(ROW()-9&gt;'Inf.'!$O$2,"",VLOOKUP(E82,'SF.SL'!F:J,4,FALSE))</f>
        <v/>
      </c>
      <c r="M82" s="20" t="str">
        <f ca="1">IF(ROW()-9&gt;'Inf.'!$O$2,"",VLOOKUP(E82,'SF.SL'!F:O,10,FALSE))</f>
        <v/>
      </c>
      <c r="N82" s="20">
        <f ca="1">_xlfn.IFERROR(VLOOKUP(E82,'F.SL'!F:J,5,FALSE),"")</f>
        <v>9.2</v>
      </c>
      <c r="O82" s="31" t="str">
        <f>IF(ROW()-9&gt;'Inf.'!$F$10,"",VLOOKUP(E82,'F.SL'!F:J,4,FALSE))</f>
        <v/>
      </c>
      <c r="P82" s="20" t="str">
        <f>IF(ROW()-9&gt;'Inf.'!$F$10,"",VLOOKUP(E82,'F.SL'!F:O,10,FALSE))</f>
        <v/>
      </c>
      <c r="Q82" s="42"/>
    </row>
    <row r="83" spans="1:17" ht="21.95" customHeight="1">
      <c r="A83" s="20" t="str">
        <f ca="1">_xlfn.IFERROR(VLOOKUP(E83,'Rec.'!Q:R,2,FALSE),"")</f>
        <v/>
      </c>
      <c r="B83" s="21" t="str">
        <f ca="1">_xlfn.IFERROR(VLOOKUP(E83,'Rec.'!B:H,4,FALSE),"")</f>
        <v/>
      </c>
      <c r="C83" s="21" t="str">
        <f ca="1">_xlfn.IFERROR(VLOOKUP(E83,'Rec.'!B:H,5,FALSE),"")</f>
        <v/>
      </c>
      <c r="D83" s="20" t="str">
        <f ca="1">_xlfn.IFERROR(VLOOKUP(E83,'Rec.'!B:H,6,FALSE),"")</f>
        <v/>
      </c>
      <c r="E83" s="20" t="str">
        <f ca="1">_xlfn.IFERROR(VLOOKUP(ROW()-9,'Rec.'!T:U,2,FALSE),"")</f>
        <v/>
      </c>
      <c r="F83" s="20" t="str">
        <f ca="1">IF(AND('Inf.'!C$10="Onsight",VLOOKUP(E83,'Q1.SL'!F:M,6,FALSE)="TOP"),VLOOKUP(E83,'Q1.SL'!F:M,6,FALSE)&amp;"("&amp;VLOOKUP(E83,'Q1.SL'!F:M,4,FALSE)&amp;")",VLOOKUP(E83,'Q1.SL'!F:M,6,FALSE))</f>
        <v/>
      </c>
      <c r="G83" s="20" t="str">
        <f ca="1">IF(AND('Inf.'!C$10="Onsight",VLOOKUP(E83,'Q2.SL'!G:O,6,FALSE)="TOP"),VLOOKUP(E83,'Q2.SL'!G:O,6,FALSE)&amp;"("&amp;VLOOKUP(E83,'Q2.SL'!G:O,4,FALSE)&amp;")",VLOOKUP(E83,'Q2.SL'!G:O,6,FALSE))</f>
        <v/>
      </c>
      <c r="H83" s="20" t="str">
        <f ca="1">IF(AND('Inf.'!C$10="Onsight",VLOOKUP(E83,'Q3.SL'!G:O,6,FALSE)="TOP"),VLOOKUP(E83,'Q3.SL'!G:O,6,FALSE)&amp;"("&amp;VLOOKUP(E83,'Q3.SL'!G:O,4,FALSE)&amp;")",VLOOKUP(E83,'Q3.SL'!G:O,6,FALSE))</f>
        <v/>
      </c>
      <c r="I83" s="20" t="str">
        <f ca="1">IF(AND('Inf.'!C$10="Onsight",VLOOKUP(E83,'Q4.SL'!G:O,6,FALSE)="TOP"),VLOOKUP(E83,'Q4.SL'!G:O,6,FALSE)&amp;"("&amp;VLOOKUP(E83,'Q4.SL'!G:O,4,FALSE)&amp;")",VLOOKUP(E83,'Q4.SL'!G:O,6,FALSE))</f>
        <v/>
      </c>
      <c r="J83" s="20" t="str">
        <f ca="1">_xlfn.IFERROR(VLOOKUP(E83,'Rec.'!H:N,7,FALSE),"")</f>
        <v/>
      </c>
      <c r="K83" s="20" t="str">
        <f ca="1">_xlfn.IFERROR(VLOOKUP(E83,'SF.SL'!F:J,5,FALSE),"")</f>
        <v/>
      </c>
      <c r="L83" s="31" t="str">
        <f ca="1">IF(ROW()-9&gt;'Inf.'!$O$2,"",VLOOKUP(E83,'SF.SL'!F:J,4,FALSE))</f>
        <v/>
      </c>
      <c r="M83" s="20" t="str">
        <f ca="1">IF(ROW()-9&gt;'Inf.'!$O$2,"",VLOOKUP(E83,'SF.SL'!F:O,10,FALSE))</f>
        <v/>
      </c>
      <c r="N83" s="20">
        <f ca="1">_xlfn.IFERROR(VLOOKUP(E83,'F.SL'!F:J,5,FALSE),"")</f>
        <v>9.2</v>
      </c>
      <c r="O83" s="31" t="str">
        <f>IF(ROW()-9&gt;'Inf.'!$F$10,"",VLOOKUP(E83,'F.SL'!F:J,4,FALSE))</f>
        <v/>
      </c>
      <c r="P83" s="20" t="str">
        <f>IF(ROW()-9&gt;'Inf.'!$F$10,"",VLOOKUP(E83,'F.SL'!F:O,10,FALSE))</f>
        <v/>
      </c>
      <c r="Q83" s="42"/>
    </row>
    <row r="84" spans="1:17" ht="21.95" customHeight="1">
      <c r="A84" s="20" t="str">
        <f ca="1">_xlfn.IFERROR(VLOOKUP(E84,'Rec.'!Q:R,2,FALSE),"")</f>
        <v/>
      </c>
      <c r="B84" s="21" t="str">
        <f ca="1">_xlfn.IFERROR(VLOOKUP(E84,'Rec.'!B:H,4,FALSE),"")</f>
        <v/>
      </c>
      <c r="C84" s="21" t="str">
        <f ca="1">_xlfn.IFERROR(VLOOKUP(E84,'Rec.'!B:H,5,FALSE),"")</f>
        <v/>
      </c>
      <c r="D84" s="20" t="str">
        <f ca="1">_xlfn.IFERROR(VLOOKUP(E84,'Rec.'!B:H,6,FALSE),"")</f>
        <v/>
      </c>
      <c r="E84" s="20" t="str">
        <f ca="1">_xlfn.IFERROR(VLOOKUP(ROW()-9,'Rec.'!T:U,2,FALSE),"")</f>
        <v/>
      </c>
      <c r="F84" s="20" t="str">
        <f ca="1">IF(AND('Inf.'!C$10="Onsight",VLOOKUP(E84,'Q1.SL'!F:M,6,FALSE)="TOP"),VLOOKUP(E84,'Q1.SL'!F:M,6,FALSE)&amp;"("&amp;VLOOKUP(E84,'Q1.SL'!F:M,4,FALSE)&amp;")",VLOOKUP(E84,'Q1.SL'!F:M,6,FALSE))</f>
        <v/>
      </c>
      <c r="G84" s="20" t="str">
        <f ca="1">IF(AND('Inf.'!C$10="Onsight",VLOOKUP(E84,'Q2.SL'!G:O,6,FALSE)="TOP"),VLOOKUP(E84,'Q2.SL'!G:O,6,FALSE)&amp;"("&amp;VLOOKUP(E84,'Q2.SL'!G:O,4,FALSE)&amp;")",VLOOKUP(E84,'Q2.SL'!G:O,6,FALSE))</f>
        <v/>
      </c>
      <c r="H84" s="20" t="str">
        <f ca="1">IF(AND('Inf.'!C$10="Onsight",VLOOKUP(E84,'Q3.SL'!G:O,6,FALSE)="TOP"),VLOOKUP(E84,'Q3.SL'!G:O,6,FALSE)&amp;"("&amp;VLOOKUP(E84,'Q3.SL'!G:O,4,FALSE)&amp;")",VLOOKUP(E84,'Q3.SL'!G:O,6,FALSE))</f>
        <v/>
      </c>
      <c r="I84" s="20" t="str">
        <f ca="1">IF(AND('Inf.'!C$10="Onsight",VLOOKUP(E84,'Q4.SL'!G:O,6,FALSE)="TOP"),VLOOKUP(E84,'Q4.SL'!G:O,6,FALSE)&amp;"("&amp;VLOOKUP(E84,'Q4.SL'!G:O,4,FALSE)&amp;")",VLOOKUP(E84,'Q4.SL'!G:O,6,FALSE))</f>
        <v/>
      </c>
      <c r="J84" s="20" t="str">
        <f ca="1">_xlfn.IFERROR(VLOOKUP(E84,'Rec.'!H:N,7,FALSE),"")</f>
        <v/>
      </c>
      <c r="K84" s="20" t="str">
        <f ca="1">_xlfn.IFERROR(VLOOKUP(E84,'SF.SL'!F:J,5,FALSE),"")</f>
        <v/>
      </c>
      <c r="L84" s="31" t="str">
        <f ca="1">IF(ROW()-9&gt;'Inf.'!$O$2,"",VLOOKUP(E84,'SF.SL'!F:J,4,FALSE))</f>
        <v/>
      </c>
      <c r="M84" s="20" t="str">
        <f ca="1">IF(ROW()-9&gt;'Inf.'!$O$2,"",VLOOKUP(E84,'SF.SL'!F:O,10,FALSE))</f>
        <v/>
      </c>
      <c r="N84" s="20">
        <f ca="1">_xlfn.IFERROR(VLOOKUP(E84,'F.SL'!F:J,5,FALSE),"")</f>
        <v>9.2</v>
      </c>
      <c r="O84" s="31" t="str">
        <f>IF(ROW()-9&gt;'Inf.'!$F$10,"",VLOOKUP(E84,'F.SL'!F:J,4,FALSE))</f>
        <v/>
      </c>
      <c r="P84" s="20" t="str">
        <f>IF(ROW()-9&gt;'Inf.'!$F$10,"",VLOOKUP(E84,'F.SL'!F:O,10,FALSE))</f>
        <v/>
      </c>
      <c r="Q84" s="42"/>
    </row>
    <row r="85" spans="1:17" ht="21.95" customHeight="1">
      <c r="A85" s="20" t="str">
        <f ca="1">_xlfn.IFERROR(VLOOKUP(E85,'Rec.'!Q:R,2,FALSE),"")</f>
        <v/>
      </c>
      <c r="B85" s="21" t="str">
        <f ca="1">_xlfn.IFERROR(VLOOKUP(E85,'Rec.'!B:H,4,FALSE),"")</f>
        <v/>
      </c>
      <c r="C85" s="21" t="str">
        <f ca="1">_xlfn.IFERROR(VLOOKUP(E85,'Rec.'!B:H,5,FALSE),"")</f>
        <v/>
      </c>
      <c r="D85" s="20" t="str">
        <f ca="1">_xlfn.IFERROR(VLOOKUP(E85,'Rec.'!B:H,6,FALSE),"")</f>
        <v/>
      </c>
      <c r="E85" s="20" t="str">
        <f ca="1">_xlfn.IFERROR(VLOOKUP(ROW()-9,'Rec.'!T:U,2,FALSE),"")</f>
        <v/>
      </c>
      <c r="F85" s="20" t="str">
        <f ca="1">IF(AND('Inf.'!C$10="Onsight",VLOOKUP(E85,'Q1.SL'!F:M,6,FALSE)="TOP"),VLOOKUP(E85,'Q1.SL'!F:M,6,FALSE)&amp;"("&amp;VLOOKUP(E85,'Q1.SL'!F:M,4,FALSE)&amp;")",VLOOKUP(E85,'Q1.SL'!F:M,6,FALSE))</f>
        <v/>
      </c>
      <c r="G85" s="20" t="str">
        <f ca="1">IF(AND('Inf.'!C$10="Onsight",VLOOKUP(E85,'Q2.SL'!G:O,6,FALSE)="TOP"),VLOOKUP(E85,'Q2.SL'!G:O,6,FALSE)&amp;"("&amp;VLOOKUP(E85,'Q2.SL'!G:O,4,FALSE)&amp;")",VLOOKUP(E85,'Q2.SL'!G:O,6,FALSE))</f>
        <v/>
      </c>
      <c r="H85" s="20" t="str">
        <f ca="1">IF(AND('Inf.'!C$10="Onsight",VLOOKUP(E85,'Q3.SL'!G:O,6,FALSE)="TOP"),VLOOKUP(E85,'Q3.SL'!G:O,6,FALSE)&amp;"("&amp;VLOOKUP(E85,'Q3.SL'!G:O,4,FALSE)&amp;")",VLOOKUP(E85,'Q3.SL'!G:O,6,FALSE))</f>
        <v/>
      </c>
      <c r="I85" s="20" t="str">
        <f ca="1">IF(AND('Inf.'!C$10="Onsight",VLOOKUP(E85,'Q4.SL'!G:O,6,FALSE)="TOP"),VLOOKUP(E85,'Q4.SL'!G:O,6,FALSE)&amp;"("&amp;VLOOKUP(E85,'Q4.SL'!G:O,4,FALSE)&amp;")",VLOOKUP(E85,'Q4.SL'!G:O,6,FALSE))</f>
        <v/>
      </c>
      <c r="J85" s="20" t="str">
        <f ca="1">_xlfn.IFERROR(VLOOKUP(E85,'Rec.'!H:N,7,FALSE),"")</f>
        <v/>
      </c>
      <c r="K85" s="20" t="str">
        <f ca="1">_xlfn.IFERROR(VLOOKUP(E85,'SF.SL'!F:J,5,FALSE),"")</f>
        <v/>
      </c>
      <c r="L85" s="31" t="str">
        <f ca="1">IF(ROW()-9&gt;'Inf.'!$O$2,"",VLOOKUP(E85,'SF.SL'!F:J,4,FALSE))</f>
        <v/>
      </c>
      <c r="M85" s="20" t="str">
        <f ca="1">IF(ROW()-9&gt;'Inf.'!$O$2,"",VLOOKUP(E85,'SF.SL'!F:O,10,FALSE))</f>
        <v/>
      </c>
      <c r="N85" s="20">
        <f ca="1">_xlfn.IFERROR(VLOOKUP(E85,'F.SL'!F:J,5,FALSE),"")</f>
        <v>9.2</v>
      </c>
      <c r="O85" s="31" t="str">
        <f>IF(ROW()-9&gt;'Inf.'!$F$10,"",VLOOKUP(E85,'F.SL'!F:J,4,FALSE))</f>
        <v/>
      </c>
      <c r="P85" s="20" t="str">
        <f>IF(ROW()-9&gt;'Inf.'!$F$10,"",VLOOKUP(E85,'F.SL'!F:O,10,FALSE))</f>
        <v/>
      </c>
      <c r="Q85" s="42"/>
    </row>
    <row r="86" spans="1:17" ht="21.95" customHeight="1">
      <c r="A86" s="20" t="str">
        <f ca="1">_xlfn.IFERROR(VLOOKUP(E86,'Rec.'!Q:R,2,FALSE),"")</f>
        <v/>
      </c>
      <c r="B86" s="21" t="str">
        <f ca="1">_xlfn.IFERROR(VLOOKUP(E86,'Rec.'!B:H,4,FALSE),"")</f>
        <v/>
      </c>
      <c r="C86" s="21" t="str">
        <f ca="1">_xlfn.IFERROR(VLOOKUP(E86,'Rec.'!B:H,5,FALSE),"")</f>
        <v/>
      </c>
      <c r="D86" s="20" t="str">
        <f ca="1">_xlfn.IFERROR(VLOOKUP(E86,'Rec.'!B:H,6,FALSE),"")</f>
        <v/>
      </c>
      <c r="E86" s="20" t="str">
        <f ca="1">_xlfn.IFERROR(VLOOKUP(ROW()-9,'Rec.'!T:U,2,FALSE),"")</f>
        <v/>
      </c>
      <c r="F86" s="20" t="str">
        <f ca="1">IF(AND('Inf.'!C$10="Onsight",VLOOKUP(E86,'Q1.SL'!F:M,6,FALSE)="TOP"),VLOOKUP(E86,'Q1.SL'!F:M,6,FALSE)&amp;"("&amp;VLOOKUP(E86,'Q1.SL'!F:M,4,FALSE)&amp;")",VLOOKUP(E86,'Q1.SL'!F:M,6,FALSE))</f>
        <v/>
      </c>
      <c r="G86" s="20" t="str">
        <f ca="1">IF(AND('Inf.'!C$10="Onsight",VLOOKUP(E86,'Q2.SL'!G:O,6,FALSE)="TOP"),VLOOKUP(E86,'Q2.SL'!G:O,6,FALSE)&amp;"("&amp;VLOOKUP(E86,'Q2.SL'!G:O,4,FALSE)&amp;")",VLOOKUP(E86,'Q2.SL'!G:O,6,FALSE))</f>
        <v/>
      </c>
      <c r="H86" s="20" t="str">
        <f ca="1">IF(AND('Inf.'!C$10="Onsight",VLOOKUP(E86,'Q3.SL'!G:O,6,FALSE)="TOP"),VLOOKUP(E86,'Q3.SL'!G:O,6,FALSE)&amp;"("&amp;VLOOKUP(E86,'Q3.SL'!G:O,4,FALSE)&amp;")",VLOOKUP(E86,'Q3.SL'!G:O,6,FALSE))</f>
        <v/>
      </c>
      <c r="I86" s="20" t="str">
        <f ca="1">IF(AND('Inf.'!C$10="Onsight",VLOOKUP(E86,'Q4.SL'!G:O,6,FALSE)="TOP"),VLOOKUP(E86,'Q4.SL'!G:O,6,FALSE)&amp;"("&amp;VLOOKUP(E86,'Q4.SL'!G:O,4,FALSE)&amp;")",VLOOKUP(E86,'Q4.SL'!G:O,6,FALSE))</f>
        <v/>
      </c>
      <c r="J86" s="20" t="str">
        <f ca="1">_xlfn.IFERROR(VLOOKUP(E86,'Rec.'!H:N,7,FALSE),"")</f>
        <v/>
      </c>
      <c r="K86" s="20" t="str">
        <f ca="1">_xlfn.IFERROR(VLOOKUP(E86,'SF.SL'!F:J,5,FALSE),"")</f>
        <v/>
      </c>
      <c r="L86" s="31" t="str">
        <f ca="1">IF(ROW()-9&gt;'Inf.'!$O$2,"",VLOOKUP(E86,'SF.SL'!F:J,4,FALSE))</f>
        <v/>
      </c>
      <c r="M86" s="20" t="str">
        <f ca="1">IF(ROW()-9&gt;'Inf.'!$O$2,"",VLOOKUP(E86,'SF.SL'!F:O,10,FALSE))</f>
        <v/>
      </c>
      <c r="N86" s="20">
        <f ca="1">_xlfn.IFERROR(VLOOKUP(E86,'F.SL'!F:J,5,FALSE),"")</f>
        <v>9.2</v>
      </c>
      <c r="O86" s="31" t="str">
        <f>IF(ROW()-9&gt;'Inf.'!$F$10,"",VLOOKUP(E86,'F.SL'!F:J,4,FALSE))</f>
        <v/>
      </c>
      <c r="P86" s="20" t="str">
        <f>IF(ROW()-9&gt;'Inf.'!$F$10,"",VLOOKUP(E86,'F.SL'!F:O,10,FALSE))</f>
        <v/>
      </c>
      <c r="Q86" s="42"/>
    </row>
    <row r="87" spans="1:17" ht="21.95" customHeight="1">
      <c r="A87" s="20" t="str">
        <f ca="1">_xlfn.IFERROR(VLOOKUP(E87,'Rec.'!Q:R,2,FALSE),"")</f>
        <v/>
      </c>
      <c r="B87" s="21" t="str">
        <f ca="1">_xlfn.IFERROR(VLOOKUP(E87,'Rec.'!B:H,4,FALSE),"")</f>
        <v/>
      </c>
      <c r="C87" s="21" t="str">
        <f ca="1">_xlfn.IFERROR(VLOOKUP(E87,'Rec.'!B:H,5,FALSE),"")</f>
        <v/>
      </c>
      <c r="D87" s="20" t="str">
        <f ca="1">_xlfn.IFERROR(VLOOKUP(E87,'Rec.'!B:H,6,FALSE),"")</f>
        <v/>
      </c>
      <c r="E87" s="20" t="str">
        <f ca="1">_xlfn.IFERROR(VLOOKUP(ROW()-9,'Rec.'!T:U,2,FALSE),"")</f>
        <v/>
      </c>
      <c r="F87" s="20" t="str">
        <f ca="1">IF(AND('Inf.'!C$10="Onsight",VLOOKUP(E87,'Q1.SL'!F:M,6,FALSE)="TOP"),VLOOKUP(E87,'Q1.SL'!F:M,6,FALSE)&amp;"("&amp;VLOOKUP(E87,'Q1.SL'!F:M,4,FALSE)&amp;")",VLOOKUP(E87,'Q1.SL'!F:M,6,FALSE))</f>
        <v/>
      </c>
      <c r="G87" s="20" t="str">
        <f ca="1">IF(AND('Inf.'!C$10="Onsight",VLOOKUP(E87,'Q2.SL'!G:O,6,FALSE)="TOP"),VLOOKUP(E87,'Q2.SL'!G:O,6,FALSE)&amp;"("&amp;VLOOKUP(E87,'Q2.SL'!G:O,4,FALSE)&amp;")",VLOOKUP(E87,'Q2.SL'!G:O,6,FALSE))</f>
        <v/>
      </c>
      <c r="H87" s="20" t="str">
        <f ca="1">IF(AND('Inf.'!C$10="Onsight",VLOOKUP(E87,'Q3.SL'!G:O,6,FALSE)="TOP"),VLOOKUP(E87,'Q3.SL'!G:O,6,FALSE)&amp;"("&amp;VLOOKUP(E87,'Q3.SL'!G:O,4,FALSE)&amp;")",VLOOKUP(E87,'Q3.SL'!G:O,6,FALSE))</f>
        <v/>
      </c>
      <c r="I87" s="20" t="str">
        <f ca="1">IF(AND('Inf.'!C$10="Onsight",VLOOKUP(E87,'Q4.SL'!G:O,6,FALSE)="TOP"),VLOOKUP(E87,'Q4.SL'!G:O,6,FALSE)&amp;"("&amp;VLOOKUP(E87,'Q4.SL'!G:O,4,FALSE)&amp;")",VLOOKUP(E87,'Q4.SL'!G:O,6,FALSE))</f>
        <v/>
      </c>
      <c r="J87" s="20" t="str">
        <f ca="1">_xlfn.IFERROR(VLOOKUP(E87,'Rec.'!H:N,7,FALSE),"")</f>
        <v/>
      </c>
      <c r="K87" s="20" t="str">
        <f ca="1">_xlfn.IFERROR(VLOOKUP(E87,'SF.SL'!F:J,5,FALSE),"")</f>
        <v/>
      </c>
      <c r="L87" s="31" t="str">
        <f ca="1">IF(ROW()-9&gt;'Inf.'!$O$2,"",VLOOKUP(E87,'SF.SL'!F:J,4,FALSE))</f>
        <v/>
      </c>
      <c r="M87" s="20" t="str">
        <f ca="1">IF(ROW()-9&gt;'Inf.'!$O$2,"",VLOOKUP(E87,'SF.SL'!F:O,10,FALSE))</f>
        <v/>
      </c>
      <c r="N87" s="20">
        <f ca="1">_xlfn.IFERROR(VLOOKUP(E87,'F.SL'!F:J,5,FALSE),"")</f>
        <v>9.2</v>
      </c>
      <c r="O87" s="31" t="str">
        <f>IF(ROW()-9&gt;'Inf.'!$F$10,"",VLOOKUP(E87,'F.SL'!F:J,4,FALSE))</f>
        <v/>
      </c>
      <c r="P87" s="20" t="str">
        <f>IF(ROW()-9&gt;'Inf.'!$F$10,"",VLOOKUP(E87,'F.SL'!F:O,10,FALSE))</f>
        <v/>
      </c>
      <c r="Q87" s="42"/>
    </row>
    <row r="88" spans="1:17" ht="21.95" customHeight="1">
      <c r="A88" s="20" t="str">
        <f ca="1">_xlfn.IFERROR(VLOOKUP(E88,'Rec.'!Q:R,2,FALSE),"")</f>
        <v/>
      </c>
      <c r="B88" s="21" t="str">
        <f ca="1">_xlfn.IFERROR(VLOOKUP(E88,'Rec.'!B:H,4,FALSE),"")</f>
        <v/>
      </c>
      <c r="C88" s="21" t="str">
        <f ca="1">_xlfn.IFERROR(VLOOKUP(E88,'Rec.'!B:H,5,FALSE),"")</f>
        <v/>
      </c>
      <c r="D88" s="20" t="str">
        <f ca="1">_xlfn.IFERROR(VLOOKUP(E88,'Rec.'!B:H,6,FALSE),"")</f>
        <v/>
      </c>
      <c r="E88" s="20" t="str">
        <f ca="1">_xlfn.IFERROR(VLOOKUP(ROW()-9,'Rec.'!T:U,2,FALSE),"")</f>
        <v/>
      </c>
      <c r="F88" s="20" t="str">
        <f ca="1">IF(AND('Inf.'!C$10="Onsight",VLOOKUP(E88,'Q1.SL'!F:M,6,FALSE)="TOP"),VLOOKUP(E88,'Q1.SL'!F:M,6,FALSE)&amp;"("&amp;VLOOKUP(E88,'Q1.SL'!F:M,4,FALSE)&amp;")",VLOOKUP(E88,'Q1.SL'!F:M,6,FALSE))</f>
        <v/>
      </c>
      <c r="G88" s="20" t="str">
        <f ca="1">IF(AND('Inf.'!C$10="Onsight",VLOOKUP(E88,'Q2.SL'!G:O,6,FALSE)="TOP"),VLOOKUP(E88,'Q2.SL'!G:O,6,FALSE)&amp;"("&amp;VLOOKUP(E88,'Q2.SL'!G:O,4,FALSE)&amp;")",VLOOKUP(E88,'Q2.SL'!G:O,6,FALSE))</f>
        <v/>
      </c>
      <c r="H88" s="20" t="str">
        <f ca="1">IF(AND('Inf.'!C$10="Onsight",VLOOKUP(E88,'Q3.SL'!G:O,6,FALSE)="TOP"),VLOOKUP(E88,'Q3.SL'!G:O,6,FALSE)&amp;"("&amp;VLOOKUP(E88,'Q3.SL'!G:O,4,FALSE)&amp;")",VLOOKUP(E88,'Q3.SL'!G:O,6,FALSE))</f>
        <v/>
      </c>
      <c r="I88" s="20" t="str">
        <f ca="1">IF(AND('Inf.'!C$10="Onsight",VLOOKUP(E88,'Q4.SL'!G:O,6,FALSE)="TOP"),VLOOKUP(E88,'Q4.SL'!G:O,6,FALSE)&amp;"("&amp;VLOOKUP(E88,'Q4.SL'!G:O,4,FALSE)&amp;")",VLOOKUP(E88,'Q4.SL'!G:O,6,FALSE))</f>
        <v/>
      </c>
      <c r="J88" s="20" t="str">
        <f ca="1">_xlfn.IFERROR(VLOOKUP(E88,'Rec.'!H:N,7,FALSE),"")</f>
        <v/>
      </c>
      <c r="K88" s="20" t="str">
        <f ca="1">_xlfn.IFERROR(VLOOKUP(E88,'SF.SL'!F:J,5,FALSE),"")</f>
        <v/>
      </c>
      <c r="L88" s="31" t="str">
        <f ca="1">IF(ROW()-9&gt;'Inf.'!$O$2,"",VLOOKUP(E88,'SF.SL'!F:J,4,FALSE))</f>
        <v/>
      </c>
      <c r="M88" s="20" t="str">
        <f ca="1">IF(ROW()-9&gt;'Inf.'!$O$2,"",VLOOKUP(E88,'SF.SL'!F:O,10,FALSE))</f>
        <v/>
      </c>
      <c r="N88" s="20">
        <f ca="1">_xlfn.IFERROR(VLOOKUP(E88,'F.SL'!F:J,5,FALSE),"")</f>
        <v>9.2</v>
      </c>
      <c r="O88" s="31" t="str">
        <f>IF(ROW()-9&gt;'Inf.'!$F$10,"",VLOOKUP(E88,'F.SL'!F:J,4,FALSE))</f>
        <v/>
      </c>
      <c r="P88" s="20" t="str">
        <f>IF(ROW()-9&gt;'Inf.'!$F$10,"",VLOOKUP(E88,'F.SL'!F:O,10,FALSE))</f>
        <v/>
      </c>
      <c r="Q88" s="42"/>
    </row>
    <row r="89" spans="1:17" ht="21.95" customHeight="1">
      <c r="A89" s="20" t="str">
        <f ca="1">_xlfn.IFERROR(VLOOKUP(E89,'Rec.'!Q:R,2,FALSE),"")</f>
        <v/>
      </c>
      <c r="B89" s="21" t="str">
        <f ca="1">_xlfn.IFERROR(VLOOKUP(E89,'Rec.'!B:H,4,FALSE),"")</f>
        <v/>
      </c>
      <c r="C89" s="21" t="str">
        <f ca="1">_xlfn.IFERROR(VLOOKUP(E89,'Rec.'!B:H,5,FALSE),"")</f>
        <v/>
      </c>
      <c r="D89" s="20" t="str">
        <f ca="1">_xlfn.IFERROR(VLOOKUP(E89,'Rec.'!B:H,6,FALSE),"")</f>
        <v/>
      </c>
      <c r="E89" s="20" t="str">
        <f ca="1">_xlfn.IFERROR(VLOOKUP(ROW()-9,'Rec.'!T:U,2,FALSE),"")</f>
        <v/>
      </c>
      <c r="F89" s="20" t="str">
        <f ca="1">IF(AND('Inf.'!C$10="Onsight",VLOOKUP(E89,'Q1.SL'!F:M,6,FALSE)="TOP"),VLOOKUP(E89,'Q1.SL'!F:M,6,FALSE)&amp;"("&amp;VLOOKUP(E89,'Q1.SL'!F:M,4,FALSE)&amp;")",VLOOKUP(E89,'Q1.SL'!F:M,6,FALSE))</f>
        <v/>
      </c>
      <c r="G89" s="20" t="str">
        <f ca="1">IF(AND('Inf.'!C$10="Onsight",VLOOKUP(E89,'Q2.SL'!G:O,6,FALSE)="TOP"),VLOOKUP(E89,'Q2.SL'!G:O,6,FALSE)&amp;"("&amp;VLOOKUP(E89,'Q2.SL'!G:O,4,FALSE)&amp;")",VLOOKUP(E89,'Q2.SL'!G:O,6,FALSE))</f>
        <v/>
      </c>
      <c r="H89" s="20" t="str">
        <f ca="1">IF(AND('Inf.'!C$10="Onsight",VLOOKUP(E89,'Q3.SL'!G:O,6,FALSE)="TOP"),VLOOKUP(E89,'Q3.SL'!G:O,6,FALSE)&amp;"("&amp;VLOOKUP(E89,'Q3.SL'!G:O,4,FALSE)&amp;")",VLOOKUP(E89,'Q3.SL'!G:O,6,FALSE))</f>
        <v/>
      </c>
      <c r="I89" s="20" t="str">
        <f ca="1">IF(AND('Inf.'!C$10="Onsight",VLOOKUP(E89,'Q4.SL'!G:O,6,FALSE)="TOP"),VLOOKUP(E89,'Q4.SL'!G:O,6,FALSE)&amp;"("&amp;VLOOKUP(E89,'Q4.SL'!G:O,4,FALSE)&amp;")",VLOOKUP(E89,'Q4.SL'!G:O,6,FALSE))</f>
        <v/>
      </c>
      <c r="J89" s="20" t="str">
        <f ca="1">_xlfn.IFERROR(VLOOKUP(E89,'Rec.'!H:N,7,FALSE),"")</f>
        <v/>
      </c>
      <c r="K89" s="20" t="str">
        <f ca="1">_xlfn.IFERROR(VLOOKUP(E89,'SF.SL'!F:J,5,FALSE),"")</f>
        <v/>
      </c>
      <c r="L89" s="31" t="str">
        <f ca="1">IF(ROW()-9&gt;'Inf.'!$O$2,"",VLOOKUP(E89,'SF.SL'!F:J,4,FALSE))</f>
        <v/>
      </c>
      <c r="M89" s="20" t="str">
        <f ca="1">IF(ROW()-9&gt;'Inf.'!$O$2,"",VLOOKUP(E89,'SF.SL'!F:O,10,FALSE))</f>
        <v/>
      </c>
      <c r="N89" s="20">
        <f ca="1">_xlfn.IFERROR(VLOOKUP(E89,'F.SL'!F:J,5,FALSE),"")</f>
        <v>9.2</v>
      </c>
      <c r="O89" s="31" t="str">
        <f>IF(ROW()-9&gt;'Inf.'!$F$10,"",VLOOKUP(E89,'F.SL'!F:J,4,FALSE))</f>
        <v/>
      </c>
      <c r="P89" s="20" t="str">
        <f>IF(ROW()-9&gt;'Inf.'!$F$10,"",VLOOKUP(E89,'F.SL'!F:O,10,FALSE))</f>
        <v/>
      </c>
      <c r="Q89" s="42"/>
    </row>
    <row r="90" spans="1:17" ht="21.95" customHeight="1">
      <c r="A90" s="20" t="str">
        <f ca="1">_xlfn.IFERROR(VLOOKUP(E90,'Rec.'!Q:R,2,FALSE),"")</f>
        <v/>
      </c>
      <c r="B90" s="21" t="str">
        <f ca="1">_xlfn.IFERROR(VLOOKUP(E90,'Rec.'!B:H,4,FALSE),"")</f>
        <v/>
      </c>
      <c r="C90" s="21" t="str">
        <f ca="1">_xlfn.IFERROR(VLOOKUP(E90,'Rec.'!B:H,5,FALSE),"")</f>
        <v/>
      </c>
      <c r="D90" s="20" t="str">
        <f ca="1">_xlfn.IFERROR(VLOOKUP(E90,'Rec.'!B:H,6,FALSE),"")</f>
        <v/>
      </c>
      <c r="E90" s="20" t="str">
        <f ca="1">_xlfn.IFERROR(VLOOKUP(ROW()-9,'Rec.'!T:U,2,FALSE),"")</f>
        <v/>
      </c>
      <c r="F90" s="20" t="str">
        <f ca="1">IF(AND('Inf.'!C$10="Onsight",VLOOKUP(E90,'Q1.SL'!F:M,6,FALSE)="TOP"),VLOOKUP(E90,'Q1.SL'!F:M,6,FALSE)&amp;"("&amp;VLOOKUP(E90,'Q1.SL'!F:M,4,FALSE)&amp;")",VLOOKUP(E90,'Q1.SL'!F:M,6,FALSE))</f>
        <v/>
      </c>
      <c r="G90" s="20" t="str">
        <f ca="1">IF(AND('Inf.'!C$10="Onsight",VLOOKUP(E90,'Q2.SL'!G:O,6,FALSE)="TOP"),VLOOKUP(E90,'Q2.SL'!G:O,6,FALSE)&amp;"("&amp;VLOOKUP(E90,'Q2.SL'!G:O,4,FALSE)&amp;")",VLOOKUP(E90,'Q2.SL'!G:O,6,FALSE))</f>
        <v/>
      </c>
      <c r="H90" s="20" t="str">
        <f ca="1">IF(AND('Inf.'!C$10="Onsight",VLOOKUP(E90,'Q3.SL'!G:O,6,FALSE)="TOP"),VLOOKUP(E90,'Q3.SL'!G:O,6,FALSE)&amp;"("&amp;VLOOKUP(E90,'Q3.SL'!G:O,4,FALSE)&amp;")",VLOOKUP(E90,'Q3.SL'!G:O,6,FALSE))</f>
        <v/>
      </c>
      <c r="I90" s="20" t="str">
        <f ca="1">IF(AND('Inf.'!C$10="Onsight",VLOOKUP(E90,'Q4.SL'!G:O,6,FALSE)="TOP"),VLOOKUP(E90,'Q4.SL'!G:O,6,FALSE)&amp;"("&amp;VLOOKUP(E90,'Q4.SL'!G:O,4,FALSE)&amp;")",VLOOKUP(E90,'Q4.SL'!G:O,6,FALSE))</f>
        <v/>
      </c>
      <c r="J90" s="20" t="str">
        <f ca="1">_xlfn.IFERROR(VLOOKUP(E90,'Rec.'!H:N,7,FALSE),"")</f>
        <v/>
      </c>
      <c r="K90" s="20" t="str">
        <f ca="1">_xlfn.IFERROR(VLOOKUP(E90,'SF.SL'!F:J,5,FALSE),"")</f>
        <v/>
      </c>
      <c r="L90" s="31" t="str">
        <f ca="1">IF(ROW()-9&gt;'Inf.'!$O$2,"",VLOOKUP(E90,'SF.SL'!F:J,4,FALSE))</f>
        <v/>
      </c>
      <c r="M90" s="20" t="str">
        <f ca="1">IF(ROW()-9&gt;'Inf.'!$O$2,"",VLOOKUP(E90,'SF.SL'!F:O,10,FALSE))</f>
        <v/>
      </c>
      <c r="N90" s="20">
        <f ca="1">_xlfn.IFERROR(VLOOKUP(E90,'F.SL'!F:J,5,FALSE),"")</f>
        <v>9.2</v>
      </c>
      <c r="O90" s="31" t="str">
        <f>IF(ROW()-9&gt;'Inf.'!$F$10,"",VLOOKUP(E90,'F.SL'!F:J,4,FALSE))</f>
        <v/>
      </c>
      <c r="P90" s="20" t="str">
        <f>IF(ROW()-9&gt;'Inf.'!$F$10,"",VLOOKUP(E90,'F.SL'!F:O,10,FALSE))</f>
        <v/>
      </c>
      <c r="Q90" s="42"/>
    </row>
    <row r="91" spans="1:17" ht="21.95" customHeight="1">
      <c r="A91" s="20" t="str">
        <f ca="1">_xlfn.IFERROR(VLOOKUP(E91,'Rec.'!Q:R,2,FALSE),"")</f>
        <v/>
      </c>
      <c r="B91" s="21" t="str">
        <f ca="1">_xlfn.IFERROR(VLOOKUP(E91,'Rec.'!B:H,4,FALSE),"")</f>
        <v/>
      </c>
      <c r="C91" s="21" t="str">
        <f ca="1">_xlfn.IFERROR(VLOOKUP(E91,'Rec.'!B:H,5,FALSE),"")</f>
        <v/>
      </c>
      <c r="D91" s="20" t="str">
        <f ca="1">_xlfn.IFERROR(VLOOKUP(E91,'Rec.'!B:H,6,FALSE),"")</f>
        <v/>
      </c>
      <c r="E91" s="20" t="str">
        <f ca="1">_xlfn.IFERROR(VLOOKUP(ROW()-9,'Rec.'!T:U,2,FALSE),"")</f>
        <v/>
      </c>
      <c r="F91" s="20" t="str">
        <f ca="1">IF(AND('Inf.'!C$10="Onsight",VLOOKUP(E91,'Q1.SL'!F:M,6,FALSE)="TOP"),VLOOKUP(E91,'Q1.SL'!F:M,6,FALSE)&amp;"("&amp;VLOOKUP(E91,'Q1.SL'!F:M,4,FALSE)&amp;")",VLOOKUP(E91,'Q1.SL'!F:M,6,FALSE))</f>
        <v/>
      </c>
      <c r="G91" s="20" t="str">
        <f ca="1">IF(AND('Inf.'!C$10="Onsight",VLOOKUP(E91,'Q2.SL'!G:O,6,FALSE)="TOP"),VLOOKUP(E91,'Q2.SL'!G:O,6,FALSE)&amp;"("&amp;VLOOKUP(E91,'Q2.SL'!G:O,4,FALSE)&amp;")",VLOOKUP(E91,'Q2.SL'!G:O,6,FALSE))</f>
        <v/>
      </c>
      <c r="H91" s="20" t="str">
        <f ca="1">IF(AND('Inf.'!C$10="Onsight",VLOOKUP(E91,'Q3.SL'!G:O,6,FALSE)="TOP"),VLOOKUP(E91,'Q3.SL'!G:O,6,FALSE)&amp;"("&amp;VLOOKUP(E91,'Q3.SL'!G:O,4,FALSE)&amp;")",VLOOKUP(E91,'Q3.SL'!G:O,6,FALSE))</f>
        <v/>
      </c>
      <c r="I91" s="20" t="str">
        <f ca="1">IF(AND('Inf.'!C$10="Onsight",VLOOKUP(E91,'Q4.SL'!G:O,6,FALSE)="TOP"),VLOOKUP(E91,'Q4.SL'!G:O,6,FALSE)&amp;"("&amp;VLOOKUP(E91,'Q4.SL'!G:O,4,FALSE)&amp;")",VLOOKUP(E91,'Q4.SL'!G:O,6,FALSE))</f>
        <v/>
      </c>
      <c r="J91" s="20" t="str">
        <f ca="1">_xlfn.IFERROR(VLOOKUP(E91,'Rec.'!H:N,7,FALSE),"")</f>
        <v/>
      </c>
      <c r="K91" s="20" t="str">
        <f ca="1">_xlfn.IFERROR(VLOOKUP(E91,'SF.SL'!F:J,5,FALSE),"")</f>
        <v/>
      </c>
      <c r="L91" s="31" t="str">
        <f ca="1">IF(ROW()-9&gt;'Inf.'!$O$2,"",VLOOKUP(E91,'SF.SL'!F:J,4,FALSE))</f>
        <v/>
      </c>
      <c r="M91" s="20" t="str">
        <f ca="1">IF(ROW()-9&gt;'Inf.'!$O$2,"",VLOOKUP(E91,'SF.SL'!F:O,10,FALSE))</f>
        <v/>
      </c>
      <c r="N91" s="20">
        <f ca="1">_xlfn.IFERROR(VLOOKUP(E91,'F.SL'!F:J,5,FALSE),"")</f>
        <v>9.2</v>
      </c>
      <c r="O91" s="31" t="str">
        <f>IF(ROW()-9&gt;'Inf.'!$F$10,"",VLOOKUP(E91,'F.SL'!F:J,4,FALSE))</f>
        <v/>
      </c>
      <c r="P91" s="20" t="str">
        <f>IF(ROW()-9&gt;'Inf.'!$F$10,"",VLOOKUP(E91,'F.SL'!F:O,10,FALSE))</f>
        <v/>
      </c>
      <c r="Q91" s="42"/>
    </row>
    <row r="92" spans="1:17" ht="21.95" customHeight="1">
      <c r="A92" s="20" t="str">
        <f ca="1">_xlfn.IFERROR(VLOOKUP(E92,'Rec.'!Q:R,2,FALSE),"")</f>
        <v/>
      </c>
      <c r="B92" s="21" t="str">
        <f ca="1">_xlfn.IFERROR(VLOOKUP(E92,'Rec.'!B:H,4,FALSE),"")</f>
        <v/>
      </c>
      <c r="C92" s="21" t="str">
        <f ca="1">_xlfn.IFERROR(VLOOKUP(E92,'Rec.'!B:H,5,FALSE),"")</f>
        <v/>
      </c>
      <c r="D92" s="20" t="str">
        <f ca="1">_xlfn.IFERROR(VLOOKUP(E92,'Rec.'!B:H,6,FALSE),"")</f>
        <v/>
      </c>
      <c r="E92" s="20" t="str">
        <f ca="1">_xlfn.IFERROR(VLOOKUP(ROW()-9,'Rec.'!T:U,2,FALSE),"")</f>
        <v/>
      </c>
      <c r="F92" s="20" t="str">
        <f ca="1">IF(AND('Inf.'!C$10="Onsight",VLOOKUP(E92,'Q1.SL'!F:M,6,FALSE)="TOP"),VLOOKUP(E92,'Q1.SL'!F:M,6,FALSE)&amp;"("&amp;VLOOKUP(E92,'Q1.SL'!F:M,4,FALSE)&amp;")",VLOOKUP(E92,'Q1.SL'!F:M,6,FALSE))</f>
        <v/>
      </c>
      <c r="G92" s="20" t="str">
        <f ca="1">IF(AND('Inf.'!C$10="Onsight",VLOOKUP(E92,'Q2.SL'!G:O,6,FALSE)="TOP"),VLOOKUP(E92,'Q2.SL'!G:O,6,FALSE)&amp;"("&amp;VLOOKUP(E92,'Q2.SL'!G:O,4,FALSE)&amp;")",VLOOKUP(E92,'Q2.SL'!G:O,6,FALSE))</f>
        <v/>
      </c>
      <c r="H92" s="20" t="str">
        <f ca="1">IF(AND('Inf.'!C$10="Onsight",VLOOKUP(E92,'Q3.SL'!G:O,6,FALSE)="TOP"),VLOOKUP(E92,'Q3.SL'!G:O,6,FALSE)&amp;"("&amp;VLOOKUP(E92,'Q3.SL'!G:O,4,FALSE)&amp;")",VLOOKUP(E92,'Q3.SL'!G:O,6,FALSE))</f>
        <v/>
      </c>
      <c r="I92" s="20" t="str">
        <f ca="1">IF(AND('Inf.'!C$10="Onsight",VLOOKUP(E92,'Q4.SL'!G:O,6,FALSE)="TOP"),VLOOKUP(E92,'Q4.SL'!G:O,6,FALSE)&amp;"("&amp;VLOOKUP(E92,'Q4.SL'!G:O,4,FALSE)&amp;")",VLOOKUP(E92,'Q4.SL'!G:O,6,FALSE))</f>
        <v/>
      </c>
      <c r="J92" s="20" t="str">
        <f ca="1">_xlfn.IFERROR(VLOOKUP(E92,'Rec.'!H:N,7,FALSE),"")</f>
        <v/>
      </c>
      <c r="K92" s="20" t="str">
        <f ca="1">_xlfn.IFERROR(VLOOKUP(E92,'SF.SL'!F:J,5,FALSE),"")</f>
        <v/>
      </c>
      <c r="L92" s="31" t="str">
        <f ca="1">IF(ROW()-9&gt;'Inf.'!$O$2,"",VLOOKUP(E92,'SF.SL'!F:J,4,FALSE))</f>
        <v/>
      </c>
      <c r="M92" s="20" t="str">
        <f ca="1">IF(ROW()-9&gt;'Inf.'!$O$2,"",VLOOKUP(E92,'SF.SL'!F:O,10,FALSE))</f>
        <v/>
      </c>
      <c r="N92" s="20">
        <f ca="1">_xlfn.IFERROR(VLOOKUP(E92,'F.SL'!F:J,5,FALSE),"")</f>
        <v>9.2</v>
      </c>
      <c r="O92" s="31" t="str">
        <f>IF(ROW()-9&gt;'Inf.'!$F$10,"",VLOOKUP(E92,'F.SL'!F:J,4,FALSE))</f>
        <v/>
      </c>
      <c r="P92" s="20" t="str">
        <f>IF(ROW()-9&gt;'Inf.'!$F$10,"",VLOOKUP(E92,'F.SL'!F:O,10,FALSE))</f>
        <v/>
      </c>
      <c r="Q92" s="42"/>
    </row>
    <row r="93" spans="1:17" ht="21.95" customHeight="1">
      <c r="A93" s="20" t="str">
        <f ca="1">_xlfn.IFERROR(VLOOKUP(E93,'Rec.'!Q:R,2,FALSE),"")</f>
        <v/>
      </c>
      <c r="B93" s="21" t="str">
        <f ca="1">_xlfn.IFERROR(VLOOKUP(E93,'Rec.'!B:H,4,FALSE),"")</f>
        <v/>
      </c>
      <c r="C93" s="21" t="str">
        <f ca="1">_xlfn.IFERROR(VLOOKUP(E93,'Rec.'!B:H,5,FALSE),"")</f>
        <v/>
      </c>
      <c r="D93" s="20" t="str">
        <f ca="1">_xlfn.IFERROR(VLOOKUP(E93,'Rec.'!B:H,6,FALSE),"")</f>
        <v/>
      </c>
      <c r="E93" s="20" t="str">
        <f ca="1">_xlfn.IFERROR(VLOOKUP(ROW()-9,'Rec.'!T:U,2,FALSE),"")</f>
        <v/>
      </c>
      <c r="F93" s="20" t="str">
        <f ca="1">IF(AND('Inf.'!C$10="Onsight",VLOOKUP(E93,'Q1.SL'!F:M,6,FALSE)="TOP"),VLOOKUP(E93,'Q1.SL'!F:M,6,FALSE)&amp;"("&amp;VLOOKUP(E93,'Q1.SL'!F:M,4,FALSE)&amp;")",VLOOKUP(E93,'Q1.SL'!F:M,6,FALSE))</f>
        <v/>
      </c>
      <c r="G93" s="20" t="str">
        <f ca="1">IF(AND('Inf.'!C$10="Onsight",VLOOKUP(E93,'Q2.SL'!G:O,6,FALSE)="TOP"),VLOOKUP(E93,'Q2.SL'!G:O,6,FALSE)&amp;"("&amp;VLOOKUP(E93,'Q2.SL'!G:O,4,FALSE)&amp;")",VLOOKUP(E93,'Q2.SL'!G:O,6,FALSE))</f>
        <v/>
      </c>
      <c r="H93" s="20" t="str">
        <f ca="1">IF(AND('Inf.'!C$10="Onsight",VLOOKUP(E93,'Q3.SL'!G:O,6,FALSE)="TOP"),VLOOKUP(E93,'Q3.SL'!G:O,6,FALSE)&amp;"("&amp;VLOOKUP(E93,'Q3.SL'!G:O,4,FALSE)&amp;")",VLOOKUP(E93,'Q3.SL'!G:O,6,FALSE))</f>
        <v/>
      </c>
      <c r="I93" s="20" t="str">
        <f ca="1">IF(AND('Inf.'!C$10="Onsight",VLOOKUP(E93,'Q4.SL'!G:O,6,FALSE)="TOP"),VLOOKUP(E93,'Q4.SL'!G:O,6,FALSE)&amp;"("&amp;VLOOKUP(E93,'Q4.SL'!G:O,4,FALSE)&amp;")",VLOOKUP(E93,'Q4.SL'!G:O,6,FALSE))</f>
        <v/>
      </c>
      <c r="J93" s="20" t="str">
        <f ca="1">_xlfn.IFERROR(VLOOKUP(E93,'Rec.'!H:N,7,FALSE),"")</f>
        <v/>
      </c>
      <c r="K93" s="20" t="str">
        <f ca="1">_xlfn.IFERROR(VLOOKUP(E93,'SF.SL'!F:J,5,FALSE),"")</f>
        <v/>
      </c>
      <c r="L93" s="31" t="str">
        <f ca="1">IF(ROW()-9&gt;'Inf.'!$O$2,"",VLOOKUP(E93,'SF.SL'!F:J,4,FALSE))</f>
        <v/>
      </c>
      <c r="M93" s="20" t="str">
        <f ca="1">IF(ROW()-9&gt;'Inf.'!$O$2,"",VLOOKUP(E93,'SF.SL'!F:O,10,FALSE))</f>
        <v/>
      </c>
      <c r="N93" s="20">
        <f ca="1">_xlfn.IFERROR(VLOOKUP(E93,'F.SL'!F:J,5,FALSE),"")</f>
        <v>9.2</v>
      </c>
      <c r="O93" s="31" t="str">
        <f>IF(ROW()-9&gt;'Inf.'!$F$10,"",VLOOKUP(E93,'F.SL'!F:J,4,FALSE))</f>
        <v/>
      </c>
      <c r="P93" s="20" t="str">
        <f>IF(ROW()-9&gt;'Inf.'!$F$10,"",VLOOKUP(E93,'F.SL'!F:O,10,FALSE))</f>
        <v/>
      </c>
      <c r="Q93" s="42"/>
    </row>
    <row r="94" spans="1:17" ht="21.95" customHeight="1">
      <c r="A94" s="20" t="str">
        <f ca="1">_xlfn.IFERROR(VLOOKUP(E94,'Rec.'!Q:R,2,FALSE),"")</f>
        <v/>
      </c>
      <c r="B94" s="21" t="str">
        <f ca="1">_xlfn.IFERROR(VLOOKUP(E94,'Rec.'!B:H,4,FALSE),"")</f>
        <v/>
      </c>
      <c r="C94" s="21" t="str">
        <f ca="1">_xlfn.IFERROR(VLOOKUP(E94,'Rec.'!B:H,5,FALSE),"")</f>
        <v/>
      </c>
      <c r="D94" s="20" t="str">
        <f ca="1">_xlfn.IFERROR(VLOOKUP(E94,'Rec.'!B:H,6,FALSE),"")</f>
        <v/>
      </c>
      <c r="E94" s="20" t="str">
        <f ca="1">_xlfn.IFERROR(VLOOKUP(ROW()-9,'Rec.'!T:U,2,FALSE),"")</f>
        <v/>
      </c>
      <c r="F94" s="20" t="str">
        <f ca="1">IF(AND('Inf.'!C$10="Onsight",VLOOKUP(E94,'Q1.SL'!F:M,6,FALSE)="TOP"),VLOOKUP(E94,'Q1.SL'!F:M,6,FALSE)&amp;"("&amp;VLOOKUP(E94,'Q1.SL'!F:M,4,FALSE)&amp;")",VLOOKUP(E94,'Q1.SL'!F:M,6,FALSE))</f>
        <v/>
      </c>
      <c r="G94" s="20" t="str">
        <f ca="1">IF(AND('Inf.'!C$10="Onsight",VLOOKUP(E94,'Q2.SL'!G:O,6,FALSE)="TOP"),VLOOKUP(E94,'Q2.SL'!G:O,6,FALSE)&amp;"("&amp;VLOOKUP(E94,'Q2.SL'!G:O,4,FALSE)&amp;")",VLOOKUP(E94,'Q2.SL'!G:O,6,FALSE))</f>
        <v/>
      </c>
      <c r="H94" s="20" t="str">
        <f ca="1">IF(AND('Inf.'!C$10="Onsight",VLOOKUP(E94,'Q3.SL'!G:O,6,FALSE)="TOP"),VLOOKUP(E94,'Q3.SL'!G:O,6,FALSE)&amp;"("&amp;VLOOKUP(E94,'Q3.SL'!G:O,4,FALSE)&amp;")",VLOOKUP(E94,'Q3.SL'!G:O,6,FALSE))</f>
        <v/>
      </c>
      <c r="I94" s="20" t="str">
        <f ca="1">IF(AND('Inf.'!C$10="Onsight",VLOOKUP(E94,'Q4.SL'!G:O,6,FALSE)="TOP"),VLOOKUP(E94,'Q4.SL'!G:O,6,FALSE)&amp;"("&amp;VLOOKUP(E94,'Q4.SL'!G:O,4,FALSE)&amp;")",VLOOKUP(E94,'Q4.SL'!G:O,6,FALSE))</f>
        <v/>
      </c>
      <c r="J94" s="20" t="str">
        <f ca="1">_xlfn.IFERROR(VLOOKUP(E94,'Rec.'!H:N,7,FALSE),"")</f>
        <v/>
      </c>
      <c r="K94" s="20" t="str">
        <f ca="1">_xlfn.IFERROR(VLOOKUP(E94,'SF.SL'!F:J,5,FALSE),"")</f>
        <v/>
      </c>
      <c r="L94" s="31" t="str">
        <f ca="1">IF(ROW()-9&gt;'Inf.'!$O$2,"",VLOOKUP(E94,'SF.SL'!F:J,4,FALSE))</f>
        <v/>
      </c>
      <c r="M94" s="20" t="str">
        <f ca="1">IF(ROW()-9&gt;'Inf.'!$O$2,"",VLOOKUP(E94,'SF.SL'!F:O,10,FALSE))</f>
        <v/>
      </c>
      <c r="N94" s="20">
        <f ca="1">_xlfn.IFERROR(VLOOKUP(E94,'F.SL'!F:J,5,FALSE),"")</f>
        <v>9.2</v>
      </c>
      <c r="O94" s="31" t="str">
        <f>IF(ROW()-9&gt;'Inf.'!$F$10,"",VLOOKUP(E94,'F.SL'!F:J,4,FALSE))</f>
        <v/>
      </c>
      <c r="P94" s="20" t="str">
        <f>IF(ROW()-9&gt;'Inf.'!$F$10,"",VLOOKUP(E94,'F.SL'!F:O,10,FALSE))</f>
        <v/>
      </c>
      <c r="Q94" s="42"/>
    </row>
    <row r="95" spans="1:17" ht="21.95" customHeight="1">
      <c r="A95" s="20" t="str">
        <f ca="1">_xlfn.IFERROR(VLOOKUP(E95,'Rec.'!Q:R,2,FALSE),"")</f>
        <v/>
      </c>
      <c r="B95" s="21" t="str">
        <f ca="1">_xlfn.IFERROR(VLOOKUP(E95,'Rec.'!B:H,4,FALSE),"")</f>
        <v/>
      </c>
      <c r="C95" s="21" t="str">
        <f ca="1">_xlfn.IFERROR(VLOOKUP(E95,'Rec.'!B:H,5,FALSE),"")</f>
        <v/>
      </c>
      <c r="D95" s="20" t="str">
        <f ca="1">_xlfn.IFERROR(VLOOKUP(E95,'Rec.'!B:H,6,FALSE),"")</f>
        <v/>
      </c>
      <c r="E95" s="20" t="str">
        <f ca="1">_xlfn.IFERROR(VLOOKUP(ROW()-9,'Rec.'!T:U,2,FALSE),"")</f>
        <v/>
      </c>
      <c r="F95" s="20" t="str">
        <f ca="1">IF(AND('Inf.'!C$10="Onsight",VLOOKUP(E95,'Q1.SL'!F:M,6,FALSE)="TOP"),VLOOKUP(E95,'Q1.SL'!F:M,6,FALSE)&amp;"("&amp;VLOOKUP(E95,'Q1.SL'!F:M,4,FALSE)&amp;")",VLOOKUP(E95,'Q1.SL'!F:M,6,FALSE))</f>
        <v/>
      </c>
      <c r="G95" s="20" t="str">
        <f ca="1">IF(AND('Inf.'!C$10="Onsight",VLOOKUP(E95,'Q2.SL'!G:O,6,FALSE)="TOP"),VLOOKUP(E95,'Q2.SL'!G:O,6,FALSE)&amp;"("&amp;VLOOKUP(E95,'Q2.SL'!G:O,4,FALSE)&amp;")",VLOOKUP(E95,'Q2.SL'!G:O,6,FALSE))</f>
        <v/>
      </c>
      <c r="H95" s="20" t="str">
        <f ca="1">IF(AND('Inf.'!C$10="Onsight",VLOOKUP(E95,'Q3.SL'!G:O,6,FALSE)="TOP"),VLOOKUP(E95,'Q3.SL'!G:O,6,FALSE)&amp;"("&amp;VLOOKUP(E95,'Q3.SL'!G:O,4,FALSE)&amp;")",VLOOKUP(E95,'Q3.SL'!G:O,6,FALSE))</f>
        <v/>
      </c>
      <c r="I95" s="20" t="str">
        <f ca="1">IF(AND('Inf.'!C$10="Onsight",VLOOKUP(E95,'Q4.SL'!G:O,6,FALSE)="TOP"),VLOOKUP(E95,'Q4.SL'!G:O,6,FALSE)&amp;"("&amp;VLOOKUP(E95,'Q4.SL'!G:O,4,FALSE)&amp;")",VLOOKUP(E95,'Q4.SL'!G:O,6,FALSE))</f>
        <v/>
      </c>
      <c r="J95" s="20" t="str">
        <f ca="1">_xlfn.IFERROR(VLOOKUP(E95,'Rec.'!H:N,7,FALSE),"")</f>
        <v/>
      </c>
      <c r="K95" s="20" t="str">
        <f ca="1">_xlfn.IFERROR(VLOOKUP(E95,'SF.SL'!F:J,5,FALSE),"")</f>
        <v/>
      </c>
      <c r="L95" s="31" t="str">
        <f ca="1">IF(ROW()-9&gt;'Inf.'!$O$2,"",VLOOKUP(E95,'SF.SL'!F:J,4,FALSE))</f>
        <v/>
      </c>
      <c r="M95" s="20" t="str">
        <f ca="1">IF(ROW()-9&gt;'Inf.'!$O$2,"",VLOOKUP(E95,'SF.SL'!F:O,10,FALSE))</f>
        <v/>
      </c>
      <c r="N95" s="20">
        <f ca="1">_xlfn.IFERROR(VLOOKUP(E95,'F.SL'!F:J,5,FALSE),"")</f>
        <v>9.2</v>
      </c>
      <c r="O95" s="31" t="str">
        <f>IF(ROW()-9&gt;'Inf.'!$F$10,"",VLOOKUP(E95,'F.SL'!F:J,4,FALSE))</f>
        <v/>
      </c>
      <c r="P95" s="20" t="str">
        <f>IF(ROW()-9&gt;'Inf.'!$F$10,"",VLOOKUP(E95,'F.SL'!F:O,10,FALSE))</f>
        <v/>
      </c>
      <c r="Q95" s="42"/>
    </row>
    <row r="96" spans="1:17" ht="21.95" customHeight="1">
      <c r="A96" s="20" t="str">
        <f ca="1">_xlfn.IFERROR(VLOOKUP(E96,'Rec.'!Q:R,2,FALSE),"")</f>
        <v/>
      </c>
      <c r="B96" s="21" t="str">
        <f ca="1">_xlfn.IFERROR(VLOOKUP(E96,'Rec.'!B:H,4,FALSE),"")</f>
        <v/>
      </c>
      <c r="C96" s="21" t="str">
        <f ca="1">_xlfn.IFERROR(VLOOKUP(E96,'Rec.'!B:H,5,FALSE),"")</f>
        <v/>
      </c>
      <c r="D96" s="20" t="str">
        <f ca="1">_xlfn.IFERROR(VLOOKUP(E96,'Rec.'!B:H,6,FALSE),"")</f>
        <v/>
      </c>
      <c r="E96" s="20" t="str">
        <f ca="1">_xlfn.IFERROR(VLOOKUP(ROW()-9,'Rec.'!T:U,2,FALSE),"")</f>
        <v/>
      </c>
      <c r="F96" s="20" t="str">
        <f ca="1">IF(AND('Inf.'!C$10="Onsight",VLOOKUP(E96,'Q1.SL'!F:M,6,FALSE)="TOP"),VLOOKUP(E96,'Q1.SL'!F:M,6,FALSE)&amp;"("&amp;VLOOKUP(E96,'Q1.SL'!F:M,4,FALSE)&amp;")",VLOOKUP(E96,'Q1.SL'!F:M,6,FALSE))</f>
        <v/>
      </c>
      <c r="G96" s="20" t="str">
        <f ca="1">IF(AND('Inf.'!C$10="Onsight",VLOOKUP(E96,'Q2.SL'!G:O,6,FALSE)="TOP"),VLOOKUP(E96,'Q2.SL'!G:O,6,FALSE)&amp;"("&amp;VLOOKUP(E96,'Q2.SL'!G:O,4,FALSE)&amp;")",VLOOKUP(E96,'Q2.SL'!G:O,6,FALSE))</f>
        <v/>
      </c>
      <c r="H96" s="20" t="str">
        <f ca="1">IF(AND('Inf.'!C$10="Onsight",VLOOKUP(E96,'Q3.SL'!G:O,6,FALSE)="TOP"),VLOOKUP(E96,'Q3.SL'!G:O,6,FALSE)&amp;"("&amp;VLOOKUP(E96,'Q3.SL'!G:O,4,FALSE)&amp;")",VLOOKUP(E96,'Q3.SL'!G:O,6,FALSE))</f>
        <v/>
      </c>
      <c r="I96" s="20" t="str">
        <f ca="1">IF(AND('Inf.'!C$10="Onsight",VLOOKUP(E96,'Q4.SL'!G:O,6,FALSE)="TOP"),VLOOKUP(E96,'Q4.SL'!G:O,6,FALSE)&amp;"("&amp;VLOOKUP(E96,'Q4.SL'!G:O,4,FALSE)&amp;")",VLOOKUP(E96,'Q4.SL'!G:O,6,FALSE))</f>
        <v/>
      </c>
      <c r="J96" s="20" t="str">
        <f ca="1">_xlfn.IFERROR(VLOOKUP(E96,'Rec.'!H:N,7,FALSE),"")</f>
        <v/>
      </c>
      <c r="K96" s="20" t="str">
        <f ca="1">_xlfn.IFERROR(VLOOKUP(E96,'SF.SL'!F:J,5,FALSE),"")</f>
        <v/>
      </c>
      <c r="L96" s="31" t="str">
        <f ca="1">IF(ROW()-9&gt;'Inf.'!$O$2,"",VLOOKUP(E96,'SF.SL'!F:J,4,FALSE))</f>
        <v/>
      </c>
      <c r="M96" s="20" t="str">
        <f ca="1">IF(ROW()-9&gt;'Inf.'!$O$2,"",VLOOKUP(E96,'SF.SL'!F:O,10,FALSE))</f>
        <v/>
      </c>
      <c r="N96" s="20">
        <f ca="1">_xlfn.IFERROR(VLOOKUP(E96,'F.SL'!F:J,5,FALSE),"")</f>
        <v>9.2</v>
      </c>
      <c r="O96" s="31" t="str">
        <f>IF(ROW()-9&gt;'Inf.'!$F$10,"",VLOOKUP(E96,'F.SL'!F:J,4,FALSE))</f>
        <v/>
      </c>
      <c r="P96" s="20" t="str">
        <f>IF(ROW()-9&gt;'Inf.'!$F$10,"",VLOOKUP(E96,'F.SL'!F:O,10,FALSE))</f>
        <v/>
      </c>
      <c r="Q96" s="42"/>
    </row>
    <row r="97" spans="1:17" ht="21.95" customHeight="1">
      <c r="A97" s="20" t="str">
        <f ca="1">_xlfn.IFERROR(VLOOKUP(E97,'Rec.'!Q:R,2,FALSE),"")</f>
        <v/>
      </c>
      <c r="B97" s="21" t="str">
        <f ca="1">_xlfn.IFERROR(VLOOKUP(E97,'Rec.'!B:H,4,FALSE),"")</f>
        <v/>
      </c>
      <c r="C97" s="21" t="str">
        <f ca="1">_xlfn.IFERROR(VLOOKUP(E97,'Rec.'!B:H,5,FALSE),"")</f>
        <v/>
      </c>
      <c r="D97" s="20" t="str">
        <f ca="1">_xlfn.IFERROR(VLOOKUP(E97,'Rec.'!B:H,6,FALSE),"")</f>
        <v/>
      </c>
      <c r="E97" s="20" t="str">
        <f ca="1">_xlfn.IFERROR(VLOOKUP(ROW()-9,'Rec.'!T:U,2,FALSE),"")</f>
        <v/>
      </c>
      <c r="F97" s="20" t="str">
        <f ca="1">IF(AND('Inf.'!C$10="Onsight",VLOOKUP(E97,'Q1.SL'!F:M,6,FALSE)="TOP"),VLOOKUP(E97,'Q1.SL'!F:M,6,FALSE)&amp;"("&amp;VLOOKUP(E97,'Q1.SL'!F:M,4,FALSE)&amp;")",VLOOKUP(E97,'Q1.SL'!F:M,6,FALSE))</f>
        <v/>
      </c>
      <c r="G97" s="20" t="str">
        <f ca="1">IF(AND('Inf.'!C$10="Onsight",VLOOKUP(E97,'Q2.SL'!G:O,6,FALSE)="TOP"),VLOOKUP(E97,'Q2.SL'!G:O,6,FALSE)&amp;"("&amp;VLOOKUP(E97,'Q2.SL'!G:O,4,FALSE)&amp;")",VLOOKUP(E97,'Q2.SL'!G:O,6,FALSE))</f>
        <v/>
      </c>
      <c r="H97" s="20" t="str">
        <f ca="1">IF(AND('Inf.'!C$10="Onsight",VLOOKUP(E97,'Q3.SL'!G:O,6,FALSE)="TOP"),VLOOKUP(E97,'Q3.SL'!G:O,6,FALSE)&amp;"("&amp;VLOOKUP(E97,'Q3.SL'!G:O,4,FALSE)&amp;")",VLOOKUP(E97,'Q3.SL'!G:O,6,FALSE))</f>
        <v/>
      </c>
      <c r="I97" s="20" t="str">
        <f ca="1">IF(AND('Inf.'!C$10="Onsight",VLOOKUP(E97,'Q4.SL'!G:O,6,FALSE)="TOP"),VLOOKUP(E97,'Q4.SL'!G:O,6,FALSE)&amp;"("&amp;VLOOKUP(E97,'Q4.SL'!G:O,4,FALSE)&amp;")",VLOOKUP(E97,'Q4.SL'!G:O,6,FALSE))</f>
        <v/>
      </c>
      <c r="J97" s="20" t="str">
        <f ca="1">_xlfn.IFERROR(VLOOKUP(E97,'Rec.'!H:N,7,FALSE),"")</f>
        <v/>
      </c>
      <c r="K97" s="20" t="str">
        <f ca="1">_xlfn.IFERROR(VLOOKUP(E97,'SF.SL'!F:J,5,FALSE),"")</f>
        <v/>
      </c>
      <c r="L97" s="31" t="str">
        <f ca="1">IF(ROW()-9&gt;'Inf.'!$O$2,"",VLOOKUP(E97,'SF.SL'!F:J,4,FALSE))</f>
        <v/>
      </c>
      <c r="M97" s="20" t="str">
        <f ca="1">IF(ROW()-9&gt;'Inf.'!$O$2,"",VLOOKUP(E97,'SF.SL'!F:O,10,FALSE))</f>
        <v/>
      </c>
      <c r="N97" s="20">
        <f ca="1">_xlfn.IFERROR(VLOOKUP(E97,'F.SL'!F:J,5,FALSE),"")</f>
        <v>9.2</v>
      </c>
      <c r="O97" s="31" t="str">
        <f>IF(ROW()-9&gt;'Inf.'!$F$10,"",VLOOKUP(E97,'F.SL'!F:J,4,FALSE))</f>
        <v/>
      </c>
      <c r="P97" s="20" t="str">
        <f>IF(ROW()-9&gt;'Inf.'!$F$10,"",VLOOKUP(E97,'F.SL'!F:O,10,FALSE))</f>
        <v/>
      </c>
      <c r="Q97" s="42"/>
    </row>
    <row r="98" spans="1:17" ht="21.95" customHeight="1">
      <c r="A98" s="20" t="str">
        <f ca="1">_xlfn.IFERROR(VLOOKUP(E98,'Rec.'!Q:R,2,FALSE),"")</f>
        <v/>
      </c>
      <c r="B98" s="21" t="str">
        <f ca="1">_xlfn.IFERROR(VLOOKUP(E98,'Rec.'!B:H,4,FALSE),"")</f>
        <v/>
      </c>
      <c r="C98" s="21" t="str">
        <f ca="1">_xlfn.IFERROR(VLOOKUP(E98,'Rec.'!B:H,5,FALSE),"")</f>
        <v/>
      </c>
      <c r="D98" s="20" t="str">
        <f ca="1">_xlfn.IFERROR(VLOOKUP(E98,'Rec.'!B:H,6,FALSE),"")</f>
        <v/>
      </c>
      <c r="E98" s="20" t="str">
        <f ca="1">_xlfn.IFERROR(VLOOKUP(ROW()-9,'Rec.'!T:U,2,FALSE),"")</f>
        <v/>
      </c>
      <c r="F98" s="20" t="str">
        <f ca="1">IF(AND('Inf.'!C$10="Onsight",VLOOKUP(E98,'Q1.SL'!F:M,6,FALSE)="TOP"),VLOOKUP(E98,'Q1.SL'!F:M,6,FALSE)&amp;"("&amp;VLOOKUP(E98,'Q1.SL'!F:M,4,FALSE)&amp;")",VLOOKUP(E98,'Q1.SL'!F:M,6,FALSE))</f>
        <v/>
      </c>
      <c r="G98" s="20" t="str">
        <f ca="1">IF(AND('Inf.'!C$10="Onsight",VLOOKUP(E98,'Q2.SL'!G:O,6,FALSE)="TOP"),VLOOKUP(E98,'Q2.SL'!G:O,6,FALSE)&amp;"("&amp;VLOOKUP(E98,'Q2.SL'!G:O,4,FALSE)&amp;")",VLOOKUP(E98,'Q2.SL'!G:O,6,FALSE))</f>
        <v/>
      </c>
      <c r="H98" s="20" t="str">
        <f ca="1">IF(AND('Inf.'!C$10="Onsight",VLOOKUP(E98,'Q3.SL'!G:O,6,FALSE)="TOP"),VLOOKUP(E98,'Q3.SL'!G:O,6,FALSE)&amp;"("&amp;VLOOKUP(E98,'Q3.SL'!G:O,4,FALSE)&amp;")",VLOOKUP(E98,'Q3.SL'!G:O,6,FALSE))</f>
        <v/>
      </c>
      <c r="I98" s="20" t="str">
        <f ca="1">IF(AND('Inf.'!C$10="Onsight",VLOOKUP(E98,'Q4.SL'!G:O,6,FALSE)="TOP"),VLOOKUP(E98,'Q4.SL'!G:O,6,FALSE)&amp;"("&amp;VLOOKUP(E98,'Q4.SL'!G:O,4,FALSE)&amp;")",VLOOKUP(E98,'Q4.SL'!G:O,6,FALSE))</f>
        <v/>
      </c>
      <c r="J98" s="20" t="str">
        <f ca="1">_xlfn.IFERROR(VLOOKUP(E98,'Rec.'!H:N,7,FALSE),"")</f>
        <v/>
      </c>
      <c r="K98" s="20" t="str">
        <f ca="1">_xlfn.IFERROR(VLOOKUP(E98,'SF.SL'!F:J,5,FALSE),"")</f>
        <v/>
      </c>
      <c r="L98" s="31" t="str">
        <f ca="1">IF(ROW()-9&gt;'Inf.'!$O$2,"",VLOOKUP(E98,'SF.SL'!F:J,4,FALSE))</f>
        <v/>
      </c>
      <c r="M98" s="20" t="str">
        <f ca="1">IF(ROW()-9&gt;'Inf.'!$O$2,"",VLOOKUP(E98,'SF.SL'!F:O,10,FALSE))</f>
        <v/>
      </c>
      <c r="N98" s="20">
        <f ca="1">_xlfn.IFERROR(VLOOKUP(E98,'F.SL'!F:J,5,FALSE),"")</f>
        <v>9.2</v>
      </c>
      <c r="O98" s="31" t="str">
        <f>IF(ROW()-9&gt;'Inf.'!$F$10,"",VLOOKUP(E98,'F.SL'!F:J,4,FALSE))</f>
        <v/>
      </c>
      <c r="P98" s="20" t="str">
        <f>IF(ROW()-9&gt;'Inf.'!$F$10,"",VLOOKUP(E98,'F.SL'!F:O,10,FALSE))</f>
        <v/>
      </c>
      <c r="Q98" s="42"/>
    </row>
    <row r="99" spans="1:17" ht="21.95" customHeight="1">
      <c r="A99" s="20" t="str">
        <f ca="1">_xlfn.IFERROR(VLOOKUP(E99,'Rec.'!Q:R,2,FALSE),"")</f>
        <v/>
      </c>
      <c r="B99" s="21" t="str">
        <f ca="1">_xlfn.IFERROR(VLOOKUP(E99,'Rec.'!B:H,4,FALSE),"")</f>
        <v/>
      </c>
      <c r="C99" s="21" t="str">
        <f ca="1">_xlfn.IFERROR(VLOOKUP(E99,'Rec.'!B:H,5,FALSE),"")</f>
        <v/>
      </c>
      <c r="D99" s="20" t="str">
        <f ca="1">_xlfn.IFERROR(VLOOKUP(E99,'Rec.'!B:H,6,FALSE),"")</f>
        <v/>
      </c>
      <c r="E99" s="20" t="str">
        <f ca="1">_xlfn.IFERROR(VLOOKUP(ROW()-9,'Rec.'!T:U,2,FALSE),"")</f>
        <v/>
      </c>
      <c r="F99" s="20" t="str">
        <f ca="1">IF(AND('Inf.'!C$10="Onsight",VLOOKUP(E99,'Q1.SL'!F:M,6,FALSE)="TOP"),VLOOKUP(E99,'Q1.SL'!F:M,6,FALSE)&amp;"("&amp;VLOOKUP(E99,'Q1.SL'!F:M,4,FALSE)&amp;")",VLOOKUP(E99,'Q1.SL'!F:M,6,FALSE))</f>
        <v/>
      </c>
      <c r="G99" s="20" t="str">
        <f ca="1">IF(AND('Inf.'!C$10="Onsight",VLOOKUP(E99,'Q2.SL'!G:O,6,FALSE)="TOP"),VLOOKUP(E99,'Q2.SL'!G:O,6,FALSE)&amp;"("&amp;VLOOKUP(E99,'Q2.SL'!G:O,4,FALSE)&amp;")",VLOOKUP(E99,'Q2.SL'!G:O,6,FALSE))</f>
        <v/>
      </c>
      <c r="H99" s="20" t="str">
        <f ca="1">IF(AND('Inf.'!C$10="Onsight",VLOOKUP(E99,'Q3.SL'!G:O,6,FALSE)="TOP"),VLOOKUP(E99,'Q3.SL'!G:O,6,FALSE)&amp;"("&amp;VLOOKUP(E99,'Q3.SL'!G:O,4,FALSE)&amp;")",VLOOKUP(E99,'Q3.SL'!G:O,6,FALSE))</f>
        <v/>
      </c>
      <c r="I99" s="20" t="str">
        <f ca="1">IF(AND('Inf.'!C$10="Onsight",VLOOKUP(E99,'Q4.SL'!G:O,6,FALSE)="TOP"),VLOOKUP(E99,'Q4.SL'!G:O,6,FALSE)&amp;"("&amp;VLOOKUP(E99,'Q4.SL'!G:O,4,FALSE)&amp;")",VLOOKUP(E99,'Q4.SL'!G:O,6,FALSE))</f>
        <v/>
      </c>
      <c r="J99" s="20" t="str">
        <f ca="1">_xlfn.IFERROR(VLOOKUP(E99,'Rec.'!H:N,7,FALSE),"")</f>
        <v/>
      </c>
      <c r="K99" s="20" t="str">
        <f ca="1">_xlfn.IFERROR(VLOOKUP(E99,'SF.SL'!F:J,5,FALSE),"")</f>
        <v/>
      </c>
      <c r="L99" s="31" t="str">
        <f ca="1">IF(ROW()-9&gt;'Inf.'!$O$2,"",VLOOKUP(E99,'SF.SL'!F:J,4,FALSE))</f>
        <v/>
      </c>
      <c r="M99" s="20" t="str">
        <f ca="1">IF(ROW()-9&gt;'Inf.'!$O$2,"",VLOOKUP(E99,'SF.SL'!F:O,10,FALSE))</f>
        <v/>
      </c>
      <c r="N99" s="20">
        <f ca="1">_xlfn.IFERROR(VLOOKUP(E99,'F.SL'!F:J,5,FALSE),"")</f>
        <v>9.2</v>
      </c>
      <c r="O99" s="31" t="str">
        <f>IF(ROW()-9&gt;'Inf.'!$F$10,"",VLOOKUP(E99,'F.SL'!F:J,4,FALSE))</f>
        <v/>
      </c>
      <c r="P99" s="20" t="str">
        <f>IF(ROW()-9&gt;'Inf.'!$F$10,"",VLOOKUP(E99,'F.SL'!F:O,10,FALSE))</f>
        <v/>
      </c>
      <c r="Q99" s="42"/>
    </row>
    <row r="100" spans="1:17" ht="21.95" customHeight="1">
      <c r="A100" s="20" t="str">
        <f ca="1">_xlfn.IFERROR(VLOOKUP(E100,'Rec.'!Q:R,2,FALSE),"")</f>
        <v/>
      </c>
      <c r="B100" s="21" t="str">
        <f ca="1">_xlfn.IFERROR(VLOOKUP(E100,'Rec.'!B:H,4,FALSE),"")</f>
        <v/>
      </c>
      <c r="C100" s="21" t="str">
        <f ca="1">_xlfn.IFERROR(VLOOKUP(E100,'Rec.'!B:H,5,FALSE),"")</f>
        <v/>
      </c>
      <c r="D100" s="20" t="str">
        <f ca="1">_xlfn.IFERROR(VLOOKUP(E100,'Rec.'!B:H,6,FALSE),"")</f>
        <v/>
      </c>
      <c r="E100" s="20" t="str">
        <f ca="1">_xlfn.IFERROR(VLOOKUP(ROW()-9,'Rec.'!T:U,2,FALSE),"")</f>
        <v/>
      </c>
      <c r="F100" s="20" t="str">
        <f ca="1">IF(AND('Inf.'!C$10="Onsight",VLOOKUP(E100,'Q1.SL'!F:M,6,FALSE)="TOP"),VLOOKUP(E100,'Q1.SL'!F:M,6,FALSE)&amp;"("&amp;VLOOKUP(E100,'Q1.SL'!F:M,4,FALSE)&amp;")",VLOOKUP(E100,'Q1.SL'!F:M,6,FALSE))</f>
        <v/>
      </c>
      <c r="G100" s="20" t="str">
        <f ca="1">IF(AND('Inf.'!C$10="Onsight",VLOOKUP(E100,'Q2.SL'!G:O,6,FALSE)="TOP"),VLOOKUP(E100,'Q2.SL'!G:O,6,FALSE)&amp;"("&amp;VLOOKUP(E100,'Q2.SL'!G:O,4,FALSE)&amp;")",VLOOKUP(E100,'Q2.SL'!G:O,6,FALSE))</f>
        <v/>
      </c>
      <c r="H100" s="20" t="str">
        <f ca="1">IF(AND('Inf.'!C$10="Onsight",VLOOKUP(E100,'Q3.SL'!G:O,6,FALSE)="TOP"),VLOOKUP(E100,'Q3.SL'!G:O,6,FALSE)&amp;"("&amp;VLOOKUP(E100,'Q3.SL'!G:O,4,FALSE)&amp;")",VLOOKUP(E100,'Q3.SL'!G:O,6,FALSE))</f>
        <v/>
      </c>
      <c r="I100" s="20" t="str">
        <f ca="1">IF(AND('Inf.'!C$10="Onsight",VLOOKUP(E100,'Q4.SL'!G:O,6,FALSE)="TOP"),VLOOKUP(E100,'Q4.SL'!G:O,6,FALSE)&amp;"("&amp;VLOOKUP(E100,'Q4.SL'!G:O,4,FALSE)&amp;")",VLOOKUP(E100,'Q4.SL'!G:O,6,FALSE))</f>
        <v/>
      </c>
      <c r="J100" s="20" t="str">
        <f ca="1">_xlfn.IFERROR(VLOOKUP(E100,'Rec.'!H:N,7,FALSE),"")</f>
        <v/>
      </c>
      <c r="K100" s="20" t="str">
        <f ca="1">_xlfn.IFERROR(VLOOKUP(E100,'SF.SL'!F:J,5,FALSE),"")</f>
        <v/>
      </c>
      <c r="L100" s="31" t="str">
        <f ca="1">IF(ROW()-9&gt;'Inf.'!$O$2,"",VLOOKUP(E100,'SF.SL'!F:J,4,FALSE))</f>
        <v/>
      </c>
      <c r="M100" s="20" t="str">
        <f ca="1">IF(ROW()-9&gt;'Inf.'!$O$2,"",VLOOKUP(E100,'SF.SL'!F:O,10,FALSE))</f>
        <v/>
      </c>
      <c r="N100" s="20">
        <f ca="1">_xlfn.IFERROR(VLOOKUP(E100,'F.SL'!F:J,5,FALSE),"")</f>
        <v>9.2</v>
      </c>
      <c r="O100" s="31" t="str">
        <f>IF(ROW()-9&gt;'Inf.'!$F$10,"",VLOOKUP(E100,'F.SL'!F:J,4,FALSE))</f>
        <v/>
      </c>
      <c r="P100" s="20" t="str">
        <f>IF(ROW()-9&gt;'Inf.'!$F$10,"",VLOOKUP(E100,'F.SL'!F:O,10,FALSE))</f>
        <v/>
      </c>
      <c r="Q100" s="42"/>
    </row>
    <row r="101" spans="1:17" ht="21.95" customHeight="1">
      <c r="A101" s="20" t="str">
        <f ca="1">_xlfn.IFERROR(VLOOKUP(E101,'Rec.'!Q:R,2,FALSE),"")</f>
        <v/>
      </c>
      <c r="B101" s="21" t="str">
        <f ca="1">_xlfn.IFERROR(VLOOKUP(E101,'Rec.'!B:H,4,FALSE),"")</f>
        <v/>
      </c>
      <c r="C101" s="21" t="str">
        <f ca="1">_xlfn.IFERROR(VLOOKUP(E101,'Rec.'!B:H,5,FALSE),"")</f>
        <v/>
      </c>
      <c r="D101" s="20" t="str">
        <f ca="1">_xlfn.IFERROR(VLOOKUP(E101,'Rec.'!B:H,6,FALSE),"")</f>
        <v/>
      </c>
      <c r="E101" s="20" t="str">
        <f ca="1">_xlfn.IFERROR(VLOOKUP(ROW()-9,'Rec.'!T:U,2,FALSE),"")</f>
        <v/>
      </c>
      <c r="F101" s="20" t="str">
        <f ca="1">IF(AND('Inf.'!C$10="Onsight",VLOOKUP(E101,'Q1.SL'!F:M,6,FALSE)="TOP"),VLOOKUP(E101,'Q1.SL'!F:M,6,FALSE)&amp;"("&amp;VLOOKUP(E101,'Q1.SL'!F:M,4,FALSE)&amp;")",VLOOKUP(E101,'Q1.SL'!F:M,6,FALSE))</f>
        <v/>
      </c>
      <c r="G101" s="20" t="str">
        <f ca="1">IF(AND('Inf.'!C$10="Onsight",VLOOKUP(E101,'Q2.SL'!G:O,6,FALSE)="TOP"),VLOOKUP(E101,'Q2.SL'!G:O,6,FALSE)&amp;"("&amp;VLOOKUP(E101,'Q2.SL'!G:O,4,FALSE)&amp;")",VLOOKUP(E101,'Q2.SL'!G:O,6,FALSE))</f>
        <v/>
      </c>
      <c r="H101" s="20" t="str">
        <f ca="1">IF(AND('Inf.'!C$10="Onsight",VLOOKUP(E101,'Q3.SL'!G:O,6,FALSE)="TOP"),VLOOKUP(E101,'Q3.SL'!G:O,6,FALSE)&amp;"("&amp;VLOOKUP(E101,'Q3.SL'!G:O,4,FALSE)&amp;")",VLOOKUP(E101,'Q3.SL'!G:O,6,FALSE))</f>
        <v/>
      </c>
      <c r="I101" s="20" t="str">
        <f ca="1">IF(AND('Inf.'!C$10="Onsight",VLOOKUP(E101,'Q4.SL'!G:O,6,FALSE)="TOP"),VLOOKUP(E101,'Q4.SL'!G:O,6,FALSE)&amp;"("&amp;VLOOKUP(E101,'Q4.SL'!G:O,4,FALSE)&amp;")",VLOOKUP(E101,'Q4.SL'!G:O,6,FALSE))</f>
        <v/>
      </c>
      <c r="J101" s="20" t="str">
        <f ca="1">_xlfn.IFERROR(VLOOKUP(E101,'Rec.'!H:N,7,FALSE),"")</f>
        <v/>
      </c>
      <c r="K101" s="20" t="str">
        <f ca="1">_xlfn.IFERROR(VLOOKUP(E101,'SF.SL'!F:J,5,FALSE),"")</f>
        <v/>
      </c>
      <c r="L101" s="31" t="str">
        <f ca="1">IF(ROW()-9&gt;'Inf.'!$O$2,"",VLOOKUP(E101,'SF.SL'!F:J,4,FALSE))</f>
        <v/>
      </c>
      <c r="M101" s="20" t="str">
        <f ca="1">IF(ROW()-9&gt;'Inf.'!$O$2,"",VLOOKUP(E101,'SF.SL'!F:O,10,FALSE))</f>
        <v/>
      </c>
      <c r="N101" s="20">
        <f ca="1">_xlfn.IFERROR(VLOOKUP(E101,'F.SL'!F:J,5,FALSE),"")</f>
        <v>9.2</v>
      </c>
      <c r="O101" s="31" t="str">
        <f>IF(ROW()-9&gt;'Inf.'!$F$10,"",VLOOKUP(E101,'F.SL'!F:J,4,FALSE))</f>
        <v/>
      </c>
      <c r="P101" s="20" t="str">
        <f>IF(ROW()-9&gt;'Inf.'!$F$10,"",VLOOKUP(E101,'F.SL'!F:O,10,FALSE))</f>
        <v/>
      </c>
      <c r="Q101" s="42"/>
    </row>
    <row r="102" spans="1:17" ht="21.95" customHeight="1">
      <c r="A102" s="20" t="str">
        <f ca="1">_xlfn.IFERROR(VLOOKUP(E102,'Rec.'!Q:R,2,FALSE),"")</f>
        <v/>
      </c>
      <c r="B102" s="21" t="str">
        <f ca="1">_xlfn.IFERROR(VLOOKUP(E102,'Rec.'!B:H,4,FALSE),"")</f>
        <v/>
      </c>
      <c r="C102" s="21" t="str">
        <f ca="1">_xlfn.IFERROR(VLOOKUP(E102,'Rec.'!B:H,5,FALSE),"")</f>
        <v/>
      </c>
      <c r="D102" s="20" t="str">
        <f ca="1">_xlfn.IFERROR(VLOOKUP(E102,'Rec.'!B:H,6,FALSE),"")</f>
        <v/>
      </c>
      <c r="E102" s="20" t="str">
        <f ca="1">_xlfn.IFERROR(VLOOKUP(ROW()-9,'Rec.'!T:U,2,FALSE),"")</f>
        <v/>
      </c>
      <c r="F102" s="20" t="str">
        <f ca="1">IF(AND('Inf.'!C$10="Onsight",VLOOKUP(E102,'Q1.SL'!F:M,6,FALSE)="TOP"),VLOOKUP(E102,'Q1.SL'!F:M,6,FALSE)&amp;"("&amp;VLOOKUP(E102,'Q1.SL'!F:M,4,FALSE)&amp;")",VLOOKUP(E102,'Q1.SL'!F:M,6,FALSE))</f>
        <v/>
      </c>
      <c r="G102" s="20" t="str">
        <f ca="1">IF(AND('Inf.'!C$10="Onsight",VLOOKUP(E102,'Q2.SL'!G:O,6,FALSE)="TOP"),VLOOKUP(E102,'Q2.SL'!G:O,6,FALSE)&amp;"("&amp;VLOOKUP(E102,'Q2.SL'!G:O,4,FALSE)&amp;")",VLOOKUP(E102,'Q2.SL'!G:O,6,FALSE))</f>
        <v/>
      </c>
      <c r="H102" s="20" t="str">
        <f ca="1">IF(AND('Inf.'!C$10="Onsight",VLOOKUP(E102,'Q3.SL'!G:O,6,FALSE)="TOP"),VLOOKUP(E102,'Q3.SL'!G:O,6,FALSE)&amp;"("&amp;VLOOKUP(E102,'Q3.SL'!G:O,4,FALSE)&amp;")",VLOOKUP(E102,'Q3.SL'!G:O,6,FALSE))</f>
        <v/>
      </c>
      <c r="I102" s="20" t="str">
        <f ca="1">IF(AND('Inf.'!C$10="Onsight",VLOOKUP(E102,'Q4.SL'!G:O,6,FALSE)="TOP"),VLOOKUP(E102,'Q4.SL'!G:O,6,FALSE)&amp;"("&amp;VLOOKUP(E102,'Q4.SL'!G:O,4,FALSE)&amp;")",VLOOKUP(E102,'Q4.SL'!G:O,6,FALSE))</f>
        <v/>
      </c>
      <c r="J102" s="20" t="str">
        <f ca="1">_xlfn.IFERROR(VLOOKUP(E102,'Rec.'!H:N,7,FALSE),"")</f>
        <v/>
      </c>
      <c r="K102" s="20" t="str">
        <f ca="1">_xlfn.IFERROR(VLOOKUP(E102,'SF.SL'!F:J,5,FALSE),"")</f>
        <v/>
      </c>
      <c r="L102" s="31" t="str">
        <f ca="1">IF(ROW()-9&gt;'Inf.'!$O$2,"",VLOOKUP(E102,'SF.SL'!F:J,4,FALSE))</f>
        <v/>
      </c>
      <c r="M102" s="20" t="str">
        <f ca="1">IF(ROW()-9&gt;'Inf.'!$O$2,"",VLOOKUP(E102,'SF.SL'!F:O,10,FALSE))</f>
        <v/>
      </c>
      <c r="N102" s="20">
        <f ca="1">_xlfn.IFERROR(VLOOKUP(E102,'F.SL'!F:J,5,FALSE),"")</f>
        <v>9.2</v>
      </c>
      <c r="O102" s="31" t="str">
        <f>IF(ROW()-9&gt;'Inf.'!$F$10,"",VLOOKUP(E102,'F.SL'!F:J,4,FALSE))</f>
        <v/>
      </c>
      <c r="P102" s="20" t="str">
        <f>IF(ROW()-9&gt;'Inf.'!$F$10,"",VLOOKUP(E102,'F.SL'!F:O,10,FALSE))</f>
        <v/>
      </c>
      <c r="Q102" s="42"/>
    </row>
    <row r="103" spans="1:17" ht="21.95" customHeight="1">
      <c r="A103" s="20" t="str">
        <f ca="1">_xlfn.IFERROR(VLOOKUP(E103,'Rec.'!Q:R,2,FALSE),"")</f>
        <v/>
      </c>
      <c r="B103" s="21" t="str">
        <f ca="1">_xlfn.IFERROR(VLOOKUP(E103,'Rec.'!B:H,4,FALSE),"")</f>
        <v/>
      </c>
      <c r="C103" s="21" t="str">
        <f ca="1">_xlfn.IFERROR(VLOOKUP(E103,'Rec.'!B:H,5,FALSE),"")</f>
        <v/>
      </c>
      <c r="D103" s="20" t="str">
        <f ca="1">_xlfn.IFERROR(VLOOKUP(E103,'Rec.'!B:H,6,FALSE),"")</f>
        <v/>
      </c>
      <c r="E103" s="20" t="str">
        <f ca="1">_xlfn.IFERROR(VLOOKUP(ROW()-9,'Rec.'!T:U,2,FALSE),"")</f>
        <v/>
      </c>
      <c r="F103" s="20" t="str">
        <f ca="1">IF(AND('Inf.'!C$10="Onsight",VLOOKUP(E103,'Q1.SL'!F:M,6,FALSE)="TOP"),VLOOKUP(E103,'Q1.SL'!F:M,6,FALSE)&amp;"("&amp;VLOOKUP(E103,'Q1.SL'!F:M,4,FALSE)&amp;")",VLOOKUP(E103,'Q1.SL'!F:M,6,FALSE))</f>
        <v/>
      </c>
      <c r="G103" s="20" t="str">
        <f ca="1">IF(AND('Inf.'!C$10="Onsight",VLOOKUP(E103,'Q2.SL'!G:O,6,FALSE)="TOP"),VLOOKUP(E103,'Q2.SL'!G:O,6,FALSE)&amp;"("&amp;VLOOKUP(E103,'Q2.SL'!G:O,4,FALSE)&amp;")",VLOOKUP(E103,'Q2.SL'!G:O,6,FALSE))</f>
        <v/>
      </c>
      <c r="H103" s="20" t="str">
        <f ca="1">IF(AND('Inf.'!C$10="Onsight",VLOOKUP(E103,'Q3.SL'!G:O,6,FALSE)="TOP"),VLOOKUP(E103,'Q3.SL'!G:O,6,FALSE)&amp;"("&amp;VLOOKUP(E103,'Q3.SL'!G:O,4,FALSE)&amp;")",VLOOKUP(E103,'Q3.SL'!G:O,6,FALSE))</f>
        <v/>
      </c>
      <c r="I103" s="20" t="str">
        <f ca="1">IF(AND('Inf.'!C$10="Onsight",VLOOKUP(E103,'Q4.SL'!G:O,6,FALSE)="TOP"),VLOOKUP(E103,'Q4.SL'!G:O,6,FALSE)&amp;"("&amp;VLOOKUP(E103,'Q4.SL'!G:O,4,FALSE)&amp;")",VLOOKUP(E103,'Q4.SL'!G:O,6,FALSE))</f>
        <v/>
      </c>
      <c r="J103" s="20" t="str">
        <f ca="1">_xlfn.IFERROR(VLOOKUP(E103,'Rec.'!H:N,7,FALSE),"")</f>
        <v/>
      </c>
      <c r="K103" s="20" t="str">
        <f ca="1">_xlfn.IFERROR(VLOOKUP(E103,'SF.SL'!F:J,5,FALSE),"")</f>
        <v/>
      </c>
      <c r="L103" s="31" t="str">
        <f ca="1">IF(ROW()-9&gt;'Inf.'!$O$2,"",VLOOKUP(E103,'SF.SL'!F:J,4,FALSE))</f>
        <v/>
      </c>
      <c r="M103" s="20" t="str">
        <f ca="1">IF(ROW()-9&gt;'Inf.'!$O$2,"",VLOOKUP(E103,'SF.SL'!F:O,10,FALSE))</f>
        <v/>
      </c>
      <c r="N103" s="20">
        <f ca="1">_xlfn.IFERROR(VLOOKUP(E103,'F.SL'!F:J,5,FALSE),"")</f>
        <v>9.2</v>
      </c>
      <c r="O103" s="31" t="str">
        <f>IF(ROW()-9&gt;'Inf.'!$F$10,"",VLOOKUP(E103,'F.SL'!F:J,4,FALSE))</f>
        <v/>
      </c>
      <c r="P103" s="20" t="str">
        <f>IF(ROW()-9&gt;'Inf.'!$F$10,"",VLOOKUP(E103,'F.SL'!F:O,10,FALSE))</f>
        <v/>
      </c>
      <c r="Q103" s="42"/>
    </row>
    <row r="104" spans="1:17" ht="21.95" customHeight="1">
      <c r="A104" s="20" t="str">
        <f ca="1">_xlfn.IFERROR(VLOOKUP(E104,'Rec.'!Q:R,2,FALSE),"")</f>
        <v/>
      </c>
      <c r="B104" s="21" t="str">
        <f ca="1">_xlfn.IFERROR(VLOOKUP(E104,'Rec.'!B:H,4,FALSE),"")</f>
        <v/>
      </c>
      <c r="C104" s="21" t="str">
        <f ca="1">_xlfn.IFERROR(VLOOKUP(E104,'Rec.'!B:H,5,FALSE),"")</f>
        <v/>
      </c>
      <c r="D104" s="20" t="str">
        <f ca="1">_xlfn.IFERROR(VLOOKUP(E104,'Rec.'!B:H,6,FALSE),"")</f>
        <v/>
      </c>
      <c r="E104" s="20" t="str">
        <f ca="1">_xlfn.IFERROR(VLOOKUP(ROW()-9,'Rec.'!T:U,2,FALSE),"")</f>
        <v/>
      </c>
      <c r="F104" s="20" t="str">
        <f ca="1">IF(AND('Inf.'!C$10="Onsight",VLOOKUP(E104,'Q1.SL'!F:M,6,FALSE)="TOP"),VLOOKUP(E104,'Q1.SL'!F:M,6,FALSE)&amp;"("&amp;VLOOKUP(E104,'Q1.SL'!F:M,4,FALSE)&amp;")",VLOOKUP(E104,'Q1.SL'!F:M,6,FALSE))</f>
        <v/>
      </c>
      <c r="G104" s="20" t="str">
        <f ca="1">IF(AND('Inf.'!C$10="Onsight",VLOOKUP(E104,'Q2.SL'!G:O,6,FALSE)="TOP"),VLOOKUP(E104,'Q2.SL'!G:O,6,FALSE)&amp;"("&amp;VLOOKUP(E104,'Q2.SL'!G:O,4,FALSE)&amp;")",VLOOKUP(E104,'Q2.SL'!G:O,6,FALSE))</f>
        <v/>
      </c>
      <c r="H104" s="20" t="str">
        <f ca="1">IF(AND('Inf.'!C$10="Onsight",VLOOKUP(E104,'Q3.SL'!G:O,6,FALSE)="TOP"),VLOOKUP(E104,'Q3.SL'!G:O,6,FALSE)&amp;"("&amp;VLOOKUP(E104,'Q3.SL'!G:O,4,FALSE)&amp;")",VLOOKUP(E104,'Q3.SL'!G:O,6,FALSE))</f>
        <v/>
      </c>
      <c r="I104" s="20" t="str">
        <f ca="1">IF(AND('Inf.'!C$10="Onsight",VLOOKUP(E104,'Q4.SL'!G:O,6,FALSE)="TOP"),VLOOKUP(E104,'Q4.SL'!G:O,6,FALSE)&amp;"("&amp;VLOOKUP(E104,'Q4.SL'!G:O,4,FALSE)&amp;")",VLOOKUP(E104,'Q4.SL'!G:O,6,FALSE))</f>
        <v/>
      </c>
      <c r="J104" s="20" t="str">
        <f ca="1">_xlfn.IFERROR(VLOOKUP(E104,'Rec.'!H:N,7,FALSE),"")</f>
        <v/>
      </c>
      <c r="K104" s="20" t="str">
        <f ca="1">_xlfn.IFERROR(VLOOKUP(E104,'SF.SL'!F:J,5,FALSE),"")</f>
        <v/>
      </c>
      <c r="L104" s="31" t="str">
        <f ca="1">IF(ROW()-9&gt;'Inf.'!$O$2,"",VLOOKUP(E104,'SF.SL'!F:J,4,FALSE))</f>
        <v/>
      </c>
      <c r="M104" s="20" t="str">
        <f ca="1">IF(ROW()-9&gt;'Inf.'!$O$2,"",VLOOKUP(E104,'SF.SL'!F:O,10,FALSE))</f>
        <v/>
      </c>
      <c r="N104" s="20">
        <f ca="1">_xlfn.IFERROR(VLOOKUP(E104,'F.SL'!F:J,5,FALSE),"")</f>
        <v>9.2</v>
      </c>
      <c r="O104" s="31" t="str">
        <f>IF(ROW()-9&gt;'Inf.'!$F$10,"",VLOOKUP(E104,'F.SL'!F:J,4,FALSE))</f>
        <v/>
      </c>
      <c r="P104" s="20" t="str">
        <f>IF(ROW()-9&gt;'Inf.'!$F$10,"",VLOOKUP(E104,'F.SL'!F:O,10,FALSE))</f>
        <v/>
      </c>
      <c r="Q104" s="42"/>
    </row>
    <row r="105" spans="1:17" ht="21.95" customHeight="1">
      <c r="A105" s="20" t="str">
        <f ca="1">_xlfn.IFERROR(VLOOKUP(E105,'Rec.'!Q:R,2,FALSE),"")</f>
        <v/>
      </c>
      <c r="B105" s="21" t="str">
        <f ca="1">_xlfn.IFERROR(VLOOKUP(E105,'Rec.'!B:H,4,FALSE),"")</f>
        <v/>
      </c>
      <c r="C105" s="21" t="str">
        <f ca="1">_xlfn.IFERROR(VLOOKUP(E105,'Rec.'!B:H,5,FALSE),"")</f>
        <v/>
      </c>
      <c r="D105" s="20" t="str">
        <f ca="1">_xlfn.IFERROR(VLOOKUP(E105,'Rec.'!B:H,6,FALSE),"")</f>
        <v/>
      </c>
      <c r="E105" s="20" t="str">
        <f ca="1">_xlfn.IFERROR(VLOOKUP(ROW()-9,'Rec.'!T:U,2,FALSE),"")</f>
        <v/>
      </c>
      <c r="F105" s="20" t="str">
        <f ca="1">IF(AND('Inf.'!C$10="Onsight",VLOOKUP(E105,'Q1.SL'!F:M,6,FALSE)="TOP"),VLOOKUP(E105,'Q1.SL'!F:M,6,FALSE)&amp;"("&amp;VLOOKUP(E105,'Q1.SL'!F:M,4,FALSE)&amp;")",VLOOKUP(E105,'Q1.SL'!F:M,6,FALSE))</f>
        <v/>
      </c>
      <c r="G105" s="20" t="str">
        <f ca="1">IF(AND('Inf.'!C$10="Onsight",VLOOKUP(E105,'Q2.SL'!G:O,6,FALSE)="TOP"),VLOOKUP(E105,'Q2.SL'!G:O,6,FALSE)&amp;"("&amp;VLOOKUP(E105,'Q2.SL'!G:O,4,FALSE)&amp;")",VLOOKUP(E105,'Q2.SL'!G:O,6,FALSE))</f>
        <v/>
      </c>
      <c r="H105" s="20" t="str">
        <f ca="1">IF(AND('Inf.'!C$10="Onsight",VLOOKUP(E105,'Q3.SL'!G:O,6,FALSE)="TOP"),VLOOKUP(E105,'Q3.SL'!G:O,6,FALSE)&amp;"("&amp;VLOOKUP(E105,'Q3.SL'!G:O,4,FALSE)&amp;")",VLOOKUP(E105,'Q3.SL'!G:O,6,FALSE))</f>
        <v/>
      </c>
      <c r="I105" s="20" t="str">
        <f ca="1">IF(AND('Inf.'!C$10="Onsight",VLOOKUP(E105,'Q4.SL'!G:O,6,FALSE)="TOP"),VLOOKUP(E105,'Q4.SL'!G:O,6,FALSE)&amp;"("&amp;VLOOKUP(E105,'Q4.SL'!G:O,4,FALSE)&amp;")",VLOOKUP(E105,'Q4.SL'!G:O,6,FALSE))</f>
        <v/>
      </c>
      <c r="J105" s="20" t="str">
        <f ca="1">_xlfn.IFERROR(VLOOKUP(E105,'Rec.'!H:N,7,FALSE),"")</f>
        <v/>
      </c>
      <c r="K105" s="20" t="str">
        <f ca="1">_xlfn.IFERROR(VLOOKUP(E105,'SF.SL'!F:J,5,FALSE),"")</f>
        <v/>
      </c>
      <c r="L105" s="31" t="str">
        <f ca="1">IF(ROW()-9&gt;'Inf.'!$O$2,"",VLOOKUP(E105,'SF.SL'!F:J,4,FALSE))</f>
        <v/>
      </c>
      <c r="M105" s="20" t="str">
        <f ca="1">IF(ROW()-9&gt;'Inf.'!$O$2,"",VLOOKUP(E105,'SF.SL'!F:O,10,FALSE))</f>
        <v/>
      </c>
      <c r="N105" s="20">
        <f ca="1">_xlfn.IFERROR(VLOOKUP(E105,'F.SL'!F:J,5,FALSE),"")</f>
        <v>9.2</v>
      </c>
      <c r="O105" s="31" t="str">
        <f>IF(ROW()-9&gt;'Inf.'!$F$10,"",VLOOKUP(E105,'F.SL'!F:J,4,FALSE))</f>
        <v/>
      </c>
      <c r="P105" s="20" t="str">
        <f>IF(ROW()-9&gt;'Inf.'!$F$10,"",VLOOKUP(E105,'F.SL'!F:O,10,FALSE))</f>
        <v/>
      </c>
      <c r="Q105" s="42"/>
    </row>
    <row r="106" spans="1:17" ht="21.95" customHeight="1">
      <c r="A106" s="20" t="str">
        <f ca="1">_xlfn.IFERROR(VLOOKUP(E106,'Rec.'!Q:R,2,FALSE),"")</f>
        <v/>
      </c>
      <c r="B106" s="21" t="str">
        <f ca="1">_xlfn.IFERROR(VLOOKUP(E106,'Rec.'!B:H,4,FALSE),"")</f>
        <v/>
      </c>
      <c r="C106" s="21" t="str">
        <f ca="1">_xlfn.IFERROR(VLOOKUP(E106,'Rec.'!B:H,5,FALSE),"")</f>
        <v/>
      </c>
      <c r="D106" s="20" t="str">
        <f ca="1">_xlfn.IFERROR(VLOOKUP(E106,'Rec.'!B:H,6,FALSE),"")</f>
        <v/>
      </c>
      <c r="E106" s="20" t="str">
        <f ca="1">_xlfn.IFERROR(VLOOKUP(ROW()-9,'Rec.'!T:U,2,FALSE),"")</f>
        <v/>
      </c>
      <c r="F106" s="20" t="str">
        <f ca="1">IF(AND('Inf.'!C$10="Onsight",VLOOKUP(E106,'Q1.SL'!F:M,6,FALSE)="TOP"),VLOOKUP(E106,'Q1.SL'!F:M,6,FALSE)&amp;"("&amp;VLOOKUP(E106,'Q1.SL'!F:M,4,FALSE)&amp;")",VLOOKUP(E106,'Q1.SL'!F:M,6,FALSE))</f>
        <v/>
      </c>
      <c r="G106" s="20" t="str">
        <f ca="1">IF(AND('Inf.'!C$10="Onsight",VLOOKUP(E106,'Q2.SL'!G:O,6,FALSE)="TOP"),VLOOKUP(E106,'Q2.SL'!G:O,6,FALSE)&amp;"("&amp;VLOOKUP(E106,'Q2.SL'!G:O,4,FALSE)&amp;")",VLOOKUP(E106,'Q2.SL'!G:O,6,FALSE))</f>
        <v/>
      </c>
      <c r="H106" s="20" t="str">
        <f ca="1">IF(AND('Inf.'!C$10="Onsight",VLOOKUP(E106,'Q3.SL'!G:O,6,FALSE)="TOP"),VLOOKUP(E106,'Q3.SL'!G:O,6,FALSE)&amp;"("&amp;VLOOKUP(E106,'Q3.SL'!G:O,4,FALSE)&amp;")",VLOOKUP(E106,'Q3.SL'!G:O,6,FALSE))</f>
        <v/>
      </c>
      <c r="I106" s="20" t="str">
        <f ca="1">IF(AND('Inf.'!C$10="Onsight",VLOOKUP(E106,'Q4.SL'!G:O,6,FALSE)="TOP"),VLOOKUP(E106,'Q4.SL'!G:O,6,FALSE)&amp;"("&amp;VLOOKUP(E106,'Q4.SL'!G:O,4,FALSE)&amp;")",VLOOKUP(E106,'Q4.SL'!G:O,6,FALSE))</f>
        <v/>
      </c>
      <c r="J106" s="20" t="str">
        <f ca="1">_xlfn.IFERROR(VLOOKUP(E106,'Rec.'!H:N,7,FALSE),"")</f>
        <v/>
      </c>
      <c r="K106" s="20" t="str">
        <f ca="1">_xlfn.IFERROR(VLOOKUP(E106,'SF.SL'!F:J,5,FALSE),"")</f>
        <v/>
      </c>
      <c r="L106" s="31" t="str">
        <f ca="1">IF(ROW()-9&gt;'Inf.'!$O$2,"",VLOOKUP(E106,'SF.SL'!F:J,4,FALSE))</f>
        <v/>
      </c>
      <c r="M106" s="20" t="str">
        <f ca="1">IF(ROW()-9&gt;'Inf.'!$O$2,"",VLOOKUP(E106,'SF.SL'!F:O,10,FALSE))</f>
        <v/>
      </c>
      <c r="N106" s="20">
        <f ca="1">_xlfn.IFERROR(VLOOKUP(E106,'F.SL'!F:J,5,FALSE),"")</f>
        <v>9.2</v>
      </c>
      <c r="O106" s="31" t="str">
        <f>IF(ROW()-9&gt;'Inf.'!$F$10,"",VLOOKUP(E106,'F.SL'!F:J,4,FALSE))</f>
        <v/>
      </c>
      <c r="P106" s="20" t="str">
        <f>IF(ROW()-9&gt;'Inf.'!$F$10,"",VLOOKUP(E106,'F.SL'!F:O,10,FALSE))</f>
        <v/>
      </c>
      <c r="Q106" s="42"/>
    </row>
    <row r="107" spans="1:17" ht="21.95" customHeight="1">
      <c r="A107" s="20" t="str">
        <f ca="1">_xlfn.IFERROR(VLOOKUP(E107,'Rec.'!Q:R,2,FALSE),"")</f>
        <v/>
      </c>
      <c r="B107" s="21" t="str">
        <f ca="1">_xlfn.IFERROR(VLOOKUP(E107,'Rec.'!B:H,4,FALSE),"")</f>
        <v/>
      </c>
      <c r="C107" s="21" t="str">
        <f ca="1">_xlfn.IFERROR(VLOOKUP(E107,'Rec.'!B:H,5,FALSE),"")</f>
        <v/>
      </c>
      <c r="D107" s="20" t="str">
        <f ca="1">_xlfn.IFERROR(VLOOKUP(E107,'Rec.'!B:H,6,FALSE),"")</f>
        <v/>
      </c>
      <c r="E107" s="20" t="str">
        <f ca="1">_xlfn.IFERROR(VLOOKUP(ROW()-9,'Rec.'!T:U,2,FALSE),"")</f>
        <v/>
      </c>
      <c r="F107" s="20" t="str">
        <f ca="1">IF(AND('Inf.'!C$10="Onsight",VLOOKUP(E107,'Q1.SL'!F:M,6,FALSE)="TOP"),VLOOKUP(E107,'Q1.SL'!F:M,6,FALSE)&amp;"("&amp;VLOOKUP(E107,'Q1.SL'!F:M,4,FALSE)&amp;")",VLOOKUP(E107,'Q1.SL'!F:M,6,FALSE))</f>
        <v/>
      </c>
      <c r="G107" s="20" t="str">
        <f ca="1">IF(AND('Inf.'!C$10="Onsight",VLOOKUP(E107,'Q2.SL'!G:O,6,FALSE)="TOP"),VLOOKUP(E107,'Q2.SL'!G:O,6,FALSE)&amp;"("&amp;VLOOKUP(E107,'Q2.SL'!G:O,4,FALSE)&amp;")",VLOOKUP(E107,'Q2.SL'!G:O,6,FALSE))</f>
        <v/>
      </c>
      <c r="H107" s="20" t="str">
        <f ca="1">IF(AND('Inf.'!C$10="Onsight",VLOOKUP(E107,'Q3.SL'!G:O,6,FALSE)="TOP"),VLOOKUP(E107,'Q3.SL'!G:O,6,FALSE)&amp;"("&amp;VLOOKUP(E107,'Q3.SL'!G:O,4,FALSE)&amp;")",VLOOKUP(E107,'Q3.SL'!G:O,6,FALSE))</f>
        <v/>
      </c>
      <c r="I107" s="20" t="str">
        <f ca="1">IF(AND('Inf.'!C$10="Onsight",VLOOKUP(E107,'Q4.SL'!G:O,6,FALSE)="TOP"),VLOOKUP(E107,'Q4.SL'!G:O,6,FALSE)&amp;"("&amp;VLOOKUP(E107,'Q4.SL'!G:O,4,FALSE)&amp;")",VLOOKUP(E107,'Q4.SL'!G:O,6,FALSE))</f>
        <v/>
      </c>
      <c r="J107" s="20" t="str">
        <f ca="1">_xlfn.IFERROR(VLOOKUP(E107,'Rec.'!H:N,7,FALSE),"")</f>
        <v/>
      </c>
      <c r="K107" s="20" t="str">
        <f ca="1">_xlfn.IFERROR(VLOOKUP(E107,'SF.SL'!F:J,5,FALSE),"")</f>
        <v/>
      </c>
      <c r="L107" s="31" t="str">
        <f ca="1">IF(ROW()-9&gt;'Inf.'!$O$2,"",VLOOKUP(E107,'SF.SL'!F:J,4,FALSE))</f>
        <v/>
      </c>
      <c r="M107" s="20" t="str">
        <f ca="1">IF(ROW()-9&gt;'Inf.'!$O$2,"",VLOOKUP(E107,'SF.SL'!F:O,10,FALSE))</f>
        <v/>
      </c>
      <c r="N107" s="20">
        <f ca="1">_xlfn.IFERROR(VLOOKUP(E107,'F.SL'!F:J,5,FALSE),"")</f>
        <v>9.2</v>
      </c>
      <c r="O107" s="31" t="str">
        <f>IF(ROW()-9&gt;'Inf.'!$F$10,"",VLOOKUP(E107,'F.SL'!F:J,4,FALSE))</f>
        <v/>
      </c>
      <c r="P107" s="20" t="str">
        <f>IF(ROW()-9&gt;'Inf.'!$F$10,"",VLOOKUP(E107,'F.SL'!F:O,10,FALSE))</f>
        <v/>
      </c>
      <c r="Q107" s="42"/>
    </row>
    <row r="108" spans="1:17" ht="21.95" customHeight="1">
      <c r="A108" s="20" t="str">
        <f ca="1">_xlfn.IFERROR(VLOOKUP(E108,'Rec.'!Q:R,2,FALSE),"")</f>
        <v/>
      </c>
      <c r="B108" s="21" t="str">
        <f ca="1">_xlfn.IFERROR(VLOOKUP(E108,'Rec.'!B:H,4,FALSE),"")</f>
        <v/>
      </c>
      <c r="C108" s="21" t="str">
        <f ca="1">_xlfn.IFERROR(VLOOKUP(E108,'Rec.'!B:H,5,FALSE),"")</f>
        <v/>
      </c>
      <c r="D108" s="20" t="str">
        <f ca="1">_xlfn.IFERROR(VLOOKUP(E108,'Rec.'!B:H,6,FALSE),"")</f>
        <v/>
      </c>
      <c r="E108" s="20" t="str">
        <f ca="1">_xlfn.IFERROR(VLOOKUP(ROW()-9,'Rec.'!T:U,2,FALSE),"")</f>
        <v/>
      </c>
      <c r="F108" s="20" t="str">
        <f ca="1">IF(AND('Inf.'!C$10="Onsight",VLOOKUP(E108,'Q1.SL'!F:M,6,FALSE)="TOP"),VLOOKUP(E108,'Q1.SL'!F:M,6,FALSE)&amp;"("&amp;VLOOKUP(E108,'Q1.SL'!F:M,4,FALSE)&amp;")",VLOOKUP(E108,'Q1.SL'!F:M,6,FALSE))</f>
        <v/>
      </c>
      <c r="G108" s="20" t="str">
        <f ca="1">IF(AND('Inf.'!C$10="Onsight",VLOOKUP(E108,'Q2.SL'!G:O,6,FALSE)="TOP"),VLOOKUP(E108,'Q2.SL'!G:O,6,FALSE)&amp;"("&amp;VLOOKUP(E108,'Q2.SL'!G:O,4,FALSE)&amp;")",VLOOKUP(E108,'Q2.SL'!G:O,6,FALSE))</f>
        <v/>
      </c>
      <c r="H108" s="20" t="str">
        <f ca="1">IF(AND('Inf.'!C$10="Onsight",VLOOKUP(E108,'Q3.SL'!G:O,6,FALSE)="TOP"),VLOOKUP(E108,'Q3.SL'!G:O,6,FALSE)&amp;"("&amp;VLOOKUP(E108,'Q3.SL'!G:O,4,FALSE)&amp;")",VLOOKUP(E108,'Q3.SL'!G:O,6,FALSE))</f>
        <v/>
      </c>
      <c r="I108" s="20" t="str">
        <f ca="1">IF(AND('Inf.'!C$10="Onsight",VLOOKUP(E108,'Q4.SL'!G:O,6,FALSE)="TOP"),VLOOKUP(E108,'Q4.SL'!G:O,6,FALSE)&amp;"("&amp;VLOOKUP(E108,'Q4.SL'!G:O,4,FALSE)&amp;")",VLOOKUP(E108,'Q4.SL'!G:O,6,FALSE))</f>
        <v/>
      </c>
      <c r="J108" s="20" t="str">
        <f ca="1">_xlfn.IFERROR(VLOOKUP(E108,'Rec.'!H:N,7,FALSE),"")</f>
        <v/>
      </c>
      <c r="K108" s="20" t="str">
        <f ca="1">_xlfn.IFERROR(VLOOKUP(E108,'SF.SL'!F:J,5,FALSE),"")</f>
        <v/>
      </c>
      <c r="L108" s="31" t="str">
        <f ca="1">IF(ROW()-9&gt;'Inf.'!$O$2,"",VLOOKUP(E108,'SF.SL'!F:J,4,FALSE))</f>
        <v/>
      </c>
      <c r="M108" s="20" t="str">
        <f ca="1">IF(ROW()-9&gt;'Inf.'!$O$2,"",VLOOKUP(E108,'SF.SL'!F:O,10,FALSE))</f>
        <v/>
      </c>
      <c r="N108" s="20">
        <f ca="1">_xlfn.IFERROR(VLOOKUP(E108,'F.SL'!F:J,5,FALSE),"")</f>
        <v>9.2</v>
      </c>
      <c r="O108" s="31" t="str">
        <f>IF(ROW()-9&gt;'Inf.'!$F$10,"",VLOOKUP(E108,'F.SL'!F:J,4,FALSE))</f>
        <v/>
      </c>
      <c r="P108" s="20" t="str">
        <f>IF(ROW()-9&gt;'Inf.'!$F$10,"",VLOOKUP(E108,'F.SL'!F:O,10,FALSE))</f>
        <v/>
      </c>
      <c r="Q108" s="42"/>
    </row>
    <row r="109" spans="1:17" ht="21.95" customHeight="1">
      <c r="A109" s="20" t="str">
        <f ca="1">_xlfn.IFERROR(VLOOKUP(E109,'Rec.'!Q:R,2,FALSE),"")</f>
        <v/>
      </c>
      <c r="B109" s="21" t="str">
        <f ca="1">_xlfn.IFERROR(VLOOKUP(E109,'Rec.'!B:H,4,FALSE),"")</f>
        <v/>
      </c>
      <c r="C109" s="21" t="str">
        <f ca="1">_xlfn.IFERROR(VLOOKUP(E109,'Rec.'!B:H,5,FALSE),"")</f>
        <v/>
      </c>
      <c r="D109" s="20" t="str">
        <f ca="1">_xlfn.IFERROR(VLOOKUP(E109,'Rec.'!B:H,6,FALSE),"")</f>
        <v/>
      </c>
      <c r="E109" s="20" t="str">
        <f ca="1">_xlfn.IFERROR(VLOOKUP(ROW()-9,'Rec.'!T:U,2,FALSE),"")</f>
        <v/>
      </c>
      <c r="F109" s="20" t="str">
        <f ca="1">IF(AND('Inf.'!C$10="Onsight",VLOOKUP(E109,'Q1.SL'!F:M,6,FALSE)="TOP"),VLOOKUP(E109,'Q1.SL'!F:M,6,FALSE)&amp;"("&amp;VLOOKUP(E109,'Q1.SL'!F:M,4,FALSE)&amp;")",VLOOKUP(E109,'Q1.SL'!F:M,6,FALSE))</f>
        <v/>
      </c>
      <c r="G109" s="20" t="str">
        <f ca="1">IF(AND('Inf.'!C$10="Onsight",VLOOKUP(E109,'Q2.SL'!G:O,6,FALSE)="TOP"),VLOOKUP(E109,'Q2.SL'!G:O,6,FALSE)&amp;"("&amp;VLOOKUP(E109,'Q2.SL'!G:O,4,FALSE)&amp;")",VLOOKUP(E109,'Q2.SL'!G:O,6,FALSE))</f>
        <v/>
      </c>
      <c r="H109" s="20" t="str">
        <f ca="1">IF(AND('Inf.'!C$10="Onsight",VLOOKUP(E109,'Q3.SL'!G:O,6,FALSE)="TOP"),VLOOKUP(E109,'Q3.SL'!G:O,6,FALSE)&amp;"("&amp;VLOOKUP(E109,'Q3.SL'!G:O,4,FALSE)&amp;")",VLOOKUP(E109,'Q3.SL'!G:O,6,FALSE))</f>
        <v/>
      </c>
      <c r="I109" s="20" t="str">
        <f ca="1">IF(AND('Inf.'!C$10="Onsight",VLOOKUP(E109,'Q4.SL'!G:O,6,FALSE)="TOP"),VLOOKUP(E109,'Q4.SL'!G:O,6,FALSE)&amp;"("&amp;VLOOKUP(E109,'Q4.SL'!G:O,4,FALSE)&amp;")",VLOOKUP(E109,'Q4.SL'!G:O,6,FALSE))</f>
        <v/>
      </c>
      <c r="J109" s="20" t="str">
        <f ca="1">_xlfn.IFERROR(VLOOKUP(E109,'Rec.'!H:N,7,FALSE),"")</f>
        <v/>
      </c>
      <c r="K109" s="20" t="str">
        <f ca="1">_xlfn.IFERROR(VLOOKUP(E109,'SF.SL'!F:J,5,FALSE),"")</f>
        <v/>
      </c>
      <c r="L109" s="31" t="str">
        <f ca="1">IF(ROW()-9&gt;'Inf.'!$O$2,"",VLOOKUP(E109,'SF.SL'!F:J,4,FALSE))</f>
        <v/>
      </c>
      <c r="M109" s="20" t="str">
        <f ca="1">IF(ROW()-9&gt;'Inf.'!$O$2,"",VLOOKUP(E109,'SF.SL'!F:O,10,FALSE))</f>
        <v/>
      </c>
      <c r="N109" s="20">
        <f ca="1">_xlfn.IFERROR(VLOOKUP(E109,'F.SL'!F:J,5,FALSE),"")</f>
        <v>9.2</v>
      </c>
      <c r="O109" s="31" t="str">
        <f>IF(ROW()-9&gt;'Inf.'!$F$10,"",VLOOKUP(E109,'F.SL'!F:J,4,FALSE))</f>
        <v/>
      </c>
      <c r="P109" s="20" t="str">
        <f>IF(ROW()-9&gt;'Inf.'!$F$10,"",VLOOKUP(E109,'F.SL'!F:O,10,FALSE))</f>
        <v/>
      </c>
      <c r="Q109" s="42"/>
    </row>
    <row r="110" spans="1:17" ht="21.95" customHeight="1">
      <c r="A110" s="20" t="str">
        <f ca="1">_xlfn.IFERROR(VLOOKUP(E110,'Rec.'!Q:R,2,FALSE),"")</f>
        <v/>
      </c>
      <c r="B110" s="21" t="str">
        <f ca="1">_xlfn.IFERROR(VLOOKUP(E110,'Rec.'!B:H,4,FALSE),"")</f>
        <v/>
      </c>
      <c r="C110" s="21" t="str">
        <f ca="1">_xlfn.IFERROR(VLOOKUP(E110,'Rec.'!B:H,5,FALSE),"")</f>
        <v/>
      </c>
      <c r="D110" s="20" t="str">
        <f ca="1">_xlfn.IFERROR(VLOOKUP(E110,'Rec.'!B:H,6,FALSE),"")</f>
        <v/>
      </c>
      <c r="E110" s="20" t="str">
        <f ca="1">_xlfn.IFERROR(VLOOKUP(ROW()-9,'Rec.'!T:U,2,FALSE),"")</f>
        <v/>
      </c>
      <c r="F110" s="20" t="str">
        <f ca="1">IF(AND('Inf.'!C$10="Onsight",VLOOKUP(E110,'Q1.SL'!F:M,6,FALSE)="TOP"),VLOOKUP(E110,'Q1.SL'!F:M,6,FALSE)&amp;"("&amp;VLOOKUP(E110,'Q1.SL'!F:M,4,FALSE)&amp;")",VLOOKUP(E110,'Q1.SL'!F:M,6,FALSE))</f>
        <v/>
      </c>
      <c r="G110" s="20" t="str">
        <f ca="1">IF(AND('Inf.'!C$10="Onsight",VLOOKUP(E110,'Q2.SL'!G:O,6,FALSE)="TOP"),VLOOKUP(E110,'Q2.SL'!G:O,6,FALSE)&amp;"("&amp;VLOOKUP(E110,'Q2.SL'!G:O,4,FALSE)&amp;")",VLOOKUP(E110,'Q2.SL'!G:O,6,FALSE))</f>
        <v/>
      </c>
      <c r="H110" s="20" t="str">
        <f ca="1">IF(AND('Inf.'!C$10="Onsight",VLOOKUP(E110,'Q3.SL'!G:O,6,FALSE)="TOP"),VLOOKUP(E110,'Q3.SL'!G:O,6,FALSE)&amp;"("&amp;VLOOKUP(E110,'Q3.SL'!G:O,4,FALSE)&amp;")",VLOOKUP(E110,'Q3.SL'!G:O,6,FALSE))</f>
        <v/>
      </c>
      <c r="I110" s="20" t="str">
        <f ca="1">IF(AND('Inf.'!C$10="Onsight",VLOOKUP(E110,'Q4.SL'!G:O,6,FALSE)="TOP"),VLOOKUP(E110,'Q4.SL'!G:O,6,FALSE)&amp;"("&amp;VLOOKUP(E110,'Q4.SL'!G:O,4,FALSE)&amp;")",VLOOKUP(E110,'Q4.SL'!G:O,6,FALSE))</f>
        <v/>
      </c>
      <c r="J110" s="20" t="str">
        <f ca="1">_xlfn.IFERROR(VLOOKUP(E110,'Rec.'!H:N,7,FALSE),"")</f>
        <v/>
      </c>
      <c r="K110" s="20" t="str">
        <f ca="1">_xlfn.IFERROR(VLOOKUP(E110,'SF.SL'!F:J,5,FALSE),"")</f>
        <v/>
      </c>
      <c r="L110" s="31" t="str">
        <f ca="1">IF(ROW()-9&gt;'Inf.'!$O$2,"",VLOOKUP(E110,'SF.SL'!F:J,4,FALSE))</f>
        <v/>
      </c>
      <c r="M110" s="20" t="str">
        <f ca="1">IF(ROW()-9&gt;'Inf.'!$O$2,"",VLOOKUP(E110,'SF.SL'!F:O,10,FALSE))</f>
        <v/>
      </c>
      <c r="N110" s="20">
        <f ca="1">_xlfn.IFERROR(VLOOKUP(E110,'F.SL'!F:J,5,FALSE),"")</f>
        <v>9.2</v>
      </c>
      <c r="O110" s="31" t="str">
        <f>IF(ROW()-9&gt;'Inf.'!$F$10,"",VLOOKUP(E110,'F.SL'!F:J,4,FALSE))</f>
        <v/>
      </c>
      <c r="P110" s="20" t="str">
        <f>IF(ROW()-9&gt;'Inf.'!$F$10,"",VLOOKUP(E110,'F.SL'!F:O,10,FALSE))</f>
        <v/>
      </c>
      <c r="Q110" s="42"/>
    </row>
    <row r="111" spans="1:17" ht="21.95" customHeight="1">
      <c r="A111" s="20" t="str">
        <f ca="1">_xlfn.IFERROR(VLOOKUP(E111,'Rec.'!Q:R,2,FALSE),"")</f>
        <v/>
      </c>
      <c r="B111" s="21" t="str">
        <f ca="1">_xlfn.IFERROR(VLOOKUP(E111,'Rec.'!B:H,4,FALSE),"")</f>
        <v/>
      </c>
      <c r="C111" s="21" t="str">
        <f ca="1">_xlfn.IFERROR(VLOOKUP(E111,'Rec.'!B:H,5,FALSE),"")</f>
        <v/>
      </c>
      <c r="D111" s="20" t="str">
        <f ca="1">_xlfn.IFERROR(VLOOKUP(E111,'Rec.'!B:H,6,FALSE),"")</f>
        <v/>
      </c>
      <c r="E111" s="20" t="str">
        <f ca="1">_xlfn.IFERROR(VLOOKUP(ROW()-9,'Rec.'!T:U,2,FALSE),"")</f>
        <v/>
      </c>
      <c r="F111" s="20" t="str">
        <f ca="1">IF(AND('Inf.'!C$10="Onsight",VLOOKUP(E111,'Q1.SL'!F:M,6,FALSE)="TOP"),VLOOKUP(E111,'Q1.SL'!F:M,6,FALSE)&amp;"("&amp;VLOOKUP(E111,'Q1.SL'!F:M,4,FALSE)&amp;")",VLOOKUP(E111,'Q1.SL'!F:M,6,FALSE))</f>
        <v/>
      </c>
      <c r="G111" s="20" t="str">
        <f ca="1">IF(AND('Inf.'!C$10="Onsight",VLOOKUP(E111,'Q2.SL'!G:O,6,FALSE)="TOP"),VLOOKUP(E111,'Q2.SL'!G:O,6,FALSE)&amp;"("&amp;VLOOKUP(E111,'Q2.SL'!G:O,4,FALSE)&amp;")",VLOOKUP(E111,'Q2.SL'!G:O,6,FALSE))</f>
        <v/>
      </c>
      <c r="H111" s="20" t="str">
        <f ca="1">IF(AND('Inf.'!C$10="Onsight",VLOOKUP(E111,'Q3.SL'!G:O,6,FALSE)="TOP"),VLOOKUP(E111,'Q3.SL'!G:O,6,FALSE)&amp;"("&amp;VLOOKUP(E111,'Q3.SL'!G:O,4,FALSE)&amp;")",VLOOKUP(E111,'Q3.SL'!G:O,6,FALSE))</f>
        <v/>
      </c>
      <c r="I111" s="20" t="str">
        <f ca="1">IF(AND('Inf.'!C$10="Onsight",VLOOKUP(E111,'Q4.SL'!G:O,6,FALSE)="TOP"),VLOOKUP(E111,'Q4.SL'!G:O,6,FALSE)&amp;"("&amp;VLOOKUP(E111,'Q4.SL'!G:O,4,FALSE)&amp;")",VLOOKUP(E111,'Q4.SL'!G:O,6,FALSE))</f>
        <v/>
      </c>
      <c r="J111" s="20" t="str">
        <f ca="1">_xlfn.IFERROR(VLOOKUP(E111,'Rec.'!H:N,7,FALSE),"")</f>
        <v/>
      </c>
      <c r="K111" s="20" t="str">
        <f ca="1">_xlfn.IFERROR(VLOOKUP(E111,'SF.SL'!F:J,5,FALSE),"")</f>
        <v/>
      </c>
      <c r="L111" s="31" t="str">
        <f ca="1">IF(ROW()-9&gt;'Inf.'!$O$2,"",VLOOKUP(E111,'SF.SL'!F:J,4,FALSE))</f>
        <v/>
      </c>
      <c r="M111" s="20" t="str">
        <f ca="1">IF(ROW()-9&gt;'Inf.'!$O$2,"",VLOOKUP(E111,'SF.SL'!F:O,10,FALSE))</f>
        <v/>
      </c>
      <c r="N111" s="20">
        <f ca="1">_xlfn.IFERROR(VLOOKUP(E111,'F.SL'!F:J,5,FALSE),"")</f>
        <v>9.2</v>
      </c>
      <c r="O111" s="31" t="str">
        <f>IF(ROW()-9&gt;'Inf.'!$F$10,"",VLOOKUP(E111,'F.SL'!F:J,4,FALSE))</f>
        <v/>
      </c>
      <c r="P111" s="20" t="str">
        <f>IF(ROW()-9&gt;'Inf.'!$F$10,"",VLOOKUP(E111,'F.SL'!F:O,10,FALSE))</f>
        <v/>
      </c>
      <c r="Q111" s="42"/>
    </row>
    <row r="112" spans="1:17" ht="21.95" customHeight="1">
      <c r="A112" s="20" t="str">
        <f ca="1">_xlfn.IFERROR(VLOOKUP(E112,'Rec.'!Q:R,2,FALSE),"")</f>
        <v/>
      </c>
      <c r="B112" s="21" t="str">
        <f ca="1">_xlfn.IFERROR(VLOOKUP(E112,'Rec.'!B:H,4,FALSE),"")</f>
        <v/>
      </c>
      <c r="C112" s="21" t="str">
        <f ca="1">_xlfn.IFERROR(VLOOKUP(E112,'Rec.'!B:H,5,FALSE),"")</f>
        <v/>
      </c>
      <c r="D112" s="20" t="str">
        <f ca="1">_xlfn.IFERROR(VLOOKUP(E112,'Rec.'!B:H,6,FALSE),"")</f>
        <v/>
      </c>
      <c r="E112" s="20" t="str">
        <f ca="1">_xlfn.IFERROR(VLOOKUP(ROW()-9,'Rec.'!T:U,2,FALSE),"")</f>
        <v/>
      </c>
      <c r="F112" s="20" t="str">
        <f ca="1">IF(AND('Inf.'!C$10="Onsight",VLOOKUP(E112,'Q1.SL'!F:M,6,FALSE)="TOP"),VLOOKUP(E112,'Q1.SL'!F:M,6,FALSE)&amp;"("&amp;VLOOKUP(E112,'Q1.SL'!F:M,4,FALSE)&amp;")",VLOOKUP(E112,'Q1.SL'!F:M,6,FALSE))</f>
        <v/>
      </c>
      <c r="G112" s="20" t="str">
        <f ca="1">IF(AND('Inf.'!C$10="Onsight",VLOOKUP(E112,'Q2.SL'!G:O,6,FALSE)="TOP"),VLOOKUP(E112,'Q2.SL'!G:O,6,FALSE)&amp;"("&amp;VLOOKUP(E112,'Q2.SL'!G:O,4,FALSE)&amp;")",VLOOKUP(E112,'Q2.SL'!G:O,6,FALSE))</f>
        <v/>
      </c>
      <c r="H112" s="20" t="str">
        <f ca="1">IF(AND('Inf.'!C$10="Onsight",VLOOKUP(E112,'Q3.SL'!G:O,6,FALSE)="TOP"),VLOOKUP(E112,'Q3.SL'!G:O,6,FALSE)&amp;"("&amp;VLOOKUP(E112,'Q3.SL'!G:O,4,FALSE)&amp;")",VLOOKUP(E112,'Q3.SL'!G:O,6,FALSE))</f>
        <v/>
      </c>
      <c r="I112" s="20" t="str">
        <f ca="1">IF(AND('Inf.'!C$10="Onsight",VLOOKUP(E112,'Q4.SL'!G:O,6,FALSE)="TOP"),VLOOKUP(E112,'Q4.SL'!G:O,6,FALSE)&amp;"("&amp;VLOOKUP(E112,'Q4.SL'!G:O,4,FALSE)&amp;")",VLOOKUP(E112,'Q4.SL'!G:O,6,FALSE))</f>
        <v/>
      </c>
      <c r="J112" s="20" t="str">
        <f ca="1">_xlfn.IFERROR(VLOOKUP(E112,'Rec.'!H:N,7,FALSE),"")</f>
        <v/>
      </c>
      <c r="K112" s="20" t="str">
        <f ca="1">_xlfn.IFERROR(VLOOKUP(E112,'SF.SL'!F:J,5,FALSE),"")</f>
        <v/>
      </c>
      <c r="L112" s="31" t="str">
        <f ca="1">IF(ROW()-9&gt;'Inf.'!$O$2,"",VLOOKUP(E112,'SF.SL'!F:J,4,FALSE))</f>
        <v/>
      </c>
      <c r="M112" s="20" t="str">
        <f ca="1">IF(ROW()-9&gt;'Inf.'!$O$2,"",VLOOKUP(E112,'SF.SL'!F:O,10,FALSE))</f>
        <v/>
      </c>
      <c r="N112" s="20">
        <f ca="1">_xlfn.IFERROR(VLOOKUP(E112,'F.SL'!F:J,5,FALSE),"")</f>
        <v>9.2</v>
      </c>
      <c r="O112" s="31" t="str">
        <f>IF(ROW()-9&gt;'Inf.'!$F$10,"",VLOOKUP(E112,'F.SL'!F:J,4,FALSE))</f>
        <v/>
      </c>
      <c r="P112" s="20" t="str">
        <f>IF(ROW()-9&gt;'Inf.'!$F$10,"",VLOOKUP(E112,'F.SL'!F:O,10,FALSE))</f>
        <v/>
      </c>
      <c r="Q112" s="42"/>
    </row>
    <row r="113" spans="1:17" ht="21.95" customHeight="1">
      <c r="A113" s="20" t="str">
        <f ca="1">_xlfn.IFERROR(VLOOKUP(E113,'Rec.'!Q:R,2,FALSE),"")</f>
        <v/>
      </c>
      <c r="B113" s="21" t="str">
        <f ca="1">_xlfn.IFERROR(VLOOKUP(E113,'Rec.'!B:H,4,FALSE),"")</f>
        <v/>
      </c>
      <c r="C113" s="21" t="str">
        <f ca="1">_xlfn.IFERROR(VLOOKUP(E113,'Rec.'!B:H,5,FALSE),"")</f>
        <v/>
      </c>
      <c r="D113" s="20" t="str">
        <f ca="1">_xlfn.IFERROR(VLOOKUP(E113,'Rec.'!B:H,6,FALSE),"")</f>
        <v/>
      </c>
      <c r="E113" s="20" t="str">
        <f ca="1">_xlfn.IFERROR(VLOOKUP(ROW()-9,'Rec.'!T:U,2,FALSE),"")</f>
        <v/>
      </c>
      <c r="F113" s="20" t="str">
        <f ca="1">IF(AND('Inf.'!C$10="Onsight",VLOOKUP(E113,'Q1.SL'!F:M,6,FALSE)="TOP"),VLOOKUP(E113,'Q1.SL'!F:M,6,FALSE)&amp;"("&amp;VLOOKUP(E113,'Q1.SL'!F:M,4,FALSE)&amp;")",VLOOKUP(E113,'Q1.SL'!F:M,6,FALSE))</f>
        <v/>
      </c>
      <c r="G113" s="20" t="str">
        <f ca="1">IF(AND('Inf.'!C$10="Onsight",VLOOKUP(E113,'Q2.SL'!G:O,6,FALSE)="TOP"),VLOOKUP(E113,'Q2.SL'!G:O,6,FALSE)&amp;"("&amp;VLOOKUP(E113,'Q2.SL'!G:O,4,FALSE)&amp;")",VLOOKUP(E113,'Q2.SL'!G:O,6,FALSE))</f>
        <v/>
      </c>
      <c r="H113" s="20" t="str">
        <f ca="1">IF(AND('Inf.'!C$10="Onsight",VLOOKUP(E113,'Q3.SL'!G:O,6,FALSE)="TOP"),VLOOKUP(E113,'Q3.SL'!G:O,6,FALSE)&amp;"("&amp;VLOOKUP(E113,'Q3.SL'!G:O,4,FALSE)&amp;")",VLOOKUP(E113,'Q3.SL'!G:O,6,FALSE))</f>
        <v/>
      </c>
      <c r="I113" s="20" t="str">
        <f ca="1">IF(AND('Inf.'!C$10="Onsight",VLOOKUP(E113,'Q4.SL'!G:O,6,FALSE)="TOP"),VLOOKUP(E113,'Q4.SL'!G:O,6,FALSE)&amp;"("&amp;VLOOKUP(E113,'Q4.SL'!G:O,4,FALSE)&amp;")",VLOOKUP(E113,'Q4.SL'!G:O,6,FALSE))</f>
        <v/>
      </c>
      <c r="J113" s="20" t="str">
        <f ca="1">_xlfn.IFERROR(VLOOKUP(E113,'Rec.'!H:N,7,FALSE),"")</f>
        <v/>
      </c>
      <c r="K113" s="20" t="str">
        <f ca="1">_xlfn.IFERROR(VLOOKUP(E113,'SF.SL'!F:J,5,FALSE),"")</f>
        <v/>
      </c>
      <c r="L113" s="31" t="str">
        <f ca="1">IF(ROW()-9&gt;'Inf.'!$O$2,"",VLOOKUP(E113,'SF.SL'!F:J,4,FALSE))</f>
        <v/>
      </c>
      <c r="M113" s="20" t="str">
        <f ca="1">IF(ROW()-9&gt;'Inf.'!$O$2,"",VLOOKUP(E113,'SF.SL'!F:O,10,FALSE))</f>
        <v/>
      </c>
      <c r="N113" s="20">
        <f ca="1">_xlfn.IFERROR(VLOOKUP(E113,'F.SL'!F:J,5,FALSE),"")</f>
        <v>9.2</v>
      </c>
      <c r="O113" s="31" t="str">
        <f>IF(ROW()-9&gt;'Inf.'!$F$10,"",VLOOKUP(E113,'F.SL'!F:J,4,FALSE))</f>
        <v/>
      </c>
      <c r="P113" s="20" t="str">
        <f>IF(ROW()-9&gt;'Inf.'!$F$10,"",VLOOKUP(E113,'F.SL'!F:O,10,FALSE))</f>
        <v/>
      </c>
      <c r="Q113" s="42"/>
    </row>
    <row r="114" spans="1:17" ht="21.95" customHeight="1">
      <c r="A114" s="20" t="str">
        <f ca="1">_xlfn.IFERROR(VLOOKUP(E114,'Rec.'!Q:R,2,FALSE),"")</f>
        <v/>
      </c>
      <c r="B114" s="21" t="str">
        <f ca="1">_xlfn.IFERROR(VLOOKUP(E114,'Rec.'!B:H,4,FALSE),"")</f>
        <v/>
      </c>
      <c r="C114" s="21" t="str">
        <f ca="1">_xlfn.IFERROR(VLOOKUP(E114,'Rec.'!B:H,5,FALSE),"")</f>
        <v/>
      </c>
      <c r="D114" s="20" t="str">
        <f ca="1">_xlfn.IFERROR(VLOOKUP(E114,'Rec.'!B:H,6,FALSE),"")</f>
        <v/>
      </c>
      <c r="E114" s="20" t="str">
        <f ca="1">_xlfn.IFERROR(VLOOKUP(ROW()-9,'Rec.'!T:U,2,FALSE),"")</f>
        <v/>
      </c>
      <c r="F114" s="20" t="str">
        <f ca="1">IF(AND('Inf.'!C$10="Onsight",VLOOKUP(E114,'Q1.SL'!F:M,6,FALSE)="TOP"),VLOOKUP(E114,'Q1.SL'!F:M,6,FALSE)&amp;"("&amp;VLOOKUP(E114,'Q1.SL'!F:M,4,FALSE)&amp;")",VLOOKUP(E114,'Q1.SL'!F:M,6,FALSE))</f>
        <v/>
      </c>
      <c r="G114" s="20" t="str">
        <f ca="1">IF(AND('Inf.'!C$10="Onsight",VLOOKUP(E114,'Q2.SL'!G:O,6,FALSE)="TOP"),VLOOKUP(E114,'Q2.SL'!G:O,6,FALSE)&amp;"("&amp;VLOOKUP(E114,'Q2.SL'!G:O,4,FALSE)&amp;")",VLOOKUP(E114,'Q2.SL'!G:O,6,FALSE))</f>
        <v/>
      </c>
      <c r="H114" s="20" t="str">
        <f ca="1">IF(AND('Inf.'!C$10="Onsight",VLOOKUP(E114,'Q3.SL'!G:O,6,FALSE)="TOP"),VLOOKUP(E114,'Q3.SL'!G:O,6,FALSE)&amp;"("&amp;VLOOKUP(E114,'Q3.SL'!G:O,4,FALSE)&amp;")",VLOOKUP(E114,'Q3.SL'!G:O,6,FALSE))</f>
        <v/>
      </c>
      <c r="I114" s="20" t="str">
        <f ca="1">IF(AND('Inf.'!C$10="Onsight",VLOOKUP(E114,'Q4.SL'!G:O,6,FALSE)="TOP"),VLOOKUP(E114,'Q4.SL'!G:O,6,FALSE)&amp;"("&amp;VLOOKUP(E114,'Q4.SL'!G:O,4,FALSE)&amp;")",VLOOKUP(E114,'Q4.SL'!G:O,6,FALSE))</f>
        <v/>
      </c>
      <c r="J114" s="20" t="str">
        <f ca="1">_xlfn.IFERROR(VLOOKUP(E114,'Rec.'!H:N,7,FALSE),"")</f>
        <v/>
      </c>
      <c r="K114" s="20" t="str">
        <f ca="1">_xlfn.IFERROR(VLOOKUP(E114,'SF.SL'!F:J,5,FALSE),"")</f>
        <v/>
      </c>
      <c r="L114" s="31" t="str">
        <f ca="1">IF(ROW()-9&gt;'Inf.'!$O$2,"",VLOOKUP(E114,'SF.SL'!F:J,4,FALSE))</f>
        <v/>
      </c>
      <c r="M114" s="20" t="str">
        <f ca="1">IF(ROW()-9&gt;'Inf.'!$O$2,"",VLOOKUP(E114,'SF.SL'!F:O,10,FALSE))</f>
        <v/>
      </c>
      <c r="N114" s="20">
        <f ca="1">_xlfn.IFERROR(VLOOKUP(E114,'F.SL'!F:J,5,FALSE),"")</f>
        <v>9.2</v>
      </c>
      <c r="O114" s="31" t="str">
        <f>IF(ROW()-9&gt;'Inf.'!$F$10,"",VLOOKUP(E114,'F.SL'!F:J,4,FALSE))</f>
        <v/>
      </c>
      <c r="P114" s="20" t="str">
        <f>IF(ROW()-9&gt;'Inf.'!$F$10,"",VLOOKUP(E114,'F.SL'!F:O,10,FALSE))</f>
        <v/>
      </c>
      <c r="Q114" s="42"/>
    </row>
    <row r="115" spans="1:17" ht="21.95" customHeight="1">
      <c r="A115" s="20" t="str">
        <f ca="1">_xlfn.IFERROR(VLOOKUP(E115,'Rec.'!Q:R,2,FALSE),"")</f>
        <v/>
      </c>
      <c r="B115" s="21" t="str">
        <f ca="1">_xlfn.IFERROR(VLOOKUP(E115,'Rec.'!B:H,4,FALSE),"")</f>
        <v/>
      </c>
      <c r="C115" s="21" t="str">
        <f ca="1">_xlfn.IFERROR(VLOOKUP(E115,'Rec.'!B:H,5,FALSE),"")</f>
        <v/>
      </c>
      <c r="D115" s="20" t="str">
        <f ca="1">_xlfn.IFERROR(VLOOKUP(E115,'Rec.'!B:H,6,FALSE),"")</f>
        <v/>
      </c>
      <c r="E115" s="20" t="str">
        <f ca="1">_xlfn.IFERROR(VLOOKUP(ROW()-9,'Rec.'!T:U,2,FALSE),"")</f>
        <v/>
      </c>
      <c r="F115" s="20" t="str">
        <f ca="1">IF(AND('Inf.'!C$10="Onsight",VLOOKUP(E115,'Q1.SL'!F:M,6,FALSE)="TOP"),VLOOKUP(E115,'Q1.SL'!F:M,6,FALSE)&amp;"("&amp;VLOOKUP(E115,'Q1.SL'!F:M,4,FALSE)&amp;")",VLOOKUP(E115,'Q1.SL'!F:M,6,FALSE))</f>
        <v/>
      </c>
      <c r="G115" s="20" t="str">
        <f ca="1">IF(AND('Inf.'!C$10="Onsight",VLOOKUP(E115,'Q2.SL'!G:O,6,FALSE)="TOP"),VLOOKUP(E115,'Q2.SL'!G:O,6,FALSE)&amp;"("&amp;VLOOKUP(E115,'Q2.SL'!G:O,4,FALSE)&amp;")",VLOOKUP(E115,'Q2.SL'!G:O,6,FALSE))</f>
        <v/>
      </c>
      <c r="H115" s="20" t="str">
        <f ca="1">IF(AND('Inf.'!C$10="Onsight",VLOOKUP(E115,'Q3.SL'!G:O,6,FALSE)="TOP"),VLOOKUP(E115,'Q3.SL'!G:O,6,FALSE)&amp;"("&amp;VLOOKUP(E115,'Q3.SL'!G:O,4,FALSE)&amp;")",VLOOKUP(E115,'Q3.SL'!G:O,6,FALSE))</f>
        <v/>
      </c>
      <c r="I115" s="20" t="str">
        <f ca="1">IF(AND('Inf.'!C$10="Onsight",VLOOKUP(E115,'Q4.SL'!G:O,6,FALSE)="TOP"),VLOOKUP(E115,'Q4.SL'!G:O,6,FALSE)&amp;"("&amp;VLOOKUP(E115,'Q4.SL'!G:O,4,FALSE)&amp;")",VLOOKUP(E115,'Q4.SL'!G:O,6,FALSE))</f>
        <v/>
      </c>
      <c r="J115" s="20" t="str">
        <f ca="1">_xlfn.IFERROR(VLOOKUP(E115,'Rec.'!H:N,7,FALSE),"")</f>
        <v/>
      </c>
      <c r="K115" s="20" t="str">
        <f ca="1">_xlfn.IFERROR(VLOOKUP(E115,'SF.SL'!F:J,5,FALSE),"")</f>
        <v/>
      </c>
      <c r="L115" s="31" t="str">
        <f ca="1">IF(ROW()-9&gt;'Inf.'!$O$2,"",VLOOKUP(E115,'SF.SL'!F:J,4,FALSE))</f>
        <v/>
      </c>
      <c r="M115" s="20" t="str">
        <f ca="1">IF(ROW()-9&gt;'Inf.'!$O$2,"",VLOOKUP(E115,'SF.SL'!F:O,10,FALSE))</f>
        <v/>
      </c>
      <c r="N115" s="20">
        <f ca="1">_xlfn.IFERROR(VLOOKUP(E115,'F.SL'!F:J,5,FALSE),"")</f>
        <v>9.2</v>
      </c>
      <c r="O115" s="31" t="str">
        <f>IF(ROW()-9&gt;'Inf.'!$F$10,"",VLOOKUP(E115,'F.SL'!F:J,4,FALSE))</f>
        <v/>
      </c>
      <c r="P115" s="20" t="str">
        <f>IF(ROW()-9&gt;'Inf.'!$F$10,"",VLOOKUP(E115,'F.SL'!F:O,10,FALSE))</f>
        <v/>
      </c>
      <c r="Q115" s="42"/>
    </row>
    <row r="116" spans="1:17" ht="21.95" customHeight="1">
      <c r="A116" s="20" t="str">
        <f ca="1">_xlfn.IFERROR(VLOOKUP(E116,'Rec.'!Q:R,2,FALSE),"")</f>
        <v/>
      </c>
      <c r="B116" s="21" t="str">
        <f ca="1">_xlfn.IFERROR(VLOOKUP(E116,'Rec.'!B:H,4,FALSE),"")</f>
        <v/>
      </c>
      <c r="C116" s="21" t="str">
        <f ca="1">_xlfn.IFERROR(VLOOKUP(E116,'Rec.'!B:H,5,FALSE),"")</f>
        <v/>
      </c>
      <c r="D116" s="20" t="str">
        <f ca="1">_xlfn.IFERROR(VLOOKUP(E116,'Rec.'!B:H,6,FALSE),"")</f>
        <v/>
      </c>
      <c r="E116" s="20" t="str">
        <f ca="1">_xlfn.IFERROR(VLOOKUP(ROW()-9,'Rec.'!T:U,2,FALSE),"")</f>
        <v/>
      </c>
      <c r="F116" s="20" t="str">
        <f ca="1">IF(AND('Inf.'!C$10="Onsight",VLOOKUP(E116,'Q1.SL'!F:M,6,FALSE)="TOP"),VLOOKUP(E116,'Q1.SL'!F:M,6,FALSE)&amp;"("&amp;VLOOKUP(E116,'Q1.SL'!F:M,4,FALSE)&amp;")",VLOOKUP(E116,'Q1.SL'!F:M,6,FALSE))</f>
        <v/>
      </c>
      <c r="G116" s="20" t="str">
        <f ca="1">IF(AND('Inf.'!C$10="Onsight",VLOOKUP(E116,'Q2.SL'!G:O,6,FALSE)="TOP"),VLOOKUP(E116,'Q2.SL'!G:O,6,FALSE)&amp;"("&amp;VLOOKUP(E116,'Q2.SL'!G:O,4,FALSE)&amp;")",VLOOKUP(E116,'Q2.SL'!G:O,6,FALSE))</f>
        <v/>
      </c>
      <c r="H116" s="20" t="str">
        <f ca="1">IF(AND('Inf.'!C$10="Onsight",VLOOKUP(E116,'Q3.SL'!G:O,6,FALSE)="TOP"),VLOOKUP(E116,'Q3.SL'!G:O,6,FALSE)&amp;"("&amp;VLOOKUP(E116,'Q3.SL'!G:O,4,FALSE)&amp;")",VLOOKUP(E116,'Q3.SL'!G:O,6,FALSE))</f>
        <v/>
      </c>
      <c r="I116" s="20" t="str">
        <f ca="1">IF(AND('Inf.'!C$10="Onsight",VLOOKUP(E116,'Q4.SL'!G:O,6,FALSE)="TOP"),VLOOKUP(E116,'Q4.SL'!G:O,6,FALSE)&amp;"("&amp;VLOOKUP(E116,'Q4.SL'!G:O,4,FALSE)&amp;")",VLOOKUP(E116,'Q4.SL'!G:O,6,FALSE))</f>
        <v/>
      </c>
      <c r="J116" s="20" t="str">
        <f ca="1">_xlfn.IFERROR(VLOOKUP(E116,'Rec.'!H:N,7,FALSE),"")</f>
        <v/>
      </c>
      <c r="K116" s="20" t="str">
        <f ca="1">_xlfn.IFERROR(VLOOKUP(E116,'SF.SL'!F:J,5,FALSE),"")</f>
        <v/>
      </c>
      <c r="L116" s="31" t="str">
        <f ca="1">IF(ROW()-9&gt;'Inf.'!$O$2,"",VLOOKUP(E116,'SF.SL'!F:J,4,FALSE))</f>
        <v/>
      </c>
      <c r="M116" s="20" t="str">
        <f ca="1">IF(ROW()-9&gt;'Inf.'!$O$2,"",VLOOKUP(E116,'SF.SL'!F:O,10,FALSE))</f>
        <v/>
      </c>
      <c r="N116" s="20">
        <f ca="1">_xlfn.IFERROR(VLOOKUP(E116,'F.SL'!F:J,5,FALSE),"")</f>
        <v>9.2</v>
      </c>
      <c r="O116" s="31" t="str">
        <f>IF(ROW()-9&gt;'Inf.'!$F$10,"",VLOOKUP(E116,'F.SL'!F:J,4,FALSE))</f>
        <v/>
      </c>
      <c r="P116" s="20" t="str">
        <f>IF(ROW()-9&gt;'Inf.'!$F$10,"",VLOOKUP(E116,'F.SL'!F:O,10,FALSE))</f>
        <v/>
      </c>
      <c r="Q116" s="42"/>
    </row>
    <row r="117" spans="1:17" ht="21.95" customHeight="1">
      <c r="A117" s="20" t="str">
        <f ca="1">_xlfn.IFERROR(VLOOKUP(E117,'Rec.'!Q:R,2,FALSE),"")</f>
        <v/>
      </c>
      <c r="B117" s="21" t="str">
        <f ca="1">_xlfn.IFERROR(VLOOKUP(E117,'Rec.'!B:H,4,FALSE),"")</f>
        <v/>
      </c>
      <c r="C117" s="21" t="str">
        <f ca="1">_xlfn.IFERROR(VLOOKUP(E117,'Rec.'!B:H,5,FALSE),"")</f>
        <v/>
      </c>
      <c r="D117" s="20" t="str">
        <f ca="1">_xlfn.IFERROR(VLOOKUP(E117,'Rec.'!B:H,6,FALSE),"")</f>
        <v/>
      </c>
      <c r="E117" s="20" t="str">
        <f ca="1">_xlfn.IFERROR(VLOOKUP(ROW()-9,'Rec.'!T:U,2,FALSE),"")</f>
        <v/>
      </c>
      <c r="F117" s="20" t="str">
        <f ca="1">IF(AND('Inf.'!C$10="Onsight",VLOOKUP(E117,'Q1.SL'!F:M,6,FALSE)="TOP"),VLOOKUP(E117,'Q1.SL'!F:M,6,FALSE)&amp;"("&amp;VLOOKUP(E117,'Q1.SL'!F:M,4,FALSE)&amp;")",VLOOKUP(E117,'Q1.SL'!F:M,6,FALSE))</f>
        <v/>
      </c>
      <c r="G117" s="20" t="str">
        <f ca="1">IF(AND('Inf.'!C$10="Onsight",VLOOKUP(E117,'Q2.SL'!G:O,6,FALSE)="TOP"),VLOOKUP(E117,'Q2.SL'!G:O,6,FALSE)&amp;"("&amp;VLOOKUP(E117,'Q2.SL'!G:O,4,FALSE)&amp;")",VLOOKUP(E117,'Q2.SL'!G:O,6,FALSE))</f>
        <v/>
      </c>
      <c r="H117" s="20" t="str">
        <f ca="1">IF(AND('Inf.'!C$10="Onsight",VLOOKUP(E117,'Q3.SL'!G:O,6,FALSE)="TOP"),VLOOKUP(E117,'Q3.SL'!G:O,6,FALSE)&amp;"("&amp;VLOOKUP(E117,'Q3.SL'!G:O,4,FALSE)&amp;")",VLOOKUP(E117,'Q3.SL'!G:O,6,FALSE))</f>
        <v/>
      </c>
      <c r="I117" s="20" t="str">
        <f ca="1">IF(AND('Inf.'!C$10="Onsight",VLOOKUP(E117,'Q4.SL'!G:O,6,FALSE)="TOP"),VLOOKUP(E117,'Q4.SL'!G:O,6,FALSE)&amp;"("&amp;VLOOKUP(E117,'Q4.SL'!G:O,4,FALSE)&amp;")",VLOOKUP(E117,'Q4.SL'!G:O,6,FALSE))</f>
        <v/>
      </c>
      <c r="J117" s="20" t="str">
        <f ca="1">_xlfn.IFERROR(VLOOKUP(E117,'Rec.'!H:N,7,FALSE),"")</f>
        <v/>
      </c>
      <c r="K117" s="20" t="str">
        <f ca="1">_xlfn.IFERROR(VLOOKUP(E117,'SF.SL'!F:J,5,FALSE),"")</f>
        <v/>
      </c>
      <c r="L117" s="31" t="str">
        <f ca="1">IF(ROW()-9&gt;'Inf.'!$O$2,"",VLOOKUP(E117,'SF.SL'!F:J,4,FALSE))</f>
        <v/>
      </c>
      <c r="M117" s="20" t="str">
        <f ca="1">IF(ROW()-9&gt;'Inf.'!$O$2,"",VLOOKUP(E117,'SF.SL'!F:O,10,FALSE))</f>
        <v/>
      </c>
      <c r="N117" s="20">
        <f ca="1">_xlfn.IFERROR(VLOOKUP(E117,'F.SL'!F:J,5,FALSE),"")</f>
        <v>9.2</v>
      </c>
      <c r="O117" s="31" t="str">
        <f>IF(ROW()-9&gt;'Inf.'!$F$10,"",VLOOKUP(E117,'F.SL'!F:J,4,FALSE))</f>
        <v/>
      </c>
      <c r="P117" s="20" t="str">
        <f>IF(ROW()-9&gt;'Inf.'!$F$10,"",VLOOKUP(E117,'F.SL'!F:O,10,FALSE))</f>
        <v/>
      </c>
      <c r="Q117" s="42"/>
    </row>
    <row r="118" spans="1:17" ht="21.95" customHeight="1">
      <c r="A118" s="20" t="str">
        <f ca="1">_xlfn.IFERROR(VLOOKUP(E118,'Rec.'!Q:R,2,FALSE),"")</f>
        <v/>
      </c>
      <c r="B118" s="21" t="str">
        <f ca="1">_xlfn.IFERROR(VLOOKUP(E118,'Rec.'!B:H,4,FALSE),"")</f>
        <v/>
      </c>
      <c r="C118" s="21" t="str">
        <f ca="1">_xlfn.IFERROR(VLOOKUP(E118,'Rec.'!B:H,5,FALSE),"")</f>
        <v/>
      </c>
      <c r="D118" s="20" t="str">
        <f ca="1">_xlfn.IFERROR(VLOOKUP(E118,'Rec.'!B:H,6,FALSE),"")</f>
        <v/>
      </c>
      <c r="E118" s="20" t="str">
        <f ca="1">_xlfn.IFERROR(VLOOKUP(ROW()-9,'Rec.'!T:U,2,FALSE),"")</f>
        <v/>
      </c>
      <c r="F118" s="20" t="str">
        <f ca="1">IF(AND('Inf.'!C$10="Onsight",VLOOKUP(E118,'Q1.SL'!F:M,6,FALSE)="TOP"),VLOOKUP(E118,'Q1.SL'!F:M,6,FALSE)&amp;"("&amp;VLOOKUP(E118,'Q1.SL'!F:M,4,FALSE)&amp;")",VLOOKUP(E118,'Q1.SL'!F:M,6,FALSE))</f>
        <v/>
      </c>
      <c r="G118" s="20" t="str">
        <f ca="1">IF(AND('Inf.'!C$10="Onsight",VLOOKUP(E118,'Q2.SL'!G:O,6,FALSE)="TOP"),VLOOKUP(E118,'Q2.SL'!G:O,6,FALSE)&amp;"("&amp;VLOOKUP(E118,'Q2.SL'!G:O,4,FALSE)&amp;")",VLOOKUP(E118,'Q2.SL'!G:O,6,FALSE))</f>
        <v/>
      </c>
      <c r="H118" s="20" t="str">
        <f ca="1">IF(AND('Inf.'!C$10="Onsight",VLOOKUP(E118,'Q3.SL'!G:O,6,FALSE)="TOP"),VLOOKUP(E118,'Q3.SL'!G:O,6,FALSE)&amp;"("&amp;VLOOKUP(E118,'Q3.SL'!G:O,4,FALSE)&amp;")",VLOOKUP(E118,'Q3.SL'!G:O,6,FALSE))</f>
        <v/>
      </c>
      <c r="I118" s="20" t="str">
        <f ca="1">IF(AND('Inf.'!C$10="Onsight",VLOOKUP(E118,'Q4.SL'!G:O,6,FALSE)="TOP"),VLOOKUP(E118,'Q4.SL'!G:O,6,FALSE)&amp;"("&amp;VLOOKUP(E118,'Q4.SL'!G:O,4,FALSE)&amp;")",VLOOKUP(E118,'Q4.SL'!G:O,6,FALSE))</f>
        <v/>
      </c>
      <c r="J118" s="20" t="str">
        <f ca="1">_xlfn.IFERROR(VLOOKUP(E118,'Rec.'!H:N,7,FALSE),"")</f>
        <v/>
      </c>
      <c r="K118" s="20" t="str">
        <f ca="1">_xlfn.IFERROR(VLOOKUP(E118,'SF.SL'!F:J,5,FALSE),"")</f>
        <v/>
      </c>
      <c r="L118" s="31" t="str">
        <f ca="1">IF(ROW()-9&gt;'Inf.'!$O$2,"",VLOOKUP(E118,'SF.SL'!F:J,4,FALSE))</f>
        <v/>
      </c>
      <c r="M118" s="20" t="str">
        <f ca="1">IF(ROW()-9&gt;'Inf.'!$O$2,"",VLOOKUP(E118,'SF.SL'!F:O,10,FALSE))</f>
        <v/>
      </c>
      <c r="N118" s="20">
        <f ca="1">_xlfn.IFERROR(VLOOKUP(E118,'F.SL'!F:J,5,FALSE),"")</f>
        <v>9.2</v>
      </c>
      <c r="O118" s="31" t="str">
        <f>IF(ROW()-9&gt;'Inf.'!$F$10,"",VLOOKUP(E118,'F.SL'!F:J,4,FALSE))</f>
        <v/>
      </c>
      <c r="P118" s="20" t="str">
        <f>IF(ROW()-9&gt;'Inf.'!$F$10,"",VLOOKUP(E118,'F.SL'!F:O,10,FALSE))</f>
        <v/>
      </c>
      <c r="Q118" s="42"/>
    </row>
    <row r="119" spans="1:17" ht="21.95" customHeight="1">
      <c r="A119" s="20" t="str">
        <f ca="1">_xlfn.IFERROR(VLOOKUP(E119,'Rec.'!Q:R,2,FALSE),"")</f>
        <v/>
      </c>
      <c r="B119" s="21" t="str">
        <f ca="1">_xlfn.IFERROR(VLOOKUP(E119,'Rec.'!B:H,4,FALSE),"")</f>
        <v/>
      </c>
      <c r="C119" s="21" t="str">
        <f ca="1">_xlfn.IFERROR(VLOOKUP(E119,'Rec.'!B:H,5,FALSE),"")</f>
        <v/>
      </c>
      <c r="D119" s="20" t="str">
        <f ca="1">_xlfn.IFERROR(VLOOKUP(E119,'Rec.'!B:H,6,FALSE),"")</f>
        <v/>
      </c>
      <c r="E119" s="20" t="str">
        <f ca="1">_xlfn.IFERROR(VLOOKUP(ROW()-9,'Rec.'!T:U,2,FALSE),"")</f>
        <v/>
      </c>
      <c r="F119" s="20" t="str">
        <f ca="1">IF(AND('Inf.'!C$10="Onsight",VLOOKUP(E119,'Q1.SL'!F:M,6,FALSE)="TOP"),VLOOKUP(E119,'Q1.SL'!F:M,6,FALSE)&amp;"("&amp;VLOOKUP(E119,'Q1.SL'!F:M,4,FALSE)&amp;")",VLOOKUP(E119,'Q1.SL'!F:M,6,FALSE))</f>
        <v/>
      </c>
      <c r="G119" s="20" t="str">
        <f ca="1">IF(AND('Inf.'!C$10="Onsight",VLOOKUP(E119,'Q2.SL'!G:O,6,FALSE)="TOP"),VLOOKUP(E119,'Q2.SL'!G:O,6,FALSE)&amp;"("&amp;VLOOKUP(E119,'Q2.SL'!G:O,4,FALSE)&amp;")",VLOOKUP(E119,'Q2.SL'!G:O,6,FALSE))</f>
        <v/>
      </c>
      <c r="H119" s="20" t="str">
        <f ca="1">IF(AND('Inf.'!C$10="Onsight",VLOOKUP(E119,'Q3.SL'!G:O,6,FALSE)="TOP"),VLOOKUP(E119,'Q3.SL'!G:O,6,FALSE)&amp;"("&amp;VLOOKUP(E119,'Q3.SL'!G:O,4,FALSE)&amp;")",VLOOKUP(E119,'Q3.SL'!G:O,6,FALSE))</f>
        <v/>
      </c>
      <c r="I119" s="20" t="str">
        <f ca="1">IF(AND('Inf.'!C$10="Onsight",VLOOKUP(E119,'Q4.SL'!G:O,6,FALSE)="TOP"),VLOOKUP(E119,'Q4.SL'!G:O,6,FALSE)&amp;"("&amp;VLOOKUP(E119,'Q4.SL'!G:O,4,FALSE)&amp;")",VLOOKUP(E119,'Q4.SL'!G:O,6,FALSE))</f>
        <v/>
      </c>
      <c r="J119" s="20" t="str">
        <f ca="1">_xlfn.IFERROR(VLOOKUP(E119,'Rec.'!H:N,7,FALSE),"")</f>
        <v/>
      </c>
      <c r="K119" s="20" t="str">
        <f ca="1">_xlfn.IFERROR(VLOOKUP(E119,'SF.SL'!F:J,5,FALSE),"")</f>
        <v/>
      </c>
      <c r="L119" s="31" t="str">
        <f ca="1">IF(ROW()-9&gt;'Inf.'!$O$2,"",VLOOKUP(E119,'SF.SL'!F:J,4,FALSE))</f>
        <v/>
      </c>
      <c r="M119" s="20" t="str">
        <f ca="1">IF(ROW()-9&gt;'Inf.'!$O$2,"",VLOOKUP(E119,'SF.SL'!F:O,10,FALSE))</f>
        <v/>
      </c>
      <c r="N119" s="20">
        <f ca="1">_xlfn.IFERROR(VLOOKUP(E119,'F.SL'!F:J,5,FALSE),"")</f>
        <v>9.2</v>
      </c>
      <c r="O119" s="31" t="str">
        <f>IF(ROW()-9&gt;'Inf.'!$F$10,"",VLOOKUP(E119,'F.SL'!F:J,4,FALSE))</f>
        <v/>
      </c>
      <c r="P119" s="20" t="str">
        <f>IF(ROW()-9&gt;'Inf.'!$F$10,"",VLOOKUP(E119,'F.SL'!F:O,10,FALSE))</f>
        <v/>
      </c>
      <c r="Q119" s="42"/>
    </row>
    <row r="120" spans="1:17" ht="21.95" customHeight="1">
      <c r="A120" s="20" t="str">
        <f ca="1">_xlfn.IFERROR(VLOOKUP(E120,'Rec.'!Q:R,2,FALSE),"")</f>
        <v/>
      </c>
      <c r="B120" s="21" t="str">
        <f ca="1">_xlfn.IFERROR(VLOOKUP(E120,'Rec.'!B:H,4,FALSE),"")</f>
        <v/>
      </c>
      <c r="C120" s="21" t="str">
        <f ca="1">_xlfn.IFERROR(VLOOKUP(E120,'Rec.'!B:H,5,FALSE),"")</f>
        <v/>
      </c>
      <c r="D120" s="20" t="str">
        <f ca="1">_xlfn.IFERROR(VLOOKUP(E120,'Rec.'!B:H,6,FALSE),"")</f>
        <v/>
      </c>
      <c r="E120" s="20" t="str">
        <f ca="1">_xlfn.IFERROR(VLOOKUP(ROW()-9,'Rec.'!T:U,2,FALSE),"")</f>
        <v/>
      </c>
      <c r="F120" s="20" t="str">
        <f ca="1">IF(AND('Inf.'!C$10="Onsight",VLOOKUP(E120,'Q1.SL'!F:M,6,FALSE)="TOP"),VLOOKUP(E120,'Q1.SL'!F:M,6,FALSE)&amp;"("&amp;VLOOKUP(E120,'Q1.SL'!F:M,4,FALSE)&amp;")",VLOOKUP(E120,'Q1.SL'!F:M,6,FALSE))</f>
        <v/>
      </c>
      <c r="G120" s="20" t="str">
        <f ca="1">IF(AND('Inf.'!C$10="Onsight",VLOOKUP(E120,'Q2.SL'!G:O,6,FALSE)="TOP"),VLOOKUP(E120,'Q2.SL'!G:O,6,FALSE)&amp;"("&amp;VLOOKUP(E120,'Q2.SL'!G:O,4,FALSE)&amp;")",VLOOKUP(E120,'Q2.SL'!G:O,6,FALSE))</f>
        <v/>
      </c>
      <c r="H120" s="20" t="str">
        <f ca="1">IF(AND('Inf.'!C$10="Onsight",VLOOKUP(E120,'Q3.SL'!G:O,6,FALSE)="TOP"),VLOOKUP(E120,'Q3.SL'!G:O,6,FALSE)&amp;"("&amp;VLOOKUP(E120,'Q3.SL'!G:O,4,FALSE)&amp;")",VLOOKUP(E120,'Q3.SL'!G:O,6,FALSE))</f>
        <v/>
      </c>
      <c r="I120" s="20" t="str">
        <f ca="1">IF(AND('Inf.'!C$10="Onsight",VLOOKUP(E120,'Q4.SL'!G:O,6,FALSE)="TOP"),VLOOKUP(E120,'Q4.SL'!G:O,6,FALSE)&amp;"("&amp;VLOOKUP(E120,'Q4.SL'!G:O,4,FALSE)&amp;")",VLOOKUP(E120,'Q4.SL'!G:O,6,FALSE))</f>
        <v/>
      </c>
      <c r="J120" s="20" t="str">
        <f ca="1">_xlfn.IFERROR(VLOOKUP(E120,'Rec.'!H:N,7,FALSE),"")</f>
        <v/>
      </c>
      <c r="K120" s="20" t="str">
        <f ca="1">_xlfn.IFERROR(VLOOKUP(E120,'SF.SL'!F:J,5,FALSE),"")</f>
        <v/>
      </c>
      <c r="L120" s="31" t="str">
        <f ca="1">IF(ROW()-9&gt;'Inf.'!$O$2,"",VLOOKUP(E120,'SF.SL'!F:J,4,FALSE))</f>
        <v/>
      </c>
      <c r="M120" s="20" t="str">
        <f ca="1">IF(ROW()-9&gt;'Inf.'!$O$2,"",VLOOKUP(E120,'SF.SL'!F:O,10,FALSE))</f>
        <v/>
      </c>
      <c r="N120" s="20">
        <f ca="1">_xlfn.IFERROR(VLOOKUP(E120,'F.SL'!F:J,5,FALSE),"")</f>
        <v>9.2</v>
      </c>
      <c r="O120" s="31" t="str">
        <f>IF(ROW()-9&gt;'Inf.'!$F$10,"",VLOOKUP(E120,'F.SL'!F:J,4,FALSE))</f>
        <v/>
      </c>
      <c r="P120" s="20" t="str">
        <f>IF(ROW()-9&gt;'Inf.'!$F$10,"",VLOOKUP(E120,'F.SL'!F:O,10,FALSE))</f>
        <v/>
      </c>
      <c r="Q120" s="42"/>
    </row>
    <row r="121" spans="1:17" ht="21.95" customHeight="1">
      <c r="A121" s="20" t="str">
        <f ca="1">_xlfn.IFERROR(VLOOKUP(E121,'Rec.'!Q:R,2,FALSE),"")</f>
        <v/>
      </c>
      <c r="B121" s="21" t="str">
        <f ca="1">_xlfn.IFERROR(VLOOKUP(E121,'Rec.'!B:H,4,FALSE),"")</f>
        <v/>
      </c>
      <c r="C121" s="21" t="str">
        <f ca="1">_xlfn.IFERROR(VLOOKUP(E121,'Rec.'!B:H,5,FALSE),"")</f>
        <v/>
      </c>
      <c r="D121" s="20" t="str">
        <f ca="1">_xlfn.IFERROR(VLOOKUP(E121,'Rec.'!B:H,6,FALSE),"")</f>
        <v/>
      </c>
      <c r="E121" s="20" t="str">
        <f ca="1">_xlfn.IFERROR(VLOOKUP(ROW()-9,'Rec.'!T:U,2,FALSE),"")</f>
        <v/>
      </c>
      <c r="F121" s="20" t="str">
        <f ca="1">IF(AND('Inf.'!C$10="Onsight",VLOOKUP(E121,'Q1.SL'!F:M,6,FALSE)="TOP"),VLOOKUP(E121,'Q1.SL'!F:M,6,FALSE)&amp;"("&amp;VLOOKUP(E121,'Q1.SL'!F:M,4,FALSE)&amp;")",VLOOKUP(E121,'Q1.SL'!F:M,6,FALSE))</f>
        <v/>
      </c>
      <c r="G121" s="20" t="str">
        <f ca="1">IF(AND('Inf.'!C$10="Onsight",VLOOKUP(E121,'Q2.SL'!G:O,6,FALSE)="TOP"),VLOOKUP(E121,'Q2.SL'!G:O,6,FALSE)&amp;"("&amp;VLOOKUP(E121,'Q2.SL'!G:O,4,FALSE)&amp;")",VLOOKUP(E121,'Q2.SL'!G:O,6,FALSE))</f>
        <v/>
      </c>
      <c r="H121" s="20" t="str">
        <f ca="1">IF(AND('Inf.'!C$10="Onsight",VLOOKUP(E121,'Q3.SL'!G:O,6,FALSE)="TOP"),VLOOKUP(E121,'Q3.SL'!G:O,6,FALSE)&amp;"("&amp;VLOOKUP(E121,'Q3.SL'!G:O,4,FALSE)&amp;")",VLOOKUP(E121,'Q3.SL'!G:O,6,FALSE))</f>
        <v/>
      </c>
      <c r="I121" s="20" t="str">
        <f ca="1">IF(AND('Inf.'!C$10="Onsight",VLOOKUP(E121,'Q4.SL'!G:O,6,FALSE)="TOP"),VLOOKUP(E121,'Q4.SL'!G:O,6,FALSE)&amp;"("&amp;VLOOKUP(E121,'Q4.SL'!G:O,4,FALSE)&amp;")",VLOOKUP(E121,'Q4.SL'!G:O,6,FALSE))</f>
        <v/>
      </c>
      <c r="J121" s="20" t="str">
        <f ca="1">_xlfn.IFERROR(VLOOKUP(E121,'Rec.'!H:N,7,FALSE),"")</f>
        <v/>
      </c>
      <c r="K121" s="20" t="str">
        <f ca="1">_xlfn.IFERROR(VLOOKUP(E121,'SF.SL'!F:J,5,FALSE),"")</f>
        <v/>
      </c>
      <c r="L121" s="31" t="str">
        <f ca="1">IF(ROW()-9&gt;'Inf.'!$O$2,"",VLOOKUP(E121,'SF.SL'!F:J,4,FALSE))</f>
        <v/>
      </c>
      <c r="M121" s="20" t="str">
        <f ca="1">IF(ROW()-9&gt;'Inf.'!$O$2,"",VLOOKUP(E121,'SF.SL'!F:O,10,FALSE))</f>
        <v/>
      </c>
      <c r="N121" s="20">
        <f ca="1">_xlfn.IFERROR(VLOOKUP(E121,'F.SL'!F:J,5,FALSE),"")</f>
        <v>9.2</v>
      </c>
      <c r="O121" s="31" t="str">
        <f>IF(ROW()-9&gt;'Inf.'!$F$10,"",VLOOKUP(E121,'F.SL'!F:J,4,FALSE))</f>
        <v/>
      </c>
      <c r="P121" s="20" t="str">
        <f>IF(ROW()-9&gt;'Inf.'!$F$10,"",VLOOKUP(E121,'F.SL'!F:O,10,FALSE))</f>
        <v/>
      </c>
      <c r="Q121" s="42"/>
    </row>
    <row r="122" spans="1:17" ht="21.95" customHeight="1">
      <c r="A122" s="20" t="str">
        <f ca="1">_xlfn.IFERROR(VLOOKUP(E122,'Rec.'!Q:R,2,FALSE),"")</f>
        <v/>
      </c>
      <c r="B122" s="21" t="str">
        <f ca="1">_xlfn.IFERROR(VLOOKUP(E122,'Rec.'!B:H,4,FALSE),"")</f>
        <v/>
      </c>
      <c r="C122" s="21" t="str">
        <f ca="1">_xlfn.IFERROR(VLOOKUP(E122,'Rec.'!B:H,5,FALSE),"")</f>
        <v/>
      </c>
      <c r="D122" s="20" t="str">
        <f ca="1">_xlfn.IFERROR(VLOOKUP(E122,'Rec.'!B:H,6,FALSE),"")</f>
        <v/>
      </c>
      <c r="E122" s="20" t="str">
        <f ca="1">_xlfn.IFERROR(VLOOKUP(ROW()-9,'Rec.'!T:U,2,FALSE),"")</f>
        <v/>
      </c>
      <c r="F122" s="20" t="str">
        <f ca="1">IF(AND('Inf.'!C$10="Onsight",VLOOKUP(E122,'Q1.SL'!F:M,6,FALSE)="TOP"),VLOOKUP(E122,'Q1.SL'!F:M,6,FALSE)&amp;"("&amp;VLOOKUP(E122,'Q1.SL'!F:M,4,FALSE)&amp;")",VLOOKUP(E122,'Q1.SL'!F:M,6,FALSE))</f>
        <v/>
      </c>
      <c r="G122" s="20" t="str">
        <f ca="1">IF(AND('Inf.'!C$10="Onsight",VLOOKUP(E122,'Q2.SL'!G:O,6,FALSE)="TOP"),VLOOKUP(E122,'Q2.SL'!G:O,6,FALSE)&amp;"("&amp;VLOOKUP(E122,'Q2.SL'!G:O,4,FALSE)&amp;")",VLOOKUP(E122,'Q2.SL'!G:O,6,FALSE))</f>
        <v/>
      </c>
      <c r="H122" s="20" t="str">
        <f ca="1">IF(AND('Inf.'!C$10="Onsight",VLOOKUP(E122,'Q3.SL'!G:O,6,FALSE)="TOP"),VLOOKUP(E122,'Q3.SL'!G:O,6,FALSE)&amp;"("&amp;VLOOKUP(E122,'Q3.SL'!G:O,4,FALSE)&amp;")",VLOOKUP(E122,'Q3.SL'!G:O,6,FALSE))</f>
        <v/>
      </c>
      <c r="I122" s="20" t="str">
        <f ca="1">IF(AND('Inf.'!C$10="Onsight",VLOOKUP(E122,'Q4.SL'!G:O,6,FALSE)="TOP"),VLOOKUP(E122,'Q4.SL'!G:O,6,FALSE)&amp;"("&amp;VLOOKUP(E122,'Q4.SL'!G:O,4,FALSE)&amp;")",VLOOKUP(E122,'Q4.SL'!G:O,6,FALSE))</f>
        <v/>
      </c>
      <c r="J122" s="20" t="str">
        <f ca="1">_xlfn.IFERROR(VLOOKUP(E122,'Rec.'!H:N,7,FALSE),"")</f>
        <v/>
      </c>
      <c r="K122" s="20" t="str">
        <f ca="1">_xlfn.IFERROR(VLOOKUP(E122,'SF.SL'!F:J,5,FALSE),"")</f>
        <v/>
      </c>
      <c r="L122" s="31" t="str">
        <f ca="1">IF(ROW()-9&gt;'Inf.'!$O$2,"",VLOOKUP(E122,'SF.SL'!F:J,4,FALSE))</f>
        <v/>
      </c>
      <c r="M122" s="20" t="str">
        <f ca="1">IF(ROW()-9&gt;'Inf.'!$O$2,"",VLOOKUP(E122,'SF.SL'!F:O,10,FALSE))</f>
        <v/>
      </c>
      <c r="N122" s="20">
        <f ca="1">_xlfn.IFERROR(VLOOKUP(E122,'F.SL'!F:J,5,FALSE),"")</f>
        <v>9.2</v>
      </c>
      <c r="O122" s="31" t="str">
        <f>IF(ROW()-9&gt;'Inf.'!$F$10,"",VLOOKUP(E122,'F.SL'!F:J,4,FALSE))</f>
        <v/>
      </c>
      <c r="P122" s="20" t="str">
        <f>IF(ROW()-9&gt;'Inf.'!$F$10,"",VLOOKUP(E122,'F.SL'!F:O,10,FALSE))</f>
        <v/>
      </c>
      <c r="Q122" s="42"/>
    </row>
    <row r="123" spans="1:17" ht="21.95" customHeight="1">
      <c r="A123" s="20" t="str">
        <f ca="1">_xlfn.IFERROR(VLOOKUP(E123,'Rec.'!Q:R,2,FALSE),"")</f>
        <v/>
      </c>
      <c r="B123" s="21" t="str">
        <f ca="1">_xlfn.IFERROR(VLOOKUP(E123,'Rec.'!B:H,4,FALSE),"")</f>
        <v/>
      </c>
      <c r="C123" s="21" t="str">
        <f ca="1">_xlfn.IFERROR(VLOOKUP(E123,'Rec.'!B:H,5,FALSE),"")</f>
        <v/>
      </c>
      <c r="D123" s="20" t="str">
        <f ca="1">_xlfn.IFERROR(VLOOKUP(E123,'Rec.'!B:H,6,FALSE),"")</f>
        <v/>
      </c>
      <c r="E123" s="20" t="str">
        <f ca="1">_xlfn.IFERROR(VLOOKUP(ROW()-9,'Rec.'!T:U,2,FALSE),"")</f>
        <v/>
      </c>
      <c r="F123" s="20" t="str">
        <f ca="1">IF(AND('Inf.'!C$10="Onsight",VLOOKUP(E123,'Q1.SL'!F:M,6,FALSE)="TOP"),VLOOKUP(E123,'Q1.SL'!F:M,6,FALSE)&amp;"("&amp;VLOOKUP(E123,'Q1.SL'!F:M,4,FALSE)&amp;")",VLOOKUP(E123,'Q1.SL'!F:M,6,FALSE))</f>
        <v/>
      </c>
      <c r="G123" s="20" t="str">
        <f ca="1">IF(AND('Inf.'!C$10="Onsight",VLOOKUP(E123,'Q2.SL'!G:O,6,FALSE)="TOP"),VLOOKUP(E123,'Q2.SL'!G:O,6,FALSE)&amp;"("&amp;VLOOKUP(E123,'Q2.SL'!G:O,4,FALSE)&amp;")",VLOOKUP(E123,'Q2.SL'!G:O,6,FALSE))</f>
        <v/>
      </c>
      <c r="H123" s="20" t="str">
        <f ca="1">IF(AND('Inf.'!C$10="Onsight",VLOOKUP(E123,'Q3.SL'!G:O,6,FALSE)="TOP"),VLOOKUP(E123,'Q3.SL'!G:O,6,FALSE)&amp;"("&amp;VLOOKUP(E123,'Q3.SL'!G:O,4,FALSE)&amp;")",VLOOKUP(E123,'Q3.SL'!G:O,6,FALSE))</f>
        <v/>
      </c>
      <c r="I123" s="20" t="str">
        <f ca="1">IF(AND('Inf.'!C$10="Onsight",VLOOKUP(E123,'Q4.SL'!G:O,6,FALSE)="TOP"),VLOOKUP(E123,'Q4.SL'!G:O,6,FALSE)&amp;"("&amp;VLOOKUP(E123,'Q4.SL'!G:O,4,FALSE)&amp;")",VLOOKUP(E123,'Q4.SL'!G:O,6,FALSE))</f>
        <v/>
      </c>
      <c r="J123" s="20" t="str">
        <f ca="1">_xlfn.IFERROR(VLOOKUP(E123,'Rec.'!H:N,7,FALSE),"")</f>
        <v/>
      </c>
      <c r="K123" s="20" t="str">
        <f ca="1">_xlfn.IFERROR(VLOOKUP(E123,'SF.SL'!F:J,5,FALSE),"")</f>
        <v/>
      </c>
      <c r="L123" s="31" t="str">
        <f ca="1">IF(ROW()-9&gt;'Inf.'!$O$2,"",VLOOKUP(E123,'SF.SL'!F:J,4,FALSE))</f>
        <v/>
      </c>
      <c r="M123" s="20" t="str">
        <f ca="1">IF(ROW()-9&gt;'Inf.'!$O$2,"",VLOOKUP(E123,'SF.SL'!F:O,10,FALSE))</f>
        <v/>
      </c>
      <c r="N123" s="20">
        <f ca="1">_xlfn.IFERROR(VLOOKUP(E123,'F.SL'!F:J,5,FALSE),"")</f>
        <v>9.2</v>
      </c>
      <c r="O123" s="31" t="str">
        <f>IF(ROW()-9&gt;'Inf.'!$F$10,"",VLOOKUP(E123,'F.SL'!F:J,4,FALSE))</f>
        <v/>
      </c>
      <c r="P123" s="20" t="str">
        <f>IF(ROW()-9&gt;'Inf.'!$F$10,"",VLOOKUP(E123,'F.SL'!F:O,10,FALSE))</f>
        <v/>
      </c>
      <c r="Q123" s="42"/>
    </row>
    <row r="124" spans="1:17" ht="21.95" customHeight="1">
      <c r="A124" s="20" t="str">
        <f ca="1">_xlfn.IFERROR(VLOOKUP(E124,'Rec.'!Q:R,2,FALSE),"")</f>
        <v/>
      </c>
      <c r="B124" s="21" t="str">
        <f ca="1">_xlfn.IFERROR(VLOOKUP(E124,'Rec.'!B:H,4,FALSE),"")</f>
        <v/>
      </c>
      <c r="C124" s="21" t="str">
        <f ca="1">_xlfn.IFERROR(VLOOKUP(E124,'Rec.'!B:H,5,FALSE),"")</f>
        <v/>
      </c>
      <c r="D124" s="20" t="str">
        <f ca="1">_xlfn.IFERROR(VLOOKUP(E124,'Rec.'!B:H,6,FALSE),"")</f>
        <v/>
      </c>
      <c r="E124" s="20" t="str">
        <f ca="1">_xlfn.IFERROR(VLOOKUP(ROW()-9,'Rec.'!T:U,2,FALSE),"")</f>
        <v/>
      </c>
      <c r="F124" s="20" t="str">
        <f ca="1">IF(AND('Inf.'!C$10="Onsight",VLOOKUP(E124,'Q1.SL'!F:M,6,FALSE)="TOP"),VLOOKUP(E124,'Q1.SL'!F:M,6,FALSE)&amp;"("&amp;VLOOKUP(E124,'Q1.SL'!F:M,4,FALSE)&amp;")",VLOOKUP(E124,'Q1.SL'!F:M,6,FALSE))</f>
        <v/>
      </c>
      <c r="G124" s="20" t="str">
        <f ca="1">IF(AND('Inf.'!C$10="Onsight",VLOOKUP(E124,'Q2.SL'!G:O,6,FALSE)="TOP"),VLOOKUP(E124,'Q2.SL'!G:O,6,FALSE)&amp;"("&amp;VLOOKUP(E124,'Q2.SL'!G:O,4,FALSE)&amp;")",VLOOKUP(E124,'Q2.SL'!G:O,6,FALSE))</f>
        <v/>
      </c>
      <c r="H124" s="20" t="str">
        <f ca="1">IF(AND('Inf.'!C$10="Onsight",VLOOKUP(E124,'Q3.SL'!G:O,6,FALSE)="TOP"),VLOOKUP(E124,'Q3.SL'!G:O,6,FALSE)&amp;"("&amp;VLOOKUP(E124,'Q3.SL'!G:O,4,FALSE)&amp;")",VLOOKUP(E124,'Q3.SL'!G:O,6,FALSE))</f>
        <v/>
      </c>
      <c r="I124" s="20" t="str">
        <f ca="1">IF(AND('Inf.'!C$10="Onsight",VLOOKUP(E124,'Q4.SL'!G:O,6,FALSE)="TOP"),VLOOKUP(E124,'Q4.SL'!G:O,6,FALSE)&amp;"("&amp;VLOOKUP(E124,'Q4.SL'!G:O,4,FALSE)&amp;")",VLOOKUP(E124,'Q4.SL'!G:O,6,FALSE))</f>
        <v/>
      </c>
      <c r="J124" s="20" t="str">
        <f ca="1">_xlfn.IFERROR(VLOOKUP(E124,'Rec.'!H:N,7,FALSE),"")</f>
        <v/>
      </c>
      <c r="K124" s="20" t="str">
        <f ca="1">_xlfn.IFERROR(VLOOKUP(E124,'SF.SL'!F:J,5,FALSE),"")</f>
        <v/>
      </c>
      <c r="L124" s="31" t="str">
        <f ca="1">IF(ROW()-9&gt;'Inf.'!$O$2,"",VLOOKUP(E124,'SF.SL'!F:J,4,FALSE))</f>
        <v/>
      </c>
      <c r="M124" s="20" t="str">
        <f ca="1">IF(ROW()-9&gt;'Inf.'!$O$2,"",VLOOKUP(E124,'SF.SL'!F:O,10,FALSE))</f>
        <v/>
      </c>
      <c r="N124" s="20">
        <f ca="1">_xlfn.IFERROR(VLOOKUP(E124,'F.SL'!F:J,5,FALSE),"")</f>
        <v>9.2</v>
      </c>
      <c r="O124" s="31" t="str">
        <f>IF(ROW()-9&gt;'Inf.'!$F$10,"",VLOOKUP(E124,'F.SL'!F:J,4,FALSE))</f>
        <v/>
      </c>
      <c r="P124" s="20" t="str">
        <f>IF(ROW()-9&gt;'Inf.'!$F$10,"",VLOOKUP(E124,'F.SL'!F:O,10,FALSE))</f>
        <v/>
      </c>
      <c r="Q124" s="42"/>
    </row>
    <row r="125" spans="1:17" ht="21.95" customHeight="1">
      <c r="A125" s="20" t="str">
        <f ca="1">_xlfn.IFERROR(VLOOKUP(E125,'Rec.'!Q:R,2,FALSE),"")</f>
        <v/>
      </c>
      <c r="B125" s="21" t="str">
        <f ca="1">_xlfn.IFERROR(VLOOKUP(E125,'Rec.'!B:H,4,FALSE),"")</f>
        <v/>
      </c>
      <c r="C125" s="21" t="str">
        <f ca="1">_xlfn.IFERROR(VLOOKUP(E125,'Rec.'!B:H,5,FALSE),"")</f>
        <v/>
      </c>
      <c r="D125" s="20" t="str">
        <f ca="1">_xlfn.IFERROR(VLOOKUP(E125,'Rec.'!B:H,6,FALSE),"")</f>
        <v/>
      </c>
      <c r="E125" s="20" t="str">
        <f ca="1">_xlfn.IFERROR(VLOOKUP(ROW()-9,'Rec.'!T:U,2,FALSE),"")</f>
        <v/>
      </c>
      <c r="F125" s="20" t="str">
        <f ca="1">IF(AND('Inf.'!C$10="Onsight",VLOOKUP(E125,'Q1.SL'!F:M,6,FALSE)="TOP"),VLOOKUP(E125,'Q1.SL'!F:M,6,FALSE)&amp;"("&amp;VLOOKUP(E125,'Q1.SL'!F:M,4,FALSE)&amp;")",VLOOKUP(E125,'Q1.SL'!F:M,6,FALSE))</f>
        <v/>
      </c>
      <c r="G125" s="20" t="str">
        <f ca="1">IF(AND('Inf.'!C$10="Onsight",VLOOKUP(E125,'Q2.SL'!G:O,6,FALSE)="TOP"),VLOOKUP(E125,'Q2.SL'!G:O,6,FALSE)&amp;"("&amp;VLOOKUP(E125,'Q2.SL'!G:O,4,FALSE)&amp;")",VLOOKUP(E125,'Q2.SL'!G:O,6,FALSE))</f>
        <v/>
      </c>
      <c r="H125" s="20" t="str">
        <f ca="1">IF(AND('Inf.'!C$10="Onsight",VLOOKUP(E125,'Q3.SL'!G:O,6,FALSE)="TOP"),VLOOKUP(E125,'Q3.SL'!G:O,6,FALSE)&amp;"("&amp;VLOOKUP(E125,'Q3.SL'!G:O,4,FALSE)&amp;")",VLOOKUP(E125,'Q3.SL'!G:O,6,FALSE))</f>
        <v/>
      </c>
      <c r="I125" s="20" t="str">
        <f ca="1">IF(AND('Inf.'!C$10="Onsight",VLOOKUP(E125,'Q4.SL'!G:O,6,FALSE)="TOP"),VLOOKUP(E125,'Q4.SL'!G:O,6,FALSE)&amp;"("&amp;VLOOKUP(E125,'Q4.SL'!G:O,4,FALSE)&amp;")",VLOOKUP(E125,'Q4.SL'!G:O,6,FALSE))</f>
        <v/>
      </c>
      <c r="J125" s="20" t="str">
        <f ca="1">_xlfn.IFERROR(VLOOKUP(E125,'Rec.'!H:N,7,FALSE),"")</f>
        <v/>
      </c>
      <c r="K125" s="20" t="str">
        <f ca="1">_xlfn.IFERROR(VLOOKUP(E125,'SF.SL'!F:J,5,FALSE),"")</f>
        <v/>
      </c>
      <c r="L125" s="31" t="str">
        <f ca="1">IF(ROW()-9&gt;'Inf.'!$O$2,"",VLOOKUP(E125,'SF.SL'!F:J,4,FALSE))</f>
        <v/>
      </c>
      <c r="M125" s="20" t="str">
        <f ca="1">IF(ROW()-9&gt;'Inf.'!$O$2,"",VLOOKUP(E125,'SF.SL'!F:O,10,FALSE))</f>
        <v/>
      </c>
      <c r="N125" s="20">
        <f ca="1">_xlfn.IFERROR(VLOOKUP(E125,'F.SL'!F:J,5,FALSE),"")</f>
        <v>9.2</v>
      </c>
      <c r="O125" s="31" t="str">
        <f>IF(ROW()-9&gt;'Inf.'!$F$10,"",VLOOKUP(E125,'F.SL'!F:J,4,FALSE))</f>
        <v/>
      </c>
      <c r="P125" s="20" t="str">
        <f>IF(ROW()-9&gt;'Inf.'!$F$10,"",VLOOKUP(E125,'F.SL'!F:O,10,FALSE))</f>
        <v/>
      </c>
      <c r="Q125" s="42"/>
    </row>
    <row r="126" spans="1:17" ht="21.95" customHeight="1">
      <c r="A126" s="20" t="str">
        <f ca="1">_xlfn.IFERROR(VLOOKUP(E126,'Rec.'!Q:R,2,FALSE),"")</f>
        <v/>
      </c>
      <c r="B126" s="21" t="str">
        <f ca="1">_xlfn.IFERROR(VLOOKUP(E126,'Rec.'!B:H,4,FALSE),"")</f>
        <v/>
      </c>
      <c r="C126" s="21" t="str">
        <f ca="1">_xlfn.IFERROR(VLOOKUP(E126,'Rec.'!B:H,5,FALSE),"")</f>
        <v/>
      </c>
      <c r="D126" s="20" t="str">
        <f ca="1">_xlfn.IFERROR(VLOOKUP(E126,'Rec.'!B:H,6,FALSE),"")</f>
        <v/>
      </c>
      <c r="E126" s="20" t="str">
        <f ca="1">_xlfn.IFERROR(VLOOKUP(ROW()-9,'Rec.'!T:U,2,FALSE),"")</f>
        <v/>
      </c>
      <c r="F126" s="20" t="str">
        <f ca="1">IF(AND('Inf.'!C$10="Onsight",VLOOKUP(E126,'Q1.SL'!F:M,6,FALSE)="TOP"),VLOOKUP(E126,'Q1.SL'!F:M,6,FALSE)&amp;"("&amp;VLOOKUP(E126,'Q1.SL'!F:M,4,FALSE)&amp;")",VLOOKUP(E126,'Q1.SL'!F:M,6,FALSE))</f>
        <v/>
      </c>
      <c r="G126" s="20" t="str">
        <f ca="1">IF(AND('Inf.'!C$10="Onsight",VLOOKUP(E126,'Q2.SL'!G:O,6,FALSE)="TOP"),VLOOKUP(E126,'Q2.SL'!G:O,6,FALSE)&amp;"("&amp;VLOOKUP(E126,'Q2.SL'!G:O,4,FALSE)&amp;")",VLOOKUP(E126,'Q2.SL'!G:O,6,FALSE))</f>
        <v/>
      </c>
      <c r="H126" s="20" t="str">
        <f ca="1">IF(AND('Inf.'!C$10="Onsight",VLOOKUP(E126,'Q3.SL'!G:O,6,FALSE)="TOP"),VLOOKUP(E126,'Q3.SL'!G:O,6,FALSE)&amp;"("&amp;VLOOKUP(E126,'Q3.SL'!G:O,4,FALSE)&amp;")",VLOOKUP(E126,'Q3.SL'!G:O,6,FALSE))</f>
        <v/>
      </c>
      <c r="I126" s="20" t="str">
        <f ca="1">IF(AND('Inf.'!C$10="Onsight",VLOOKUP(E126,'Q4.SL'!G:O,6,FALSE)="TOP"),VLOOKUP(E126,'Q4.SL'!G:O,6,FALSE)&amp;"("&amp;VLOOKUP(E126,'Q4.SL'!G:O,4,FALSE)&amp;")",VLOOKUP(E126,'Q4.SL'!G:O,6,FALSE))</f>
        <v/>
      </c>
      <c r="J126" s="20" t="str">
        <f ca="1">_xlfn.IFERROR(VLOOKUP(E126,'Rec.'!H:N,7,FALSE),"")</f>
        <v/>
      </c>
      <c r="K126" s="20" t="str">
        <f ca="1">_xlfn.IFERROR(VLOOKUP(E126,'SF.SL'!F:J,5,FALSE),"")</f>
        <v/>
      </c>
      <c r="L126" s="31" t="str">
        <f ca="1">IF(ROW()-9&gt;'Inf.'!$O$2,"",VLOOKUP(E126,'SF.SL'!F:J,4,FALSE))</f>
        <v/>
      </c>
      <c r="M126" s="20" t="str">
        <f ca="1">IF(ROW()-9&gt;'Inf.'!$O$2,"",VLOOKUP(E126,'SF.SL'!F:O,10,FALSE))</f>
        <v/>
      </c>
      <c r="N126" s="20">
        <f ca="1">_xlfn.IFERROR(VLOOKUP(E126,'F.SL'!F:J,5,FALSE),"")</f>
        <v>9.2</v>
      </c>
      <c r="O126" s="31" t="str">
        <f>IF(ROW()-9&gt;'Inf.'!$F$10,"",VLOOKUP(E126,'F.SL'!F:J,4,FALSE))</f>
        <v/>
      </c>
      <c r="P126" s="20" t="str">
        <f>IF(ROW()-9&gt;'Inf.'!$F$10,"",VLOOKUP(E126,'F.SL'!F:O,10,FALSE))</f>
        <v/>
      </c>
      <c r="Q126" s="42"/>
    </row>
    <row r="127" spans="1:17" ht="21.95" customHeight="1">
      <c r="A127" s="20" t="str">
        <f ca="1">_xlfn.IFERROR(VLOOKUP(E127,'Rec.'!Q:R,2,FALSE),"")</f>
        <v/>
      </c>
      <c r="B127" s="21" t="str">
        <f ca="1">_xlfn.IFERROR(VLOOKUP(E127,'Rec.'!B:H,4,FALSE),"")</f>
        <v/>
      </c>
      <c r="C127" s="21" t="str">
        <f ca="1">_xlfn.IFERROR(VLOOKUP(E127,'Rec.'!B:H,5,FALSE),"")</f>
        <v/>
      </c>
      <c r="D127" s="20" t="str">
        <f ca="1">_xlfn.IFERROR(VLOOKUP(E127,'Rec.'!B:H,6,FALSE),"")</f>
        <v/>
      </c>
      <c r="E127" s="20" t="str">
        <f ca="1">_xlfn.IFERROR(VLOOKUP(ROW()-9,'Rec.'!T:U,2,FALSE),"")</f>
        <v/>
      </c>
      <c r="F127" s="20" t="str">
        <f ca="1">IF(AND('Inf.'!C$10="Onsight",VLOOKUP(E127,'Q1.SL'!F:M,6,FALSE)="TOP"),VLOOKUP(E127,'Q1.SL'!F:M,6,FALSE)&amp;"("&amp;VLOOKUP(E127,'Q1.SL'!F:M,4,FALSE)&amp;")",VLOOKUP(E127,'Q1.SL'!F:M,6,FALSE))</f>
        <v/>
      </c>
      <c r="G127" s="20" t="str">
        <f ca="1">IF(AND('Inf.'!C$10="Onsight",VLOOKUP(E127,'Q2.SL'!G:O,6,FALSE)="TOP"),VLOOKUP(E127,'Q2.SL'!G:O,6,FALSE)&amp;"("&amp;VLOOKUP(E127,'Q2.SL'!G:O,4,FALSE)&amp;")",VLOOKUP(E127,'Q2.SL'!G:O,6,FALSE))</f>
        <v/>
      </c>
      <c r="H127" s="20" t="str">
        <f ca="1">IF(AND('Inf.'!C$10="Onsight",VLOOKUP(E127,'Q3.SL'!G:O,6,FALSE)="TOP"),VLOOKUP(E127,'Q3.SL'!G:O,6,FALSE)&amp;"("&amp;VLOOKUP(E127,'Q3.SL'!G:O,4,FALSE)&amp;")",VLOOKUP(E127,'Q3.SL'!G:O,6,FALSE))</f>
        <v/>
      </c>
      <c r="I127" s="20" t="str">
        <f ca="1">IF(AND('Inf.'!C$10="Onsight",VLOOKUP(E127,'Q4.SL'!G:O,6,FALSE)="TOP"),VLOOKUP(E127,'Q4.SL'!G:O,6,FALSE)&amp;"("&amp;VLOOKUP(E127,'Q4.SL'!G:O,4,FALSE)&amp;")",VLOOKUP(E127,'Q4.SL'!G:O,6,FALSE))</f>
        <v/>
      </c>
      <c r="J127" s="20" t="str">
        <f ca="1">_xlfn.IFERROR(VLOOKUP(E127,'Rec.'!H:N,7,FALSE),"")</f>
        <v/>
      </c>
      <c r="K127" s="20" t="str">
        <f ca="1">_xlfn.IFERROR(VLOOKUP(E127,'SF.SL'!F:J,5,FALSE),"")</f>
        <v/>
      </c>
      <c r="L127" s="31" t="str">
        <f ca="1">IF(ROW()-9&gt;'Inf.'!$O$2,"",VLOOKUP(E127,'SF.SL'!F:J,4,FALSE))</f>
        <v/>
      </c>
      <c r="M127" s="20" t="str">
        <f ca="1">IF(ROW()-9&gt;'Inf.'!$O$2,"",VLOOKUP(E127,'SF.SL'!F:O,10,FALSE))</f>
        <v/>
      </c>
      <c r="N127" s="20">
        <f ca="1">_xlfn.IFERROR(VLOOKUP(E127,'F.SL'!F:J,5,FALSE),"")</f>
        <v>9.2</v>
      </c>
      <c r="O127" s="31" t="str">
        <f>IF(ROW()-9&gt;'Inf.'!$F$10,"",VLOOKUP(E127,'F.SL'!F:J,4,FALSE))</f>
        <v/>
      </c>
      <c r="P127" s="20" t="str">
        <f>IF(ROW()-9&gt;'Inf.'!$F$10,"",VLOOKUP(E127,'F.SL'!F:O,10,FALSE))</f>
        <v/>
      </c>
      <c r="Q127" s="42"/>
    </row>
    <row r="128" spans="1:17" ht="21.95" customHeight="1">
      <c r="A128" s="20" t="str">
        <f ca="1">_xlfn.IFERROR(VLOOKUP(E128,'Rec.'!Q:R,2,FALSE),"")</f>
        <v/>
      </c>
      <c r="B128" s="21" t="str">
        <f ca="1">_xlfn.IFERROR(VLOOKUP(E128,'Rec.'!B:H,4,FALSE),"")</f>
        <v/>
      </c>
      <c r="C128" s="21" t="str">
        <f ca="1">_xlfn.IFERROR(VLOOKUP(E128,'Rec.'!B:H,5,FALSE),"")</f>
        <v/>
      </c>
      <c r="D128" s="20" t="str">
        <f ca="1">_xlfn.IFERROR(VLOOKUP(E128,'Rec.'!B:H,6,FALSE),"")</f>
        <v/>
      </c>
      <c r="E128" s="20" t="str">
        <f ca="1">_xlfn.IFERROR(VLOOKUP(ROW()-9,'Rec.'!T:U,2,FALSE),"")</f>
        <v/>
      </c>
      <c r="F128" s="20" t="str">
        <f ca="1">IF(AND('Inf.'!C$10="Onsight",VLOOKUP(E128,'Q1.SL'!F:M,6,FALSE)="TOP"),VLOOKUP(E128,'Q1.SL'!F:M,6,FALSE)&amp;"("&amp;VLOOKUP(E128,'Q1.SL'!F:M,4,FALSE)&amp;")",VLOOKUP(E128,'Q1.SL'!F:M,6,FALSE))</f>
        <v/>
      </c>
      <c r="G128" s="20" t="str">
        <f ca="1">IF(AND('Inf.'!C$10="Onsight",VLOOKUP(E128,'Q2.SL'!G:O,6,FALSE)="TOP"),VLOOKUP(E128,'Q2.SL'!G:O,6,FALSE)&amp;"("&amp;VLOOKUP(E128,'Q2.SL'!G:O,4,FALSE)&amp;")",VLOOKUP(E128,'Q2.SL'!G:O,6,FALSE))</f>
        <v/>
      </c>
      <c r="H128" s="20" t="str">
        <f ca="1">IF(AND('Inf.'!C$10="Onsight",VLOOKUP(E128,'Q3.SL'!G:O,6,FALSE)="TOP"),VLOOKUP(E128,'Q3.SL'!G:O,6,FALSE)&amp;"("&amp;VLOOKUP(E128,'Q3.SL'!G:O,4,FALSE)&amp;")",VLOOKUP(E128,'Q3.SL'!G:O,6,FALSE))</f>
        <v/>
      </c>
      <c r="I128" s="20" t="str">
        <f ca="1">IF(AND('Inf.'!C$10="Onsight",VLOOKUP(E128,'Q4.SL'!G:O,6,FALSE)="TOP"),VLOOKUP(E128,'Q4.SL'!G:O,6,FALSE)&amp;"("&amp;VLOOKUP(E128,'Q4.SL'!G:O,4,FALSE)&amp;")",VLOOKUP(E128,'Q4.SL'!G:O,6,FALSE))</f>
        <v/>
      </c>
      <c r="J128" s="20" t="str">
        <f ca="1">_xlfn.IFERROR(VLOOKUP(E128,'Rec.'!H:N,7,FALSE),"")</f>
        <v/>
      </c>
      <c r="K128" s="20" t="str">
        <f ca="1">_xlfn.IFERROR(VLOOKUP(E128,'SF.SL'!F:J,5,FALSE),"")</f>
        <v/>
      </c>
      <c r="L128" s="31" t="str">
        <f ca="1">IF(ROW()-9&gt;'Inf.'!$O$2,"",VLOOKUP(E128,'SF.SL'!F:J,4,FALSE))</f>
        <v/>
      </c>
      <c r="M128" s="20" t="str">
        <f ca="1">IF(ROW()-9&gt;'Inf.'!$O$2,"",VLOOKUP(E128,'SF.SL'!F:O,10,FALSE))</f>
        <v/>
      </c>
      <c r="N128" s="20">
        <f ca="1">_xlfn.IFERROR(VLOOKUP(E128,'F.SL'!F:J,5,FALSE),"")</f>
        <v>9.2</v>
      </c>
      <c r="O128" s="31" t="str">
        <f>IF(ROW()-9&gt;'Inf.'!$F$10,"",VLOOKUP(E128,'F.SL'!F:J,4,FALSE))</f>
        <v/>
      </c>
      <c r="P128" s="20" t="str">
        <f>IF(ROW()-9&gt;'Inf.'!$F$10,"",VLOOKUP(E128,'F.SL'!F:O,10,FALSE))</f>
        <v/>
      </c>
      <c r="Q128" s="42"/>
    </row>
    <row r="129" spans="1:17" ht="21.95" customHeight="1">
      <c r="A129" s="20" t="str">
        <f ca="1">_xlfn.IFERROR(VLOOKUP(E129,'Rec.'!Q:R,2,FALSE),"")</f>
        <v/>
      </c>
      <c r="B129" s="21" t="str">
        <f ca="1">_xlfn.IFERROR(VLOOKUP(E129,'Rec.'!B:H,4,FALSE),"")</f>
        <v/>
      </c>
      <c r="C129" s="21" t="str">
        <f ca="1">_xlfn.IFERROR(VLOOKUP(E129,'Rec.'!B:H,5,FALSE),"")</f>
        <v/>
      </c>
      <c r="D129" s="20" t="str">
        <f ca="1">_xlfn.IFERROR(VLOOKUP(E129,'Rec.'!B:H,6,FALSE),"")</f>
        <v/>
      </c>
      <c r="E129" s="20" t="str">
        <f ca="1">_xlfn.IFERROR(VLOOKUP(ROW()-9,'Rec.'!T:U,2,FALSE),"")</f>
        <v/>
      </c>
      <c r="F129" s="20" t="str">
        <f ca="1">IF(AND('Inf.'!C$10="Onsight",VLOOKUP(E129,'Q1.SL'!F:M,6,FALSE)="TOP"),VLOOKUP(E129,'Q1.SL'!F:M,6,FALSE)&amp;"("&amp;VLOOKUP(E129,'Q1.SL'!F:M,4,FALSE)&amp;")",VLOOKUP(E129,'Q1.SL'!F:M,6,FALSE))</f>
        <v/>
      </c>
      <c r="G129" s="20" t="str">
        <f ca="1">IF(AND('Inf.'!C$10="Onsight",VLOOKUP(E129,'Q2.SL'!G:O,6,FALSE)="TOP"),VLOOKUP(E129,'Q2.SL'!G:O,6,FALSE)&amp;"("&amp;VLOOKUP(E129,'Q2.SL'!G:O,4,FALSE)&amp;")",VLOOKUP(E129,'Q2.SL'!G:O,6,FALSE))</f>
        <v/>
      </c>
      <c r="H129" s="20" t="str">
        <f ca="1">IF(AND('Inf.'!C$10="Onsight",VLOOKUP(E129,'Q3.SL'!G:O,6,FALSE)="TOP"),VLOOKUP(E129,'Q3.SL'!G:O,6,FALSE)&amp;"("&amp;VLOOKUP(E129,'Q3.SL'!G:O,4,FALSE)&amp;")",VLOOKUP(E129,'Q3.SL'!G:O,6,FALSE))</f>
        <v/>
      </c>
      <c r="I129" s="20" t="str">
        <f ca="1">IF(AND('Inf.'!C$10="Onsight",VLOOKUP(E129,'Q4.SL'!G:O,6,FALSE)="TOP"),VLOOKUP(E129,'Q4.SL'!G:O,6,FALSE)&amp;"("&amp;VLOOKUP(E129,'Q4.SL'!G:O,4,FALSE)&amp;")",VLOOKUP(E129,'Q4.SL'!G:O,6,FALSE))</f>
        <v/>
      </c>
      <c r="J129" s="20" t="str">
        <f ca="1">_xlfn.IFERROR(VLOOKUP(E129,'Rec.'!H:N,7,FALSE),"")</f>
        <v/>
      </c>
      <c r="K129" s="20" t="str">
        <f ca="1">_xlfn.IFERROR(VLOOKUP(E129,'SF.SL'!F:J,5,FALSE),"")</f>
        <v/>
      </c>
      <c r="L129" s="31" t="str">
        <f ca="1">IF(ROW()-9&gt;'Inf.'!$O$2,"",VLOOKUP(E129,'SF.SL'!F:J,4,FALSE))</f>
        <v/>
      </c>
      <c r="M129" s="20" t="str">
        <f ca="1">IF(ROW()-9&gt;'Inf.'!$O$2,"",VLOOKUP(E129,'SF.SL'!F:O,10,FALSE))</f>
        <v/>
      </c>
      <c r="N129" s="20">
        <f ca="1">_xlfn.IFERROR(VLOOKUP(E129,'F.SL'!F:J,5,FALSE),"")</f>
        <v>9.2</v>
      </c>
      <c r="O129" s="31" t="str">
        <f>IF(ROW()-9&gt;'Inf.'!$F$10,"",VLOOKUP(E129,'F.SL'!F:J,4,FALSE))</f>
        <v/>
      </c>
      <c r="P129" s="20" t="str">
        <f>IF(ROW()-9&gt;'Inf.'!$F$10,"",VLOOKUP(E129,'F.SL'!F:O,10,FALSE))</f>
        <v/>
      </c>
      <c r="Q129" s="42"/>
    </row>
    <row r="130" spans="1:17" ht="21.95" customHeight="1">
      <c r="A130" s="20" t="str">
        <f ca="1">_xlfn.IFERROR(VLOOKUP(E130,'Rec.'!Q:R,2,FALSE),"")</f>
        <v/>
      </c>
      <c r="B130" s="21" t="str">
        <f ca="1">_xlfn.IFERROR(VLOOKUP(E130,'Rec.'!B:H,4,FALSE),"")</f>
        <v/>
      </c>
      <c r="C130" s="21" t="str">
        <f ca="1">_xlfn.IFERROR(VLOOKUP(E130,'Rec.'!B:H,5,FALSE),"")</f>
        <v/>
      </c>
      <c r="D130" s="20" t="str">
        <f ca="1">_xlfn.IFERROR(VLOOKUP(E130,'Rec.'!B:H,6,FALSE),"")</f>
        <v/>
      </c>
      <c r="E130" s="20" t="str">
        <f ca="1">_xlfn.IFERROR(VLOOKUP(ROW()-9,'Rec.'!T:U,2,FALSE),"")</f>
        <v/>
      </c>
      <c r="F130" s="20" t="str">
        <f ca="1">IF(AND('Inf.'!C$10="Onsight",VLOOKUP(E130,'Q1.SL'!F:M,6,FALSE)="TOP"),VLOOKUP(E130,'Q1.SL'!F:M,6,FALSE)&amp;"("&amp;VLOOKUP(E130,'Q1.SL'!F:M,4,FALSE)&amp;")",VLOOKUP(E130,'Q1.SL'!F:M,6,FALSE))</f>
        <v/>
      </c>
      <c r="G130" s="20" t="str">
        <f ca="1">IF(AND('Inf.'!C$10="Onsight",VLOOKUP(E130,'Q2.SL'!G:O,6,FALSE)="TOP"),VLOOKUP(E130,'Q2.SL'!G:O,6,FALSE)&amp;"("&amp;VLOOKUP(E130,'Q2.SL'!G:O,4,FALSE)&amp;")",VLOOKUP(E130,'Q2.SL'!G:O,6,FALSE))</f>
        <v/>
      </c>
      <c r="H130" s="20" t="str">
        <f ca="1">IF(AND('Inf.'!C$10="Onsight",VLOOKUP(E130,'Q3.SL'!G:O,6,FALSE)="TOP"),VLOOKUP(E130,'Q3.SL'!G:O,6,FALSE)&amp;"("&amp;VLOOKUP(E130,'Q3.SL'!G:O,4,FALSE)&amp;")",VLOOKUP(E130,'Q3.SL'!G:O,6,FALSE))</f>
        <v/>
      </c>
      <c r="I130" s="20" t="str">
        <f ca="1">IF(AND('Inf.'!C$10="Onsight",VLOOKUP(E130,'Q4.SL'!G:O,6,FALSE)="TOP"),VLOOKUP(E130,'Q4.SL'!G:O,6,FALSE)&amp;"("&amp;VLOOKUP(E130,'Q4.SL'!G:O,4,FALSE)&amp;")",VLOOKUP(E130,'Q4.SL'!G:O,6,FALSE))</f>
        <v/>
      </c>
      <c r="J130" s="20" t="str">
        <f ca="1">_xlfn.IFERROR(VLOOKUP(E130,'Rec.'!H:N,7,FALSE),"")</f>
        <v/>
      </c>
      <c r="K130" s="20" t="str">
        <f ca="1">_xlfn.IFERROR(VLOOKUP(E130,'SF.SL'!F:J,5,FALSE),"")</f>
        <v/>
      </c>
      <c r="L130" s="31" t="str">
        <f ca="1">IF(ROW()-9&gt;'Inf.'!$O$2,"",VLOOKUP(E130,'SF.SL'!F:J,4,FALSE))</f>
        <v/>
      </c>
      <c r="M130" s="20" t="str">
        <f ca="1">IF(ROW()-9&gt;'Inf.'!$O$2,"",VLOOKUP(E130,'SF.SL'!F:O,10,FALSE))</f>
        <v/>
      </c>
      <c r="N130" s="20">
        <f ca="1">_xlfn.IFERROR(VLOOKUP(E130,'F.SL'!F:J,5,FALSE),"")</f>
        <v>9.2</v>
      </c>
      <c r="O130" s="31" t="str">
        <f>IF(ROW()-9&gt;'Inf.'!$F$10,"",VLOOKUP(E130,'F.SL'!F:J,4,FALSE))</f>
        <v/>
      </c>
      <c r="P130" s="20" t="str">
        <f>IF(ROW()-9&gt;'Inf.'!$F$10,"",VLOOKUP(E130,'F.SL'!F:O,10,FALSE))</f>
        <v/>
      </c>
      <c r="Q130" s="42"/>
    </row>
    <row r="131" spans="1:17" ht="21.95" customHeight="1">
      <c r="A131" s="20" t="str">
        <f ca="1">_xlfn.IFERROR(VLOOKUP(E131,'Rec.'!Q:R,2,FALSE),"")</f>
        <v/>
      </c>
      <c r="B131" s="21" t="str">
        <f ca="1">_xlfn.IFERROR(VLOOKUP(E131,'Rec.'!B:H,4,FALSE),"")</f>
        <v/>
      </c>
      <c r="C131" s="21" t="str">
        <f ca="1">_xlfn.IFERROR(VLOOKUP(E131,'Rec.'!B:H,5,FALSE),"")</f>
        <v/>
      </c>
      <c r="D131" s="20" t="str">
        <f ca="1">_xlfn.IFERROR(VLOOKUP(E131,'Rec.'!B:H,6,FALSE),"")</f>
        <v/>
      </c>
      <c r="E131" s="20" t="str">
        <f ca="1">_xlfn.IFERROR(VLOOKUP(ROW()-9,'Rec.'!T:U,2,FALSE),"")</f>
        <v/>
      </c>
      <c r="F131" s="20" t="str">
        <f ca="1">IF(AND('Inf.'!C$10="Onsight",VLOOKUP(E131,'Q1.SL'!F:M,6,FALSE)="TOP"),VLOOKUP(E131,'Q1.SL'!F:M,6,FALSE)&amp;"("&amp;VLOOKUP(E131,'Q1.SL'!F:M,4,FALSE)&amp;")",VLOOKUP(E131,'Q1.SL'!F:M,6,FALSE))</f>
        <v/>
      </c>
      <c r="G131" s="20" t="str">
        <f ca="1">IF(AND('Inf.'!C$10="Onsight",VLOOKUP(E131,'Q2.SL'!G:O,6,FALSE)="TOP"),VLOOKUP(E131,'Q2.SL'!G:O,6,FALSE)&amp;"("&amp;VLOOKUP(E131,'Q2.SL'!G:O,4,FALSE)&amp;")",VLOOKUP(E131,'Q2.SL'!G:O,6,FALSE))</f>
        <v/>
      </c>
      <c r="H131" s="20" t="str">
        <f ca="1">IF(AND('Inf.'!C$10="Onsight",VLOOKUP(E131,'Q3.SL'!G:O,6,FALSE)="TOP"),VLOOKUP(E131,'Q3.SL'!G:O,6,FALSE)&amp;"("&amp;VLOOKUP(E131,'Q3.SL'!G:O,4,FALSE)&amp;")",VLOOKUP(E131,'Q3.SL'!G:O,6,FALSE))</f>
        <v/>
      </c>
      <c r="I131" s="20" t="str">
        <f ca="1">IF(AND('Inf.'!C$10="Onsight",VLOOKUP(E131,'Q4.SL'!G:O,6,FALSE)="TOP"),VLOOKUP(E131,'Q4.SL'!G:O,6,FALSE)&amp;"("&amp;VLOOKUP(E131,'Q4.SL'!G:O,4,FALSE)&amp;")",VLOOKUP(E131,'Q4.SL'!G:O,6,FALSE))</f>
        <v/>
      </c>
      <c r="J131" s="20" t="str">
        <f ca="1">_xlfn.IFERROR(VLOOKUP(E131,'Rec.'!H:N,7,FALSE),"")</f>
        <v/>
      </c>
      <c r="K131" s="20" t="str">
        <f ca="1">_xlfn.IFERROR(VLOOKUP(E131,'SF.SL'!F:J,5,FALSE),"")</f>
        <v/>
      </c>
      <c r="L131" s="31" t="str">
        <f ca="1">IF(ROW()-9&gt;'Inf.'!$O$2,"",VLOOKUP(E131,'SF.SL'!F:J,4,FALSE))</f>
        <v/>
      </c>
      <c r="M131" s="20" t="str">
        <f ca="1">IF(ROW()-9&gt;'Inf.'!$O$2,"",VLOOKUP(E131,'SF.SL'!F:O,10,FALSE))</f>
        <v/>
      </c>
      <c r="N131" s="20">
        <f ca="1">_xlfn.IFERROR(VLOOKUP(E131,'F.SL'!F:J,5,FALSE),"")</f>
        <v>9.2</v>
      </c>
      <c r="O131" s="31" t="str">
        <f>IF(ROW()-9&gt;'Inf.'!$F$10,"",VLOOKUP(E131,'F.SL'!F:J,4,FALSE))</f>
        <v/>
      </c>
      <c r="P131" s="20" t="str">
        <f>IF(ROW()-9&gt;'Inf.'!$F$10,"",VLOOKUP(E131,'F.SL'!F:O,10,FALSE))</f>
        <v/>
      </c>
      <c r="Q131" s="42"/>
    </row>
    <row r="132" spans="1:17" ht="21.95" customHeight="1">
      <c r="A132" s="20" t="str">
        <f ca="1">_xlfn.IFERROR(VLOOKUP(E132,'Rec.'!Q:R,2,FALSE),"")</f>
        <v/>
      </c>
      <c r="B132" s="21" t="str">
        <f ca="1">_xlfn.IFERROR(VLOOKUP(E132,'Rec.'!B:H,4,FALSE),"")</f>
        <v/>
      </c>
      <c r="C132" s="21" t="str">
        <f ca="1">_xlfn.IFERROR(VLOOKUP(E132,'Rec.'!B:H,5,FALSE),"")</f>
        <v/>
      </c>
      <c r="D132" s="20" t="str">
        <f ca="1">_xlfn.IFERROR(VLOOKUP(E132,'Rec.'!B:H,6,FALSE),"")</f>
        <v/>
      </c>
      <c r="E132" s="20" t="str">
        <f ca="1">_xlfn.IFERROR(VLOOKUP(ROW()-9,'Rec.'!T:U,2,FALSE),"")</f>
        <v/>
      </c>
      <c r="F132" s="20" t="str">
        <f ca="1">IF(AND('Inf.'!C$10="Onsight",VLOOKUP(E132,'Q1.SL'!F:M,6,FALSE)="TOP"),VLOOKUP(E132,'Q1.SL'!F:M,6,FALSE)&amp;"("&amp;VLOOKUP(E132,'Q1.SL'!F:M,4,FALSE)&amp;")",VLOOKUP(E132,'Q1.SL'!F:M,6,FALSE))</f>
        <v/>
      </c>
      <c r="G132" s="20" t="str">
        <f ca="1">IF(AND('Inf.'!C$10="Onsight",VLOOKUP(E132,'Q2.SL'!G:O,6,FALSE)="TOP"),VLOOKUP(E132,'Q2.SL'!G:O,6,FALSE)&amp;"("&amp;VLOOKUP(E132,'Q2.SL'!G:O,4,FALSE)&amp;")",VLOOKUP(E132,'Q2.SL'!G:O,6,FALSE))</f>
        <v/>
      </c>
      <c r="H132" s="20" t="str">
        <f ca="1">IF(AND('Inf.'!C$10="Onsight",VLOOKUP(E132,'Q3.SL'!G:O,6,FALSE)="TOP"),VLOOKUP(E132,'Q3.SL'!G:O,6,FALSE)&amp;"("&amp;VLOOKUP(E132,'Q3.SL'!G:O,4,FALSE)&amp;")",VLOOKUP(E132,'Q3.SL'!G:O,6,FALSE))</f>
        <v/>
      </c>
      <c r="I132" s="20" t="str">
        <f ca="1">IF(AND('Inf.'!C$10="Onsight",VLOOKUP(E132,'Q4.SL'!G:O,6,FALSE)="TOP"),VLOOKUP(E132,'Q4.SL'!G:O,6,FALSE)&amp;"("&amp;VLOOKUP(E132,'Q4.SL'!G:O,4,FALSE)&amp;")",VLOOKUP(E132,'Q4.SL'!G:O,6,FALSE))</f>
        <v/>
      </c>
      <c r="J132" s="20" t="str">
        <f ca="1">_xlfn.IFERROR(VLOOKUP(E132,'Rec.'!H:N,7,FALSE),"")</f>
        <v/>
      </c>
      <c r="K132" s="20" t="str">
        <f ca="1">_xlfn.IFERROR(VLOOKUP(E132,'SF.SL'!F:J,5,FALSE),"")</f>
        <v/>
      </c>
      <c r="L132" s="31" t="str">
        <f ca="1">IF(ROW()-9&gt;'Inf.'!$O$2,"",VLOOKUP(E132,'SF.SL'!F:J,4,FALSE))</f>
        <v/>
      </c>
      <c r="M132" s="20" t="str">
        <f ca="1">IF(ROW()-9&gt;'Inf.'!$O$2,"",VLOOKUP(E132,'SF.SL'!F:O,10,FALSE))</f>
        <v/>
      </c>
      <c r="N132" s="20">
        <f ca="1">_xlfn.IFERROR(VLOOKUP(E132,'F.SL'!F:J,5,FALSE),"")</f>
        <v>9.2</v>
      </c>
      <c r="O132" s="31" t="str">
        <f>IF(ROW()-9&gt;'Inf.'!$F$10,"",VLOOKUP(E132,'F.SL'!F:J,4,FALSE))</f>
        <v/>
      </c>
      <c r="P132" s="20" t="str">
        <f>IF(ROW()-9&gt;'Inf.'!$F$10,"",VLOOKUP(E132,'F.SL'!F:O,10,FALSE))</f>
        <v/>
      </c>
      <c r="Q132" s="42"/>
    </row>
    <row r="133" spans="1:17" ht="21.95" customHeight="1">
      <c r="A133" s="20" t="str">
        <f ca="1">_xlfn.IFERROR(VLOOKUP(E133,'Rec.'!Q:R,2,FALSE),"")</f>
        <v/>
      </c>
      <c r="B133" s="21" t="str">
        <f ca="1">_xlfn.IFERROR(VLOOKUP(E133,'Rec.'!B:H,4,FALSE),"")</f>
        <v/>
      </c>
      <c r="C133" s="21" t="str">
        <f ca="1">_xlfn.IFERROR(VLOOKUP(E133,'Rec.'!B:H,5,FALSE),"")</f>
        <v/>
      </c>
      <c r="D133" s="20" t="str">
        <f ca="1">_xlfn.IFERROR(VLOOKUP(E133,'Rec.'!B:H,6,FALSE),"")</f>
        <v/>
      </c>
      <c r="E133" s="20" t="str">
        <f ca="1">_xlfn.IFERROR(VLOOKUP(ROW()-9,'Rec.'!T:U,2,FALSE),"")</f>
        <v/>
      </c>
      <c r="F133" s="20" t="str">
        <f ca="1">IF(AND('Inf.'!C$10="Onsight",VLOOKUP(E133,'Q1.SL'!F:M,6,FALSE)="TOP"),VLOOKUP(E133,'Q1.SL'!F:M,6,FALSE)&amp;"("&amp;VLOOKUP(E133,'Q1.SL'!F:M,4,FALSE)&amp;")",VLOOKUP(E133,'Q1.SL'!F:M,6,FALSE))</f>
        <v/>
      </c>
      <c r="G133" s="20" t="str">
        <f ca="1">IF(AND('Inf.'!C$10="Onsight",VLOOKUP(E133,'Q2.SL'!G:O,6,FALSE)="TOP"),VLOOKUP(E133,'Q2.SL'!G:O,6,FALSE)&amp;"("&amp;VLOOKUP(E133,'Q2.SL'!G:O,4,FALSE)&amp;")",VLOOKUP(E133,'Q2.SL'!G:O,6,FALSE))</f>
        <v/>
      </c>
      <c r="H133" s="20" t="str">
        <f ca="1">IF(AND('Inf.'!C$10="Onsight",VLOOKUP(E133,'Q3.SL'!G:O,6,FALSE)="TOP"),VLOOKUP(E133,'Q3.SL'!G:O,6,FALSE)&amp;"("&amp;VLOOKUP(E133,'Q3.SL'!G:O,4,FALSE)&amp;")",VLOOKUP(E133,'Q3.SL'!G:O,6,FALSE))</f>
        <v/>
      </c>
      <c r="I133" s="20" t="str">
        <f ca="1">IF(AND('Inf.'!C$10="Onsight",VLOOKUP(E133,'Q4.SL'!G:O,6,FALSE)="TOP"),VLOOKUP(E133,'Q4.SL'!G:O,6,FALSE)&amp;"("&amp;VLOOKUP(E133,'Q4.SL'!G:O,4,FALSE)&amp;")",VLOOKUP(E133,'Q4.SL'!G:O,6,FALSE))</f>
        <v/>
      </c>
      <c r="J133" s="20" t="str">
        <f ca="1">_xlfn.IFERROR(VLOOKUP(E133,'Rec.'!H:N,7,FALSE),"")</f>
        <v/>
      </c>
      <c r="K133" s="20" t="str">
        <f ca="1">_xlfn.IFERROR(VLOOKUP(E133,'SF.SL'!F:J,5,FALSE),"")</f>
        <v/>
      </c>
      <c r="L133" s="31" t="str">
        <f ca="1">IF(ROW()-9&gt;'Inf.'!$O$2,"",VLOOKUP(E133,'SF.SL'!F:J,4,FALSE))</f>
        <v/>
      </c>
      <c r="M133" s="20" t="str">
        <f ca="1">IF(ROW()-9&gt;'Inf.'!$O$2,"",VLOOKUP(E133,'SF.SL'!F:O,10,FALSE))</f>
        <v/>
      </c>
      <c r="N133" s="20">
        <f ca="1">_xlfn.IFERROR(VLOOKUP(E133,'F.SL'!F:J,5,FALSE),"")</f>
        <v>9.2</v>
      </c>
      <c r="O133" s="31" t="str">
        <f>IF(ROW()-9&gt;'Inf.'!$F$10,"",VLOOKUP(E133,'F.SL'!F:J,4,FALSE))</f>
        <v/>
      </c>
      <c r="P133" s="20" t="str">
        <f>IF(ROW()-9&gt;'Inf.'!$F$10,"",VLOOKUP(E133,'F.SL'!F:O,10,FALSE))</f>
        <v/>
      </c>
      <c r="Q133" s="42"/>
    </row>
    <row r="134" spans="1:17" ht="21.95" customHeight="1">
      <c r="A134" s="20" t="str">
        <f ca="1">_xlfn.IFERROR(VLOOKUP(E134,'Rec.'!Q:R,2,FALSE),"")</f>
        <v/>
      </c>
      <c r="B134" s="21" t="str">
        <f ca="1">_xlfn.IFERROR(VLOOKUP(E134,'Rec.'!B:H,4,FALSE),"")</f>
        <v/>
      </c>
      <c r="C134" s="21" t="str">
        <f ca="1">_xlfn.IFERROR(VLOOKUP(E134,'Rec.'!B:H,5,FALSE),"")</f>
        <v/>
      </c>
      <c r="D134" s="20" t="str">
        <f ca="1">_xlfn.IFERROR(VLOOKUP(E134,'Rec.'!B:H,6,FALSE),"")</f>
        <v/>
      </c>
      <c r="E134" s="20" t="str">
        <f ca="1">_xlfn.IFERROR(VLOOKUP(ROW()-9,'Rec.'!T:U,2,FALSE),"")</f>
        <v/>
      </c>
      <c r="F134" s="20" t="str">
        <f ca="1">IF(AND('Inf.'!C$10="Onsight",VLOOKUP(E134,'Q1.SL'!F:M,6,FALSE)="TOP"),VLOOKUP(E134,'Q1.SL'!F:M,6,FALSE)&amp;"("&amp;VLOOKUP(E134,'Q1.SL'!F:M,4,FALSE)&amp;")",VLOOKUP(E134,'Q1.SL'!F:M,6,FALSE))</f>
        <v/>
      </c>
      <c r="G134" s="20" t="str">
        <f ca="1">IF(AND('Inf.'!C$10="Onsight",VLOOKUP(E134,'Q2.SL'!G:O,6,FALSE)="TOP"),VLOOKUP(E134,'Q2.SL'!G:O,6,FALSE)&amp;"("&amp;VLOOKUP(E134,'Q2.SL'!G:O,4,FALSE)&amp;")",VLOOKUP(E134,'Q2.SL'!G:O,6,FALSE))</f>
        <v/>
      </c>
      <c r="H134" s="20" t="str">
        <f ca="1">IF(AND('Inf.'!C$10="Onsight",VLOOKUP(E134,'Q3.SL'!G:O,6,FALSE)="TOP"),VLOOKUP(E134,'Q3.SL'!G:O,6,FALSE)&amp;"("&amp;VLOOKUP(E134,'Q3.SL'!G:O,4,FALSE)&amp;")",VLOOKUP(E134,'Q3.SL'!G:O,6,FALSE))</f>
        <v/>
      </c>
      <c r="I134" s="20" t="str">
        <f ca="1">IF(AND('Inf.'!C$10="Onsight",VLOOKUP(E134,'Q4.SL'!G:O,6,FALSE)="TOP"),VLOOKUP(E134,'Q4.SL'!G:O,6,FALSE)&amp;"("&amp;VLOOKUP(E134,'Q4.SL'!G:O,4,FALSE)&amp;")",VLOOKUP(E134,'Q4.SL'!G:O,6,FALSE))</f>
        <v/>
      </c>
      <c r="J134" s="20" t="str">
        <f ca="1">_xlfn.IFERROR(VLOOKUP(E134,'Rec.'!H:N,7,FALSE),"")</f>
        <v/>
      </c>
      <c r="K134" s="20" t="str">
        <f ca="1">_xlfn.IFERROR(VLOOKUP(E134,'SF.SL'!F:J,5,FALSE),"")</f>
        <v/>
      </c>
      <c r="L134" s="31" t="str">
        <f ca="1">IF(ROW()-9&gt;'Inf.'!$O$2,"",VLOOKUP(E134,'SF.SL'!F:J,4,FALSE))</f>
        <v/>
      </c>
      <c r="M134" s="20" t="str">
        <f ca="1">IF(ROW()-9&gt;'Inf.'!$O$2,"",VLOOKUP(E134,'SF.SL'!F:O,10,FALSE))</f>
        <v/>
      </c>
      <c r="N134" s="20">
        <f ca="1">_xlfn.IFERROR(VLOOKUP(E134,'F.SL'!F:J,5,FALSE),"")</f>
        <v>9.2</v>
      </c>
      <c r="O134" s="31" t="str">
        <f>IF(ROW()-9&gt;'Inf.'!$F$10,"",VLOOKUP(E134,'F.SL'!F:J,4,FALSE))</f>
        <v/>
      </c>
      <c r="P134" s="20" t="str">
        <f>IF(ROW()-9&gt;'Inf.'!$F$10,"",VLOOKUP(E134,'F.SL'!F:O,10,FALSE))</f>
        <v/>
      </c>
      <c r="Q134" s="42"/>
    </row>
    <row r="135" spans="1:17" ht="21.95" customHeight="1">
      <c r="A135" s="20" t="str">
        <f ca="1">_xlfn.IFERROR(VLOOKUP(E135,'Rec.'!Q:R,2,FALSE),"")</f>
        <v/>
      </c>
      <c r="B135" s="21" t="str">
        <f ca="1">_xlfn.IFERROR(VLOOKUP(E135,'Rec.'!B:H,4,FALSE),"")</f>
        <v/>
      </c>
      <c r="C135" s="21" t="str">
        <f ca="1">_xlfn.IFERROR(VLOOKUP(E135,'Rec.'!B:H,5,FALSE),"")</f>
        <v/>
      </c>
      <c r="D135" s="20" t="str">
        <f ca="1">_xlfn.IFERROR(VLOOKUP(E135,'Rec.'!B:H,6,FALSE),"")</f>
        <v/>
      </c>
      <c r="E135" s="20" t="str">
        <f ca="1">_xlfn.IFERROR(VLOOKUP(ROW()-9,'Rec.'!T:U,2,FALSE),"")</f>
        <v/>
      </c>
      <c r="F135" s="20" t="str">
        <f ca="1">IF(AND('Inf.'!C$10="Onsight",VLOOKUP(E135,'Q1.SL'!F:M,6,FALSE)="TOP"),VLOOKUP(E135,'Q1.SL'!F:M,6,FALSE)&amp;"("&amp;VLOOKUP(E135,'Q1.SL'!F:M,4,FALSE)&amp;")",VLOOKUP(E135,'Q1.SL'!F:M,6,FALSE))</f>
        <v/>
      </c>
      <c r="G135" s="20" t="str">
        <f ca="1">IF(AND('Inf.'!C$10="Onsight",VLOOKUP(E135,'Q2.SL'!G:O,6,FALSE)="TOP"),VLOOKUP(E135,'Q2.SL'!G:O,6,FALSE)&amp;"("&amp;VLOOKUP(E135,'Q2.SL'!G:O,4,FALSE)&amp;")",VLOOKUP(E135,'Q2.SL'!G:O,6,FALSE))</f>
        <v/>
      </c>
      <c r="H135" s="20" t="str">
        <f ca="1">IF(AND('Inf.'!C$10="Onsight",VLOOKUP(E135,'Q3.SL'!G:O,6,FALSE)="TOP"),VLOOKUP(E135,'Q3.SL'!G:O,6,FALSE)&amp;"("&amp;VLOOKUP(E135,'Q3.SL'!G:O,4,FALSE)&amp;")",VLOOKUP(E135,'Q3.SL'!G:O,6,FALSE))</f>
        <v/>
      </c>
      <c r="I135" s="20" t="str">
        <f ca="1">IF(AND('Inf.'!C$10="Onsight",VLOOKUP(E135,'Q4.SL'!G:O,6,FALSE)="TOP"),VLOOKUP(E135,'Q4.SL'!G:O,6,FALSE)&amp;"("&amp;VLOOKUP(E135,'Q4.SL'!G:O,4,FALSE)&amp;")",VLOOKUP(E135,'Q4.SL'!G:O,6,FALSE))</f>
        <v/>
      </c>
      <c r="J135" s="20" t="str">
        <f ca="1">_xlfn.IFERROR(VLOOKUP(E135,'Rec.'!H:N,7,FALSE),"")</f>
        <v/>
      </c>
      <c r="K135" s="20" t="str">
        <f ca="1">_xlfn.IFERROR(VLOOKUP(E135,'SF.SL'!F:J,5,FALSE),"")</f>
        <v/>
      </c>
      <c r="L135" s="31" t="str">
        <f ca="1">IF(ROW()-9&gt;'Inf.'!$O$2,"",VLOOKUP(E135,'SF.SL'!F:J,4,FALSE))</f>
        <v/>
      </c>
      <c r="M135" s="20" t="str">
        <f ca="1">IF(ROW()-9&gt;'Inf.'!$O$2,"",VLOOKUP(E135,'SF.SL'!F:O,10,FALSE))</f>
        <v/>
      </c>
      <c r="N135" s="20">
        <f ca="1">_xlfn.IFERROR(VLOOKUP(E135,'F.SL'!F:J,5,FALSE),"")</f>
        <v>9.2</v>
      </c>
      <c r="O135" s="31" t="str">
        <f>IF(ROW()-9&gt;'Inf.'!$F$10,"",VLOOKUP(E135,'F.SL'!F:J,4,FALSE))</f>
        <v/>
      </c>
      <c r="P135" s="20" t="str">
        <f>IF(ROW()-9&gt;'Inf.'!$F$10,"",VLOOKUP(E135,'F.SL'!F:O,10,FALSE))</f>
        <v/>
      </c>
      <c r="Q135" s="42"/>
    </row>
    <row r="136" spans="1:17" ht="21.95" customHeight="1">
      <c r="A136" s="20" t="str">
        <f ca="1">_xlfn.IFERROR(VLOOKUP(E136,'Rec.'!Q:R,2,FALSE),"")</f>
        <v/>
      </c>
      <c r="B136" s="21" t="str">
        <f ca="1">_xlfn.IFERROR(VLOOKUP(E136,'Rec.'!B:H,4,FALSE),"")</f>
        <v/>
      </c>
      <c r="C136" s="21" t="str">
        <f ca="1">_xlfn.IFERROR(VLOOKUP(E136,'Rec.'!B:H,5,FALSE),"")</f>
        <v/>
      </c>
      <c r="D136" s="20" t="str">
        <f ca="1">_xlfn.IFERROR(VLOOKUP(E136,'Rec.'!B:H,6,FALSE),"")</f>
        <v/>
      </c>
      <c r="E136" s="20" t="str">
        <f ca="1">_xlfn.IFERROR(VLOOKUP(ROW()-9,'Rec.'!T:U,2,FALSE),"")</f>
        <v/>
      </c>
      <c r="F136" s="20" t="str">
        <f ca="1">IF(AND('Inf.'!C$10="Onsight",VLOOKUP(E136,'Q1.SL'!F:M,6,FALSE)="TOP"),VLOOKUP(E136,'Q1.SL'!F:M,6,FALSE)&amp;"("&amp;VLOOKUP(E136,'Q1.SL'!F:M,4,FALSE)&amp;")",VLOOKUP(E136,'Q1.SL'!F:M,6,FALSE))</f>
        <v/>
      </c>
      <c r="G136" s="20" t="str">
        <f ca="1">IF(AND('Inf.'!C$10="Onsight",VLOOKUP(E136,'Q2.SL'!G:O,6,FALSE)="TOP"),VLOOKUP(E136,'Q2.SL'!G:O,6,FALSE)&amp;"("&amp;VLOOKUP(E136,'Q2.SL'!G:O,4,FALSE)&amp;")",VLOOKUP(E136,'Q2.SL'!G:O,6,FALSE))</f>
        <v/>
      </c>
      <c r="H136" s="20" t="str">
        <f ca="1">IF(AND('Inf.'!C$10="Onsight",VLOOKUP(E136,'Q3.SL'!G:O,6,FALSE)="TOP"),VLOOKUP(E136,'Q3.SL'!G:O,6,FALSE)&amp;"("&amp;VLOOKUP(E136,'Q3.SL'!G:O,4,FALSE)&amp;")",VLOOKUP(E136,'Q3.SL'!G:O,6,FALSE))</f>
        <v/>
      </c>
      <c r="I136" s="20" t="str">
        <f ca="1">IF(AND('Inf.'!C$10="Onsight",VLOOKUP(E136,'Q4.SL'!G:O,6,FALSE)="TOP"),VLOOKUP(E136,'Q4.SL'!G:O,6,FALSE)&amp;"("&amp;VLOOKUP(E136,'Q4.SL'!G:O,4,FALSE)&amp;")",VLOOKUP(E136,'Q4.SL'!G:O,6,FALSE))</f>
        <v/>
      </c>
      <c r="J136" s="20" t="str">
        <f ca="1">_xlfn.IFERROR(VLOOKUP(E136,'Rec.'!H:N,7,FALSE),"")</f>
        <v/>
      </c>
      <c r="K136" s="20" t="str">
        <f ca="1">_xlfn.IFERROR(VLOOKUP(E136,'SF.SL'!F:J,5,FALSE),"")</f>
        <v/>
      </c>
      <c r="L136" s="31" t="str">
        <f ca="1">IF(ROW()-9&gt;'Inf.'!$O$2,"",VLOOKUP(E136,'SF.SL'!F:J,4,FALSE))</f>
        <v/>
      </c>
      <c r="M136" s="20" t="str">
        <f ca="1">IF(ROW()-9&gt;'Inf.'!$O$2,"",VLOOKUP(E136,'SF.SL'!F:O,10,FALSE))</f>
        <v/>
      </c>
      <c r="N136" s="20">
        <f ca="1">_xlfn.IFERROR(VLOOKUP(E136,'F.SL'!F:J,5,FALSE),"")</f>
        <v>9.2</v>
      </c>
      <c r="O136" s="31" t="str">
        <f>IF(ROW()-9&gt;'Inf.'!$F$10,"",VLOOKUP(E136,'F.SL'!F:J,4,FALSE))</f>
        <v/>
      </c>
      <c r="P136" s="20" t="str">
        <f>IF(ROW()-9&gt;'Inf.'!$F$10,"",VLOOKUP(E136,'F.SL'!F:O,10,FALSE))</f>
        <v/>
      </c>
      <c r="Q136" s="42"/>
    </row>
    <row r="137" spans="1:17" ht="21.95" customHeight="1">
      <c r="A137" s="20" t="str">
        <f ca="1">_xlfn.IFERROR(VLOOKUP(E137,'Rec.'!Q:R,2,FALSE),"")</f>
        <v/>
      </c>
      <c r="B137" s="21" t="str">
        <f ca="1">_xlfn.IFERROR(VLOOKUP(E137,'Rec.'!B:H,4,FALSE),"")</f>
        <v/>
      </c>
      <c r="C137" s="21" t="str">
        <f ca="1">_xlfn.IFERROR(VLOOKUP(E137,'Rec.'!B:H,5,FALSE),"")</f>
        <v/>
      </c>
      <c r="D137" s="20" t="str">
        <f ca="1">_xlfn.IFERROR(VLOOKUP(E137,'Rec.'!B:H,6,FALSE),"")</f>
        <v/>
      </c>
      <c r="E137" s="20" t="str">
        <f ca="1">_xlfn.IFERROR(VLOOKUP(ROW()-9,'Rec.'!T:U,2,FALSE),"")</f>
        <v/>
      </c>
      <c r="F137" s="20" t="str">
        <f ca="1">IF(AND('Inf.'!C$10="Onsight",VLOOKUP(E137,'Q1.SL'!F:M,6,FALSE)="TOP"),VLOOKUP(E137,'Q1.SL'!F:M,6,FALSE)&amp;"("&amp;VLOOKUP(E137,'Q1.SL'!F:M,4,FALSE)&amp;")",VLOOKUP(E137,'Q1.SL'!F:M,6,FALSE))</f>
        <v/>
      </c>
      <c r="G137" s="20" t="str">
        <f ca="1">IF(AND('Inf.'!C$10="Onsight",VLOOKUP(E137,'Q2.SL'!G:O,6,FALSE)="TOP"),VLOOKUP(E137,'Q2.SL'!G:O,6,FALSE)&amp;"("&amp;VLOOKUP(E137,'Q2.SL'!G:O,4,FALSE)&amp;")",VLOOKUP(E137,'Q2.SL'!G:O,6,FALSE))</f>
        <v/>
      </c>
      <c r="H137" s="20" t="str">
        <f ca="1">IF(AND('Inf.'!C$10="Onsight",VLOOKUP(E137,'Q3.SL'!G:O,6,FALSE)="TOP"),VLOOKUP(E137,'Q3.SL'!G:O,6,FALSE)&amp;"("&amp;VLOOKUP(E137,'Q3.SL'!G:O,4,FALSE)&amp;")",VLOOKUP(E137,'Q3.SL'!G:O,6,FALSE))</f>
        <v/>
      </c>
      <c r="I137" s="20" t="str">
        <f ca="1">IF(AND('Inf.'!C$10="Onsight",VLOOKUP(E137,'Q4.SL'!G:O,6,FALSE)="TOP"),VLOOKUP(E137,'Q4.SL'!G:O,6,FALSE)&amp;"("&amp;VLOOKUP(E137,'Q4.SL'!G:O,4,FALSE)&amp;")",VLOOKUP(E137,'Q4.SL'!G:O,6,FALSE))</f>
        <v/>
      </c>
      <c r="J137" s="20" t="str">
        <f ca="1">_xlfn.IFERROR(VLOOKUP(E137,'Rec.'!H:N,7,FALSE),"")</f>
        <v/>
      </c>
      <c r="K137" s="20" t="str">
        <f ca="1">_xlfn.IFERROR(VLOOKUP(E137,'SF.SL'!F:J,5,FALSE),"")</f>
        <v/>
      </c>
      <c r="L137" s="31" t="str">
        <f ca="1">IF(ROW()-9&gt;'Inf.'!$O$2,"",VLOOKUP(E137,'SF.SL'!F:J,4,FALSE))</f>
        <v/>
      </c>
      <c r="M137" s="20" t="str">
        <f ca="1">IF(ROW()-9&gt;'Inf.'!$O$2,"",VLOOKUP(E137,'SF.SL'!F:O,10,FALSE))</f>
        <v/>
      </c>
      <c r="N137" s="20">
        <f ca="1">_xlfn.IFERROR(VLOOKUP(E137,'F.SL'!F:J,5,FALSE),"")</f>
        <v>9.2</v>
      </c>
      <c r="O137" s="31" t="str">
        <f>IF(ROW()-9&gt;'Inf.'!$F$10,"",VLOOKUP(E137,'F.SL'!F:J,4,FALSE))</f>
        <v/>
      </c>
      <c r="P137" s="20" t="str">
        <f>IF(ROW()-9&gt;'Inf.'!$F$10,"",VLOOKUP(E137,'F.SL'!F:O,10,FALSE))</f>
        <v/>
      </c>
      <c r="Q137" s="42"/>
    </row>
    <row r="138" spans="1:17" ht="21.95" customHeight="1">
      <c r="A138" s="20" t="str">
        <f ca="1">_xlfn.IFERROR(VLOOKUP(E138,'Rec.'!Q:R,2,FALSE),"")</f>
        <v/>
      </c>
      <c r="B138" s="21" t="str">
        <f ca="1">_xlfn.IFERROR(VLOOKUP(E138,'Rec.'!B:H,4,FALSE),"")</f>
        <v/>
      </c>
      <c r="C138" s="21" t="str">
        <f ca="1">_xlfn.IFERROR(VLOOKUP(E138,'Rec.'!B:H,5,FALSE),"")</f>
        <v/>
      </c>
      <c r="D138" s="20" t="str">
        <f ca="1">_xlfn.IFERROR(VLOOKUP(E138,'Rec.'!B:H,6,FALSE),"")</f>
        <v/>
      </c>
      <c r="E138" s="20" t="str">
        <f ca="1">_xlfn.IFERROR(VLOOKUP(ROW()-9,'Rec.'!T:U,2,FALSE),"")</f>
        <v/>
      </c>
      <c r="F138" s="20" t="str">
        <f ca="1">IF(AND('Inf.'!C$10="Onsight",VLOOKUP(E138,'Q1.SL'!F:M,6,FALSE)="TOP"),VLOOKUP(E138,'Q1.SL'!F:M,6,FALSE)&amp;"("&amp;VLOOKUP(E138,'Q1.SL'!F:M,4,FALSE)&amp;")",VLOOKUP(E138,'Q1.SL'!F:M,6,FALSE))</f>
        <v/>
      </c>
      <c r="G138" s="20" t="str">
        <f ca="1">IF(AND('Inf.'!C$10="Onsight",VLOOKUP(E138,'Q2.SL'!G:O,6,FALSE)="TOP"),VLOOKUP(E138,'Q2.SL'!G:O,6,FALSE)&amp;"("&amp;VLOOKUP(E138,'Q2.SL'!G:O,4,FALSE)&amp;")",VLOOKUP(E138,'Q2.SL'!G:O,6,FALSE))</f>
        <v/>
      </c>
      <c r="H138" s="20" t="str">
        <f ca="1">IF(AND('Inf.'!C$10="Onsight",VLOOKUP(E138,'Q3.SL'!G:O,6,FALSE)="TOP"),VLOOKUP(E138,'Q3.SL'!G:O,6,FALSE)&amp;"("&amp;VLOOKUP(E138,'Q3.SL'!G:O,4,FALSE)&amp;")",VLOOKUP(E138,'Q3.SL'!G:O,6,FALSE))</f>
        <v/>
      </c>
      <c r="I138" s="20" t="str">
        <f ca="1">IF(AND('Inf.'!C$10="Onsight",VLOOKUP(E138,'Q4.SL'!G:O,6,FALSE)="TOP"),VLOOKUP(E138,'Q4.SL'!G:O,6,FALSE)&amp;"("&amp;VLOOKUP(E138,'Q4.SL'!G:O,4,FALSE)&amp;")",VLOOKUP(E138,'Q4.SL'!G:O,6,FALSE))</f>
        <v/>
      </c>
      <c r="J138" s="20" t="str">
        <f ca="1">_xlfn.IFERROR(VLOOKUP(E138,'Rec.'!H:N,7,FALSE),"")</f>
        <v/>
      </c>
      <c r="K138" s="20" t="str">
        <f ca="1">_xlfn.IFERROR(VLOOKUP(E138,'SF.SL'!F:J,5,FALSE),"")</f>
        <v/>
      </c>
      <c r="L138" s="31" t="str">
        <f ca="1">IF(ROW()-9&gt;'Inf.'!$O$2,"",VLOOKUP(E138,'SF.SL'!F:J,4,FALSE))</f>
        <v/>
      </c>
      <c r="M138" s="20" t="str">
        <f ca="1">IF(ROW()-9&gt;'Inf.'!$O$2,"",VLOOKUP(E138,'SF.SL'!F:O,10,FALSE))</f>
        <v/>
      </c>
      <c r="N138" s="20">
        <f ca="1">_xlfn.IFERROR(VLOOKUP(E138,'F.SL'!F:J,5,FALSE),"")</f>
        <v>9.2</v>
      </c>
      <c r="O138" s="31" t="str">
        <f>IF(ROW()-9&gt;'Inf.'!$F$10,"",VLOOKUP(E138,'F.SL'!F:J,4,FALSE))</f>
        <v/>
      </c>
      <c r="P138" s="20" t="str">
        <f>IF(ROW()-9&gt;'Inf.'!$F$10,"",VLOOKUP(E138,'F.SL'!F:O,10,FALSE))</f>
        <v/>
      </c>
      <c r="Q138" s="42"/>
    </row>
    <row r="139" spans="1:17" ht="21.95" customHeight="1">
      <c r="A139" s="20" t="str">
        <f ca="1">_xlfn.IFERROR(VLOOKUP(E139,'Rec.'!Q:R,2,FALSE),"")</f>
        <v/>
      </c>
      <c r="B139" s="21" t="str">
        <f ca="1">_xlfn.IFERROR(VLOOKUP(E139,'Rec.'!B:H,4,FALSE),"")</f>
        <v/>
      </c>
      <c r="C139" s="21" t="str">
        <f ca="1">_xlfn.IFERROR(VLOOKUP(E139,'Rec.'!B:H,5,FALSE),"")</f>
        <v/>
      </c>
      <c r="D139" s="20" t="str">
        <f ca="1">_xlfn.IFERROR(VLOOKUP(E139,'Rec.'!B:H,6,FALSE),"")</f>
        <v/>
      </c>
      <c r="E139" s="20" t="str">
        <f ca="1">_xlfn.IFERROR(VLOOKUP(ROW()-9,'Rec.'!T:U,2,FALSE),"")</f>
        <v/>
      </c>
      <c r="F139" s="20" t="str">
        <f ca="1">IF(AND('Inf.'!C$10="Onsight",VLOOKUP(E139,'Q1.SL'!F:M,6,FALSE)="TOP"),VLOOKUP(E139,'Q1.SL'!F:M,6,FALSE)&amp;"("&amp;VLOOKUP(E139,'Q1.SL'!F:M,4,FALSE)&amp;")",VLOOKUP(E139,'Q1.SL'!F:M,6,FALSE))</f>
        <v/>
      </c>
      <c r="G139" s="20" t="str">
        <f ca="1">IF(AND('Inf.'!C$10="Onsight",VLOOKUP(E139,'Q2.SL'!G:O,6,FALSE)="TOP"),VLOOKUP(E139,'Q2.SL'!G:O,6,FALSE)&amp;"("&amp;VLOOKUP(E139,'Q2.SL'!G:O,4,FALSE)&amp;")",VLOOKUP(E139,'Q2.SL'!G:O,6,FALSE))</f>
        <v/>
      </c>
      <c r="H139" s="20" t="str">
        <f ca="1">IF(AND('Inf.'!C$10="Onsight",VLOOKUP(E139,'Q3.SL'!G:O,6,FALSE)="TOP"),VLOOKUP(E139,'Q3.SL'!G:O,6,FALSE)&amp;"("&amp;VLOOKUP(E139,'Q3.SL'!G:O,4,FALSE)&amp;")",VLOOKUP(E139,'Q3.SL'!G:O,6,FALSE))</f>
        <v/>
      </c>
      <c r="I139" s="20" t="str">
        <f ca="1">IF(AND('Inf.'!C$10="Onsight",VLOOKUP(E139,'Q4.SL'!G:O,6,FALSE)="TOP"),VLOOKUP(E139,'Q4.SL'!G:O,6,FALSE)&amp;"("&amp;VLOOKUP(E139,'Q4.SL'!G:O,4,FALSE)&amp;")",VLOOKUP(E139,'Q4.SL'!G:O,6,FALSE))</f>
        <v/>
      </c>
      <c r="J139" s="20" t="str">
        <f ca="1">_xlfn.IFERROR(VLOOKUP(E139,'Rec.'!H:N,7,FALSE),"")</f>
        <v/>
      </c>
      <c r="K139" s="20" t="str">
        <f ca="1">_xlfn.IFERROR(VLOOKUP(E139,'SF.SL'!F:J,5,FALSE),"")</f>
        <v/>
      </c>
      <c r="L139" s="31" t="str">
        <f ca="1">IF(ROW()-9&gt;'Inf.'!$O$2,"",VLOOKUP(E139,'SF.SL'!F:J,4,FALSE))</f>
        <v/>
      </c>
      <c r="M139" s="20" t="str">
        <f ca="1">IF(ROW()-9&gt;'Inf.'!$O$2,"",VLOOKUP(E139,'SF.SL'!F:O,10,FALSE))</f>
        <v/>
      </c>
      <c r="N139" s="20">
        <f ca="1">_xlfn.IFERROR(VLOOKUP(E139,'F.SL'!F:J,5,FALSE),"")</f>
        <v>9.2</v>
      </c>
      <c r="O139" s="31" t="str">
        <f>IF(ROW()-9&gt;'Inf.'!$F$10,"",VLOOKUP(E139,'F.SL'!F:J,4,FALSE))</f>
        <v/>
      </c>
      <c r="P139" s="20" t="str">
        <f>IF(ROW()-9&gt;'Inf.'!$F$10,"",VLOOKUP(E139,'F.SL'!F:O,10,FALSE))</f>
        <v/>
      </c>
      <c r="Q139" s="42"/>
    </row>
    <row r="140" spans="1:17" ht="21.95" customHeight="1">
      <c r="A140" s="20" t="str">
        <f ca="1">_xlfn.IFERROR(VLOOKUP(E140,'Rec.'!Q:R,2,FALSE),"")</f>
        <v/>
      </c>
      <c r="B140" s="21" t="str">
        <f ca="1">_xlfn.IFERROR(VLOOKUP(E140,'Rec.'!B:H,4,FALSE),"")</f>
        <v/>
      </c>
      <c r="C140" s="21" t="str">
        <f ca="1">_xlfn.IFERROR(VLOOKUP(E140,'Rec.'!B:H,5,FALSE),"")</f>
        <v/>
      </c>
      <c r="D140" s="20" t="str">
        <f ca="1">_xlfn.IFERROR(VLOOKUP(E140,'Rec.'!B:H,6,FALSE),"")</f>
        <v/>
      </c>
      <c r="E140" s="20" t="str">
        <f ca="1">_xlfn.IFERROR(VLOOKUP(ROW()-9,'Rec.'!T:U,2,FALSE),"")</f>
        <v/>
      </c>
      <c r="F140" s="20" t="str">
        <f ca="1">IF(AND('Inf.'!C$10="Onsight",VLOOKUP(E140,'Q1.SL'!F:M,6,FALSE)="TOP"),VLOOKUP(E140,'Q1.SL'!F:M,6,FALSE)&amp;"("&amp;VLOOKUP(E140,'Q1.SL'!F:M,4,FALSE)&amp;")",VLOOKUP(E140,'Q1.SL'!F:M,6,FALSE))</f>
        <v/>
      </c>
      <c r="G140" s="20" t="str">
        <f ca="1">IF(AND('Inf.'!C$10="Onsight",VLOOKUP(E140,'Q2.SL'!G:O,6,FALSE)="TOP"),VLOOKUP(E140,'Q2.SL'!G:O,6,FALSE)&amp;"("&amp;VLOOKUP(E140,'Q2.SL'!G:O,4,FALSE)&amp;")",VLOOKUP(E140,'Q2.SL'!G:O,6,FALSE))</f>
        <v/>
      </c>
      <c r="H140" s="20" t="str">
        <f ca="1">IF(AND('Inf.'!C$10="Onsight",VLOOKUP(E140,'Q3.SL'!G:O,6,FALSE)="TOP"),VLOOKUP(E140,'Q3.SL'!G:O,6,FALSE)&amp;"("&amp;VLOOKUP(E140,'Q3.SL'!G:O,4,FALSE)&amp;")",VLOOKUP(E140,'Q3.SL'!G:O,6,FALSE))</f>
        <v/>
      </c>
      <c r="I140" s="20" t="str">
        <f ca="1">IF(AND('Inf.'!C$10="Onsight",VLOOKUP(E140,'Q4.SL'!G:O,6,FALSE)="TOP"),VLOOKUP(E140,'Q4.SL'!G:O,6,FALSE)&amp;"("&amp;VLOOKUP(E140,'Q4.SL'!G:O,4,FALSE)&amp;")",VLOOKUP(E140,'Q4.SL'!G:O,6,FALSE))</f>
        <v/>
      </c>
      <c r="J140" s="20" t="str">
        <f ca="1">_xlfn.IFERROR(VLOOKUP(E140,'Rec.'!H:N,7,FALSE),"")</f>
        <v/>
      </c>
      <c r="K140" s="20" t="str">
        <f ca="1">_xlfn.IFERROR(VLOOKUP(E140,'SF.SL'!F:J,5,FALSE),"")</f>
        <v/>
      </c>
      <c r="L140" s="31" t="str">
        <f ca="1">IF(ROW()-9&gt;'Inf.'!$O$2,"",VLOOKUP(E140,'SF.SL'!F:J,4,FALSE))</f>
        <v/>
      </c>
      <c r="M140" s="20" t="str">
        <f ca="1">IF(ROW()-9&gt;'Inf.'!$O$2,"",VLOOKUP(E140,'SF.SL'!F:O,10,FALSE))</f>
        <v/>
      </c>
      <c r="N140" s="20">
        <f ca="1">_xlfn.IFERROR(VLOOKUP(E140,'F.SL'!F:J,5,FALSE),"")</f>
        <v>9.2</v>
      </c>
      <c r="O140" s="31" t="str">
        <f>IF(ROW()-9&gt;'Inf.'!$F$10,"",VLOOKUP(E140,'F.SL'!F:J,4,FALSE))</f>
        <v/>
      </c>
      <c r="P140" s="20" t="str">
        <f>IF(ROW()-9&gt;'Inf.'!$F$10,"",VLOOKUP(E140,'F.SL'!F:O,10,FALSE))</f>
        <v/>
      </c>
      <c r="Q140" s="42"/>
    </row>
    <row r="141" spans="1:17" ht="21.95" customHeight="1">
      <c r="A141" s="20" t="str">
        <f ca="1">_xlfn.IFERROR(VLOOKUP(E141,'Rec.'!Q:R,2,FALSE),"")</f>
        <v/>
      </c>
      <c r="B141" s="21" t="str">
        <f ca="1">_xlfn.IFERROR(VLOOKUP(E141,'Rec.'!B:H,4,FALSE),"")</f>
        <v/>
      </c>
      <c r="C141" s="21" t="str">
        <f ca="1">_xlfn.IFERROR(VLOOKUP(E141,'Rec.'!B:H,5,FALSE),"")</f>
        <v/>
      </c>
      <c r="D141" s="20" t="str">
        <f ca="1">_xlfn.IFERROR(VLOOKUP(E141,'Rec.'!B:H,6,FALSE),"")</f>
        <v/>
      </c>
      <c r="E141" s="20" t="str">
        <f ca="1">_xlfn.IFERROR(VLOOKUP(ROW()-9,'Rec.'!T:U,2,FALSE),"")</f>
        <v/>
      </c>
      <c r="F141" s="20" t="str">
        <f ca="1">IF(AND('Inf.'!C$10="Onsight",VLOOKUP(E141,'Q1.SL'!F:M,6,FALSE)="TOP"),VLOOKUP(E141,'Q1.SL'!F:M,6,FALSE)&amp;"("&amp;VLOOKUP(E141,'Q1.SL'!F:M,4,FALSE)&amp;")",VLOOKUP(E141,'Q1.SL'!F:M,6,FALSE))</f>
        <v/>
      </c>
      <c r="G141" s="20" t="str">
        <f ca="1">IF(AND('Inf.'!C$10="Onsight",VLOOKUP(E141,'Q2.SL'!G:O,6,FALSE)="TOP"),VLOOKUP(E141,'Q2.SL'!G:O,6,FALSE)&amp;"("&amp;VLOOKUP(E141,'Q2.SL'!G:O,4,FALSE)&amp;")",VLOOKUP(E141,'Q2.SL'!G:O,6,FALSE))</f>
        <v/>
      </c>
      <c r="H141" s="20" t="str">
        <f ca="1">IF(AND('Inf.'!C$10="Onsight",VLOOKUP(E141,'Q3.SL'!G:O,6,FALSE)="TOP"),VLOOKUP(E141,'Q3.SL'!G:O,6,FALSE)&amp;"("&amp;VLOOKUP(E141,'Q3.SL'!G:O,4,FALSE)&amp;")",VLOOKUP(E141,'Q3.SL'!G:O,6,FALSE))</f>
        <v/>
      </c>
      <c r="I141" s="20" t="str">
        <f ca="1">IF(AND('Inf.'!C$10="Onsight",VLOOKUP(E141,'Q4.SL'!G:O,6,FALSE)="TOP"),VLOOKUP(E141,'Q4.SL'!G:O,6,FALSE)&amp;"("&amp;VLOOKUP(E141,'Q4.SL'!G:O,4,FALSE)&amp;")",VLOOKUP(E141,'Q4.SL'!G:O,6,FALSE))</f>
        <v/>
      </c>
      <c r="J141" s="20" t="str">
        <f ca="1">_xlfn.IFERROR(VLOOKUP(E141,'Rec.'!H:N,7,FALSE),"")</f>
        <v/>
      </c>
      <c r="K141" s="20" t="str">
        <f ca="1">_xlfn.IFERROR(VLOOKUP(E141,'SF.SL'!F:J,5,FALSE),"")</f>
        <v/>
      </c>
      <c r="L141" s="31" t="str">
        <f ca="1">IF(ROW()-9&gt;'Inf.'!$O$2,"",VLOOKUP(E141,'SF.SL'!F:J,4,FALSE))</f>
        <v/>
      </c>
      <c r="M141" s="20" t="str">
        <f ca="1">IF(ROW()-9&gt;'Inf.'!$O$2,"",VLOOKUP(E141,'SF.SL'!F:O,10,FALSE))</f>
        <v/>
      </c>
      <c r="N141" s="20">
        <f ca="1">_xlfn.IFERROR(VLOOKUP(E141,'F.SL'!F:J,5,FALSE),"")</f>
        <v>9.2</v>
      </c>
      <c r="O141" s="31" t="str">
        <f>IF(ROW()-9&gt;'Inf.'!$F$10,"",VLOOKUP(E141,'F.SL'!F:J,4,FALSE))</f>
        <v/>
      </c>
      <c r="P141" s="20" t="str">
        <f>IF(ROW()-9&gt;'Inf.'!$F$10,"",VLOOKUP(E141,'F.SL'!F:O,10,FALSE))</f>
        <v/>
      </c>
      <c r="Q141" s="42"/>
    </row>
    <row r="142" spans="1:17" ht="21.95" customHeight="1">
      <c r="A142" s="20" t="str">
        <f ca="1">_xlfn.IFERROR(VLOOKUP(E142,'Rec.'!Q:R,2,FALSE),"")</f>
        <v/>
      </c>
      <c r="B142" s="21" t="str">
        <f ca="1">_xlfn.IFERROR(VLOOKUP(E142,'Rec.'!B:H,4,FALSE),"")</f>
        <v/>
      </c>
      <c r="C142" s="21" t="str">
        <f ca="1">_xlfn.IFERROR(VLOOKUP(E142,'Rec.'!B:H,5,FALSE),"")</f>
        <v/>
      </c>
      <c r="D142" s="20" t="str">
        <f ca="1">_xlfn.IFERROR(VLOOKUP(E142,'Rec.'!B:H,6,FALSE),"")</f>
        <v/>
      </c>
      <c r="E142" s="20" t="str">
        <f ca="1">_xlfn.IFERROR(VLOOKUP(ROW()-9,'Rec.'!T:U,2,FALSE),"")</f>
        <v/>
      </c>
      <c r="F142" s="20" t="str">
        <f ca="1">IF(AND('Inf.'!C$10="Onsight",VLOOKUP(E142,'Q1.SL'!F:M,6,FALSE)="TOP"),VLOOKUP(E142,'Q1.SL'!F:M,6,FALSE)&amp;"("&amp;VLOOKUP(E142,'Q1.SL'!F:M,4,FALSE)&amp;")",VLOOKUP(E142,'Q1.SL'!F:M,6,FALSE))</f>
        <v/>
      </c>
      <c r="G142" s="20" t="str">
        <f ca="1">IF(AND('Inf.'!C$10="Onsight",VLOOKUP(E142,'Q2.SL'!G:O,6,FALSE)="TOP"),VLOOKUP(E142,'Q2.SL'!G:O,6,FALSE)&amp;"("&amp;VLOOKUP(E142,'Q2.SL'!G:O,4,FALSE)&amp;")",VLOOKUP(E142,'Q2.SL'!G:O,6,FALSE))</f>
        <v/>
      </c>
      <c r="H142" s="20" t="str">
        <f ca="1">IF(AND('Inf.'!C$10="Onsight",VLOOKUP(E142,'Q3.SL'!G:O,6,FALSE)="TOP"),VLOOKUP(E142,'Q3.SL'!G:O,6,FALSE)&amp;"("&amp;VLOOKUP(E142,'Q3.SL'!G:O,4,FALSE)&amp;")",VLOOKUP(E142,'Q3.SL'!G:O,6,FALSE))</f>
        <v/>
      </c>
      <c r="I142" s="20" t="str">
        <f ca="1">IF(AND('Inf.'!C$10="Onsight",VLOOKUP(E142,'Q4.SL'!G:O,6,FALSE)="TOP"),VLOOKUP(E142,'Q4.SL'!G:O,6,FALSE)&amp;"("&amp;VLOOKUP(E142,'Q4.SL'!G:O,4,FALSE)&amp;")",VLOOKUP(E142,'Q4.SL'!G:O,6,FALSE))</f>
        <v/>
      </c>
      <c r="J142" s="20" t="str">
        <f ca="1">_xlfn.IFERROR(VLOOKUP(E142,'Rec.'!H:N,7,FALSE),"")</f>
        <v/>
      </c>
      <c r="K142" s="20" t="str">
        <f ca="1">_xlfn.IFERROR(VLOOKUP(E142,'SF.SL'!F:J,5,FALSE),"")</f>
        <v/>
      </c>
      <c r="L142" s="31" t="str">
        <f ca="1">IF(ROW()-9&gt;'Inf.'!$O$2,"",VLOOKUP(E142,'SF.SL'!F:J,4,FALSE))</f>
        <v/>
      </c>
      <c r="M142" s="20" t="str">
        <f ca="1">IF(ROW()-9&gt;'Inf.'!$O$2,"",VLOOKUP(E142,'SF.SL'!F:O,10,FALSE))</f>
        <v/>
      </c>
      <c r="N142" s="20">
        <f ca="1">_xlfn.IFERROR(VLOOKUP(E142,'F.SL'!F:J,5,FALSE),"")</f>
        <v>9.2</v>
      </c>
      <c r="O142" s="31" t="str">
        <f>IF(ROW()-9&gt;'Inf.'!$F$10,"",VLOOKUP(E142,'F.SL'!F:J,4,FALSE))</f>
        <v/>
      </c>
      <c r="P142" s="20" t="str">
        <f>IF(ROW()-9&gt;'Inf.'!$F$10,"",VLOOKUP(E142,'F.SL'!F:O,10,FALSE))</f>
        <v/>
      </c>
      <c r="Q142" s="42"/>
    </row>
    <row r="143" spans="1:17" ht="21.95" customHeight="1">
      <c r="A143" s="20" t="str">
        <f ca="1">_xlfn.IFERROR(VLOOKUP(E143,'Rec.'!Q:R,2,FALSE),"")</f>
        <v/>
      </c>
      <c r="B143" s="21" t="str">
        <f ca="1">_xlfn.IFERROR(VLOOKUP(E143,'Rec.'!B:H,4,FALSE),"")</f>
        <v/>
      </c>
      <c r="C143" s="21" t="str">
        <f ca="1">_xlfn.IFERROR(VLOOKUP(E143,'Rec.'!B:H,5,FALSE),"")</f>
        <v/>
      </c>
      <c r="D143" s="20" t="str">
        <f ca="1">_xlfn.IFERROR(VLOOKUP(E143,'Rec.'!B:H,6,FALSE),"")</f>
        <v/>
      </c>
      <c r="E143" s="20" t="str">
        <f ca="1">_xlfn.IFERROR(VLOOKUP(ROW()-9,'Rec.'!T:U,2,FALSE),"")</f>
        <v/>
      </c>
      <c r="F143" s="20" t="str">
        <f ca="1">IF(AND('Inf.'!C$10="Onsight",VLOOKUP(E143,'Q1.SL'!F:M,6,FALSE)="TOP"),VLOOKUP(E143,'Q1.SL'!F:M,6,FALSE)&amp;"("&amp;VLOOKUP(E143,'Q1.SL'!F:M,4,FALSE)&amp;")",VLOOKUP(E143,'Q1.SL'!F:M,6,FALSE))</f>
        <v/>
      </c>
      <c r="G143" s="20" t="str">
        <f ca="1">IF(AND('Inf.'!C$10="Onsight",VLOOKUP(E143,'Q2.SL'!G:O,6,FALSE)="TOP"),VLOOKUP(E143,'Q2.SL'!G:O,6,FALSE)&amp;"("&amp;VLOOKUP(E143,'Q2.SL'!G:O,4,FALSE)&amp;")",VLOOKUP(E143,'Q2.SL'!G:O,6,FALSE))</f>
        <v/>
      </c>
      <c r="H143" s="20" t="str">
        <f ca="1">IF(AND('Inf.'!C$10="Onsight",VLOOKUP(E143,'Q3.SL'!G:O,6,FALSE)="TOP"),VLOOKUP(E143,'Q3.SL'!G:O,6,FALSE)&amp;"("&amp;VLOOKUP(E143,'Q3.SL'!G:O,4,FALSE)&amp;")",VLOOKUP(E143,'Q3.SL'!G:O,6,FALSE))</f>
        <v/>
      </c>
      <c r="I143" s="20" t="str">
        <f ca="1">IF(AND('Inf.'!C$10="Onsight",VLOOKUP(E143,'Q4.SL'!G:O,6,FALSE)="TOP"),VLOOKUP(E143,'Q4.SL'!G:O,6,FALSE)&amp;"("&amp;VLOOKUP(E143,'Q4.SL'!G:O,4,FALSE)&amp;")",VLOOKUP(E143,'Q4.SL'!G:O,6,FALSE))</f>
        <v/>
      </c>
      <c r="J143" s="20" t="str">
        <f ca="1">_xlfn.IFERROR(VLOOKUP(E143,'Rec.'!H:N,7,FALSE),"")</f>
        <v/>
      </c>
      <c r="K143" s="20" t="str">
        <f ca="1">_xlfn.IFERROR(VLOOKUP(E143,'SF.SL'!F:J,5,FALSE),"")</f>
        <v/>
      </c>
      <c r="L143" s="31" t="str">
        <f ca="1">IF(ROW()-9&gt;'Inf.'!$O$2,"",VLOOKUP(E143,'SF.SL'!F:J,4,FALSE))</f>
        <v/>
      </c>
      <c r="M143" s="20" t="str">
        <f ca="1">IF(ROW()-9&gt;'Inf.'!$O$2,"",VLOOKUP(E143,'SF.SL'!F:O,10,FALSE))</f>
        <v/>
      </c>
      <c r="N143" s="20">
        <f ca="1">_xlfn.IFERROR(VLOOKUP(E143,'F.SL'!F:J,5,FALSE),"")</f>
        <v>9.2</v>
      </c>
      <c r="O143" s="31" t="str">
        <f>IF(ROW()-9&gt;'Inf.'!$F$10,"",VLOOKUP(E143,'F.SL'!F:J,4,FALSE))</f>
        <v/>
      </c>
      <c r="P143" s="20" t="str">
        <f>IF(ROW()-9&gt;'Inf.'!$F$10,"",VLOOKUP(E143,'F.SL'!F:O,10,FALSE))</f>
        <v/>
      </c>
      <c r="Q143" s="42"/>
    </row>
    <row r="144" spans="1:17" ht="21.95" customHeight="1">
      <c r="A144" s="20" t="str">
        <f ca="1">_xlfn.IFERROR(VLOOKUP(E144,'Rec.'!Q:R,2,FALSE),"")</f>
        <v/>
      </c>
      <c r="B144" s="21" t="str">
        <f ca="1">_xlfn.IFERROR(VLOOKUP(E144,'Rec.'!B:H,4,FALSE),"")</f>
        <v/>
      </c>
      <c r="C144" s="21" t="str">
        <f ca="1">_xlfn.IFERROR(VLOOKUP(E144,'Rec.'!B:H,5,FALSE),"")</f>
        <v/>
      </c>
      <c r="D144" s="20" t="str">
        <f ca="1">_xlfn.IFERROR(VLOOKUP(E144,'Rec.'!B:H,6,FALSE),"")</f>
        <v/>
      </c>
      <c r="E144" s="20" t="str">
        <f ca="1">_xlfn.IFERROR(VLOOKUP(ROW()-9,'Rec.'!T:U,2,FALSE),"")</f>
        <v/>
      </c>
      <c r="F144" s="20" t="str">
        <f ca="1">IF(AND('Inf.'!C$10="Onsight",VLOOKUP(E144,'Q1.SL'!F:M,6,FALSE)="TOP"),VLOOKUP(E144,'Q1.SL'!F:M,6,FALSE)&amp;"("&amp;VLOOKUP(E144,'Q1.SL'!F:M,4,FALSE)&amp;")",VLOOKUP(E144,'Q1.SL'!F:M,6,FALSE))</f>
        <v/>
      </c>
      <c r="G144" s="20" t="str">
        <f ca="1">IF(AND('Inf.'!C$10="Onsight",VLOOKUP(E144,'Q2.SL'!G:O,6,FALSE)="TOP"),VLOOKUP(E144,'Q2.SL'!G:O,6,FALSE)&amp;"("&amp;VLOOKUP(E144,'Q2.SL'!G:O,4,FALSE)&amp;")",VLOOKUP(E144,'Q2.SL'!G:O,6,FALSE))</f>
        <v/>
      </c>
      <c r="H144" s="20" t="str">
        <f ca="1">IF(AND('Inf.'!C$10="Onsight",VLOOKUP(E144,'Q3.SL'!G:O,6,FALSE)="TOP"),VLOOKUP(E144,'Q3.SL'!G:O,6,FALSE)&amp;"("&amp;VLOOKUP(E144,'Q3.SL'!G:O,4,FALSE)&amp;")",VLOOKUP(E144,'Q3.SL'!G:O,6,FALSE))</f>
        <v/>
      </c>
      <c r="I144" s="20" t="str">
        <f ca="1">IF(AND('Inf.'!C$10="Onsight",VLOOKUP(E144,'Q4.SL'!G:O,6,FALSE)="TOP"),VLOOKUP(E144,'Q4.SL'!G:O,6,FALSE)&amp;"("&amp;VLOOKUP(E144,'Q4.SL'!G:O,4,FALSE)&amp;")",VLOOKUP(E144,'Q4.SL'!G:O,6,FALSE))</f>
        <v/>
      </c>
      <c r="J144" s="20" t="str">
        <f ca="1">_xlfn.IFERROR(VLOOKUP(E144,'Rec.'!H:N,7,FALSE),"")</f>
        <v/>
      </c>
      <c r="K144" s="20" t="str">
        <f ca="1">_xlfn.IFERROR(VLOOKUP(E144,'SF.SL'!F:J,5,FALSE),"")</f>
        <v/>
      </c>
      <c r="L144" s="31" t="str">
        <f ca="1">IF(ROW()-9&gt;'Inf.'!$O$2,"",VLOOKUP(E144,'SF.SL'!F:J,4,FALSE))</f>
        <v/>
      </c>
      <c r="M144" s="20" t="str">
        <f ca="1">IF(ROW()-9&gt;'Inf.'!$O$2,"",VLOOKUP(E144,'SF.SL'!F:O,10,FALSE))</f>
        <v/>
      </c>
      <c r="N144" s="20">
        <f ca="1">_xlfn.IFERROR(VLOOKUP(E144,'F.SL'!F:J,5,FALSE),"")</f>
        <v>9.2</v>
      </c>
      <c r="O144" s="31" t="str">
        <f>IF(ROW()-9&gt;'Inf.'!$F$10,"",VLOOKUP(E144,'F.SL'!F:J,4,FALSE))</f>
        <v/>
      </c>
      <c r="P144" s="20" t="str">
        <f>IF(ROW()-9&gt;'Inf.'!$F$10,"",VLOOKUP(E144,'F.SL'!F:O,10,FALSE))</f>
        <v/>
      </c>
      <c r="Q144" s="42"/>
    </row>
    <row r="145" spans="1:17" ht="21.95" customHeight="1">
      <c r="A145" s="20" t="str">
        <f ca="1">_xlfn.IFERROR(VLOOKUP(E145,'Rec.'!Q:R,2,FALSE),"")</f>
        <v/>
      </c>
      <c r="B145" s="21" t="str">
        <f ca="1">_xlfn.IFERROR(VLOOKUP(E145,'Rec.'!B:H,4,FALSE),"")</f>
        <v/>
      </c>
      <c r="C145" s="21" t="str">
        <f ca="1">_xlfn.IFERROR(VLOOKUP(E145,'Rec.'!B:H,5,FALSE),"")</f>
        <v/>
      </c>
      <c r="D145" s="20" t="str">
        <f ca="1">_xlfn.IFERROR(VLOOKUP(E145,'Rec.'!B:H,6,FALSE),"")</f>
        <v/>
      </c>
      <c r="E145" s="20" t="str">
        <f ca="1">_xlfn.IFERROR(VLOOKUP(ROW()-9,'Rec.'!T:U,2,FALSE),"")</f>
        <v/>
      </c>
      <c r="F145" s="20" t="str">
        <f ca="1">IF(AND('Inf.'!C$10="Onsight",VLOOKUP(E145,'Q1.SL'!F:M,6,FALSE)="TOP"),VLOOKUP(E145,'Q1.SL'!F:M,6,FALSE)&amp;"("&amp;VLOOKUP(E145,'Q1.SL'!F:M,4,FALSE)&amp;")",VLOOKUP(E145,'Q1.SL'!F:M,6,FALSE))</f>
        <v/>
      </c>
      <c r="G145" s="20" t="str">
        <f ca="1">IF(AND('Inf.'!C$10="Onsight",VLOOKUP(E145,'Q2.SL'!G:O,6,FALSE)="TOP"),VLOOKUP(E145,'Q2.SL'!G:O,6,FALSE)&amp;"("&amp;VLOOKUP(E145,'Q2.SL'!G:O,4,FALSE)&amp;")",VLOOKUP(E145,'Q2.SL'!G:O,6,FALSE))</f>
        <v/>
      </c>
      <c r="H145" s="20" t="str">
        <f ca="1">IF(AND('Inf.'!C$10="Onsight",VLOOKUP(E145,'Q3.SL'!G:O,6,FALSE)="TOP"),VLOOKUP(E145,'Q3.SL'!G:O,6,FALSE)&amp;"("&amp;VLOOKUP(E145,'Q3.SL'!G:O,4,FALSE)&amp;")",VLOOKUP(E145,'Q3.SL'!G:O,6,FALSE))</f>
        <v/>
      </c>
      <c r="I145" s="20" t="str">
        <f ca="1">IF(AND('Inf.'!C$10="Onsight",VLOOKUP(E145,'Q4.SL'!G:O,6,FALSE)="TOP"),VLOOKUP(E145,'Q4.SL'!G:O,6,FALSE)&amp;"("&amp;VLOOKUP(E145,'Q4.SL'!G:O,4,FALSE)&amp;")",VLOOKUP(E145,'Q4.SL'!G:O,6,FALSE))</f>
        <v/>
      </c>
      <c r="J145" s="20" t="str">
        <f ca="1">_xlfn.IFERROR(VLOOKUP(E145,'Rec.'!H:N,7,FALSE),"")</f>
        <v/>
      </c>
      <c r="K145" s="20" t="str">
        <f ca="1">_xlfn.IFERROR(VLOOKUP(E145,'SF.SL'!F:J,5,FALSE),"")</f>
        <v/>
      </c>
      <c r="L145" s="31" t="str">
        <f ca="1">IF(ROW()-9&gt;'Inf.'!$O$2,"",VLOOKUP(E145,'SF.SL'!F:J,4,FALSE))</f>
        <v/>
      </c>
      <c r="M145" s="20" t="str">
        <f ca="1">IF(ROW()-9&gt;'Inf.'!$O$2,"",VLOOKUP(E145,'SF.SL'!F:O,10,FALSE))</f>
        <v/>
      </c>
      <c r="N145" s="20">
        <f ca="1">_xlfn.IFERROR(VLOOKUP(E145,'F.SL'!F:J,5,FALSE),"")</f>
        <v>9.2</v>
      </c>
      <c r="O145" s="31" t="str">
        <f>IF(ROW()-9&gt;'Inf.'!$F$10,"",VLOOKUP(E145,'F.SL'!F:J,4,FALSE))</f>
        <v/>
      </c>
      <c r="P145" s="20" t="str">
        <f>IF(ROW()-9&gt;'Inf.'!$F$10,"",VLOOKUP(E145,'F.SL'!F:O,10,FALSE))</f>
        <v/>
      </c>
      <c r="Q145" s="42"/>
    </row>
    <row r="146" spans="1:17" ht="21.95" customHeight="1">
      <c r="A146" s="20" t="str">
        <f ca="1">_xlfn.IFERROR(VLOOKUP(E146,'Rec.'!Q:R,2,FALSE),"")</f>
        <v/>
      </c>
      <c r="B146" s="21" t="str">
        <f ca="1">_xlfn.IFERROR(VLOOKUP(E146,'Rec.'!B:H,4,FALSE),"")</f>
        <v/>
      </c>
      <c r="C146" s="21" t="str">
        <f ca="1">_xlfn.IFERROR(VLOOKUP(E146,'Rec.'!B:H,5,FALSE),"")</f>
        <v/>
      </c>
      <c r="D146" s="20" t="str">
        <f ca="1">_xlfn.IFERROR(VLOOKUP(E146,'Rec.'!B:H,6,FALSE),"")</f>
        <v/>
      </c>
      <c r="E146" s="20" t="str">
        <f ca="1">_xlfn.IFERROR(VLOOKUP(ROW()-9,'Rec.'!T:U,2,FALSE),"")</f>
        <v/>
      </c>
      <c r="F146" s="20" t="str">
        <f ca="1">IF(AND('Inf.'!C$10="Onsight",VLOOKUP(E146,'Q1.SL'!F:M,6,FALSE)="TOP"),VLOOKUP(E146,'Q1.SL'!F:M,6,FALSE)&amp;"("&amp;VLOOKUP(E146,'Q1.SL'!F:M,4,FALSE)&amp;")",VLOOKUP(E146,'Q1.SL'!F:M,6,FALSE))</f>
        <v/>
      </c>
      <c r="G146" s="20" t="str">
        <f ca="1">IF(AND('Inf.'!C$10="Onsight",VLOOKUP(E146,'Q2.SL'!G:O,6,FALSE)="TOP"),VLOOKUP(E146,'Q2.SL'!G:O,6,FALSE)&amp;"("&amp;VLOOKUP(E146,'Q2.SL'!G:O,4,FALSE)&amp;")",VLOOKUP(E146,'Q2.SL'!G:O,6,FALSE))</f>
        <v/>
      </c>
      <c r="H146" s="20" t="str">
        <f ca="1">IF(AND('Inf.'!C$10="Onsight",VLOOKUP(E146,'Q3.SL'!G:O,6,FALSE)="TOP"),VLOOKUP(E146,'Q3.SL'!G:O,6,FALSE)&amp;"("&amp;VLOOKUP(E146,'Q3.SL'!G:O,4,FALSE)&amp;")",VLOOKUP(E146,'Q3.SL'!G:O,6,FALSE))</f>
        <v/>
      </c>
      <c r="I146" s="20" t="str">
        <f ca="1">IF(AND('Inf.'!C$10="Onsight",VLOOKUP(E146,'Q4.SL'!G:O,6,FALSE)="TOP"),VLOOKUP(E146,'Q4.SL'!G:O,6,FALSE)&amp;"("&amp;VLOOKUP(E146,'Q4.SL'!G:O,4,FALSE)&amp;")",VLOOKUP(E146,'Q4.SL'!G:O,6,FALSE))</f>
        <v/>
      </c>
      <c r="J146" s="20" t="str">
        <f ca="1">_xlfn.IFERROR(VLOOKUP(E146,'Rec.'!H:N,7,FALSE),"")</f>
        <v/>
      </c>
      <c r="K146" s="20" t="str">
        <f ca="1">_xlfn.IFERROR(VLOOKUP(E146,'SF.SL'!F:J,5,FALSE),"")</f>
        <v/>
      </c>
      <c r="L146" s="31" t="str">
        <f ca="1">IF(ROW()-9&gt;'Inf.'!$O$2,"",VLOOKUP(E146,'SF.SL'!F:J,4,FALSE))</f>
        <v/>
      </c>
      <c r="M146" s="20" t="str">
        <f ca="1">IF(ROW()-9&gt;'Inf.'!$O$2,"",VLOOKUP(E146,'SF.SL'!F:O,10,FALSE))</f>
        <v/>
      </c>
      <c r="N146" s="20">
        <f ca="1">_xlfn.IFERROR(VLOOKUP(E146,'F.SL'!F:J,5,FALSE),"")</f>
        <v>9.2</v>
      </c>
      <c r="O146" s="31" t="str">
        <f>IF(ROW()-9&gt;'Inf.'!$F$10,"",VLOOKUP(E146,'F.SL'!F:J,4,FALSE))</f>
        <v/>
      </c>
      <c r="P146" s="20" t="str">
        <f>IF(ROW()-9&gt;'Inf.'!$F$10,"",VLOOKUP(E146,'F.SL'!F:O,10,FALSE))</f>
        <v/>
      </c>
      <c r="Q146" s="42"/>
    </row>
    <row r="147" spans="1:17" ht="21.95" customHeight="1">
      <c r="A147" s="20" t="str">
        <f ca="1">_xlfn.IFERROR(VLOOKUP(E147,'Rec.'!Q:R,2,FALSE),"")</f>
        <v/>
      </c>
      <c r="B147" s="21" t="str">
        <f ca="1">_xlfn.IFERROR(VLOOKUP(E147,'Rec.'!B:H,4,FALSE),"")</f>
        <v/>
      </c>
      <c r="C147" s="21" t="str">
        <f ca="1">_xlfn.IFERROR(VLOOKUP(E147,'Rec.'!B:H,5,FALSE),"")</f>
        <v/>
      </c>
      <c r="D147" s="20" t="str">
        <f ca="1">_xlfn.IFERROR(VLOOKUP(E147,'Rec.'!B:H,6,FALSE),"")</f>
        <v/>
      </c>
      <c r="E147" s="20" t="str">
        <f ca="1">_xlfn.IFERROR(VLOOKUP(ROW()-9,'Rec.'!T:U,2,FALSE),"")</f>
        <v/>
      </c>
      <c r="F147" s="20" t="str">
        <f ca="1">IF(AND('Inf.'!C$10="Onsight",VLOOKUP(E147,'Q1.SL'!F:M,6,FALSE)="TOP"),VLOOKUP(E147,'Q1.SL'!F:M,6,FALSE)&amp;"("&amp;VLOOKUP(E147,'Q1.SL'!F:M,4,FALSE)&amp;")",VLOOKUP(E147,'Q1.SL'!F:M,6,FALSE))</f>
        <v/>
      </c>
      <c r="G147" s="20" t="str">
        <f ca="1">IF(AND('Inf.'!C$10="Onsight",VLOOKUP(E147,'Q2.SL'!G:O,6,FALSE)="TOP"),VLOOKUP(E147,'Q2.SL'!G:O,6,FALSE)&amp;"("&amp;VLOOKUP(E147,'Q2.SL'!G:O,4,FALSE)&amp;")",VLOOKUP(E147,'Q2.SL'!G:O,6,FALSE))</f>
        <v/>
      </c>
      <c r="H147" s="20" t="str">
        <f ca="1">IF(AND('Inf.'!C$10="Onsight",VLOOKUP(E147,'Q3.SL'!G:O,6,FALSE)="TOP"),VLOOKUP(E147,'Q3.SL'!G:O,6,FALSE)&amp;"("&amp;VLOOKUP(E147,'Q3.SL'!G:O,4,FALSE)&amp;")",VLOOKUP(E147,'Q3.SL'!G:O,6,FALSE))</f>
        <v/>
      </c>
      <c r="I147" s="20" t="str">
        <f ca="1">IF(AND('Inf.'!C$10="Onsight",VLOOKUP(E147,'Q4.SL'!G:O,6,FALSE)="TOP"),VLOOKUP(E147,'Q4.SL'!G:O,6,FALSE)&amp;"("&amp;VLOOKUP(E147,'Q4.SL'!G:O,4,FALSE)&amp;")",VLOOKUP(E147,'Q4.SL'!G:O,6,FALSE))</f>
        <v/>
      </c>
      <c r="J147" s="20" t="str">
        <f ca="1">_xlfn.IFERROR(VLOOKUP(E147,'Rec.'!H:N,7,FALSE),"")</f>
        <v/>
      </c>
      <c r="K147" s="20" t="str">
        <f ca="1">_xlfn.IFERROR(VLOOKUP(E147,'SF.SL'!F:J,5,FALSE),"")</f>
        <v/>
      </c>
      <c r="L147" s="31" t="str">
        <f ca="1">IF(ROW()-9&gt;'Inf.'!$O$2,"",VLOOKUP(E147,'SF.SL'!F:J,4,FALSE))</f>
        <v/>
      </c>
      <c r="M147" s="20" t="str">
        <f ca="1">IF(ROW()-9&gt;'Inf.'!$O$2,"",VLOOKUP(E147,'SF.SL'!F:O,10,FALSE))</f>
        <v/>
      </c>
      <c r="N147" s="20">
        <f ca="1">_xlfn.IFERROR(VLOOKUP(E147,'F.SL'!F:J,5,FALSE),"")</f>
        <v>9.2</v>
      </c>
      <c r="O147" s="31" t="str">
        <f>IF(ROW()-9&gt;'Inf.'!$F$10,"",VLOOKUP(E147,'F.SL'!F:J,4,FALSE))</f>
        <v/>
      </c>
      <c r="P147" s="20" t="str">
        <f>IF(ROW()-9&gt;'Inf.'!$F$10,"",VLOOKUP(E147,'F.SL'!F:O,10,FALSE))</f>
        <v/>
      </c>
      <c r="Q147" s="42"/>
    </row>
    <row r="148" spans="1:17" ht="21.95" customHeight="1">
      <c r="A148" s="20" t="str">
        <f ca="1">_xlfn.IFERROR(VLOOKUP(E148,'Rec.'!Q:R,2,FALSE),"")</f>
        <v/>
      </c>
      <c r="B148" s="21" t="str">
        <f ca="1">_xlfn.IFERROR(VLOOKUP(E148,'Rec.'!B:H,4,FALSE),"")</f>
        <v/>
      </c>
      <c r="C148" s="21" t="str">
        <f ca="1">_xlfn.IFERROR(VLOOKUP(E148,'Rec.'!B:H,5,FALSE),"")</f>
        <v/>
      </c>
      <c r="D148" s="20" t="str">
        <f ca="1">_xlfn.IFERROR(VLOOKUP(E148,'Rec.'!B:H,6,FALSE),"")</f>
        <v/>
      </c>
      <c r="E148" s="20" t="str">
        <f ca="1">_xlfn.IFERROR(VLOOKUP(ROW()-9,'Rec.'!T:U,2,FALSE),"")</f>
        <v/>
      </c>
      <c r="F148" s="20" t="str">
        <f ca="1">IF(AND('Inf.'!C$10="Onsight",VLOOKUP(E148,'Q1.SL'!F:M,6,FALSE)="TOP"),VLOOKUP(E148,'Q1.SL'!F:M,6,FALSE)&amp;"("&amp;VLOOKUP(E148,'Q1.SL'!F:M,4,FALSE)&amp;")",VLOOKUP(E148,'Q1.SL'!F:M,6,FALSE))</f>
        <v/>
      </c>
      <c r="G148" s="20" t="str">
        <f ca="1">IF(AND('Inf.'!C$10="Onsight",VLOOKUP(E148,'Q2.SL'!G:O,6,FALSE)="TOP"),VLOOKUP(E148,'Q2.SL'!G:O,6,FALSE)&amp;"("&amp;VLOOKUP(E148,'Q2.SL'!G:O,4,FALSE)&amp;")",VLOOKUP(E148,'Q2.SL'!G:O,6,FALSE))</f>
        <v/>
      </c>
      <c r="H148" s="20" t="str">
        <f ca="1">IF(AND('Inf.'!C$10="Onsight",VLOOKUP(E148,'Q3.SL'!G:O,6,FALSE)="TOP"),VLOOKUP(E148,'Q3.SL'!G:O,6,FALSE)&amp;"("&amp;VLOOKUP(E148,'Q3.SL'!G:O,4,FALSE)&amp;")",VLOOKUP(E148,'Q3.SL'!G:O,6,FALSE))</f>
        <v/>
      </c>
      <c r="I148" s="20" t="str">
        <f ca="1">IF(AND('Inf.'!C$10="Onsight",VLOOKUP(E148,'Q4.SL'!G:O,6,FALSE)="TOP"),VLOOKUP(E148,'Q4.SL'!G:O,6,FALSE)&amp;"("&amp;VLOOKUP(E148,'Q4.SL'!G:O,4,FALSE)&amp;")",VLOOKUP(E148,'Q4.SL'!G:O,6,FALSE))</f>
        <v/>
      </c>
      <c r="J148" s="20" t="str">
        <f ca="1">_xlfn.IFERROR(VLOOKUP(E148,'Rec.'!H:N,7,FALSE),"")</f>
        <v/>
      </c>
      <c r="K148" s="20" t="str">
        <f ca="1">_xlfn.IFERROR(VLOOKUP(E148,'SF.SL'!F:J,5,FALSE),"")</f>
        <v/>
      </c>
      <c r="L148" s="31" t="str">
        <f ca="1">IF(ROW()-9&gt;'Inf.'!$O$2,"",VLOOKUP(E148,'SF.SL'!F:J,4,FALSE))</f>
        <v/>
      </c>
      <c r="M148" s="20" t="str">
        <f ca="1">IF(ROW()-9&gt;'Inf.'!$O$2,"",VLOOKUP(E148,'SF.SL'!F:O,10,FALSE))</f>
        <v/>
      </c>
      <c r="N148" s="20">
        <f ca="1">_xlfn.IFERROR(VLOOKUP(E148,'F.SL'!F:J,5,FALSE),"")</f>
        <v>9.2</v>
      </c>
      <c r="O148" s="31" t="str">
        <f>IF(ROW()-9&gt;'Inf.'!$F$10,"",VLOOKUP(E148,'F.SL'!F:J,4,FALSE))</f>
        <v/>
      </c>
      <c r="P148" s="20" t="str">
        <f>IF(ROW()-9&gt;'Inf.'!$F$10,"",VLOOKUP(E148,'F.SL'!F:O,10,FALSE))</f>
        <v/>
      </c>
      <c r="Q148" s="42"/>
    </row>
    <row r="149" spans="1:17" ht="21.95" customHeight="1">
      <c r="A149" s="20" t="str">
        <f ca="1">_xlfn.IFERROR(VLOOKUP(E149,'Rec.'!Q:R,2,FALSE),"")</f>
        <v/>
      </c>
      <c r="B149" s="21" t="str">
        <f ca="1">_xlfn.IFERROR(VLOOKUP(E149,'Rec.'!B:H,4,FALSE),"")</f>
        <v/>
      </c>
      <c r="C149" s="21" t="str">
        <f ca="1">_xlfn.IFERROR(VLOOKUP(E149,'Rec.'!B:H,5,FALSE),"")</f>
        <v/>
      </c>
      <c r="D149" s="20" t="str">
        <f ca="1">_xlfn.IFERROR(VLOOKUP(E149,'Rec.'!B:H,6,FALSE),"")</f>
        <v/>
      </c>
      <c r="E149" s="20" t="str">
        <f ca="1">_xlfn.IFERROR(VLOOKUP(ROW()-9,'Rec.'!T:U,2,FALSE),"")</f>
        <v/>
      </c>
      <c r="F149" s="20" t="str">
        <f ca="1">IF(AND('Inf.'!C$10="Onsight",VLOOKUP(E149,'Q1.SL'!F:M,6,FALSE)="TOP"),VLOOKUP(E149,'Q1.SL'!F:M,6,FALSE)&amp;"("&amp;VLOOKUP(E149,'Q1.SL'!F:M,4,FALSE)&amp;")",VLOOKUP(E149,'Q1.SL'!F:M,6,FALSE))</f>
        <v/>
      </c>
      <c r="G149" s="20" t="str">
        <f ca="1">IF(AND('Inf.'!C$10="Onsight",VLOOKUP(E149,'Q2.SL'!G:O,6,FALSE)="TOP"),VLOOKUP(E149,'Q2.SL'!G:O,6,FALSE)&amp;"("&amp;VLOOKUP(E149,'Q2.SL'!G:O,4,FALSE)&amp;")",VLOOKUP(E149,'Q2.SL'!G:O,6,FALSE))</f>
        <v/>
      </c>
      <c r="H149" s="20" t="str">
        <f ca="1">IF(AND('Inf.'!C$10="Onsight",VLOOKUP(E149,'Q3.SL'!G:O,6,FALSE)="TOP"),VLOOKUP(E149,'Q3.SL'!G:O,6,FALSE)&amp;"("&amp;VLOOKUP(E149,'Q3.SL'!G:O,4,FALSE)&amp;")",VLOOKUP(E149,'Q3.SL'!G:O,6,FALSE))</f>
        <v/>
      </c>
      <c r="I149" s="20" t="str">
        <f ca="1">IF(AND('Inf.'!C$10="Onsight",VLOOKUP(E149,'Q4.SL'!G:O,6,FALSE)="TOP"),VLOOKUP(E149,'Q4.SL'!G:O,6,FALSE)&amp;"("&amp;VLOOKUP(E149,'Q4.SL'!G:O,4,FALSE)&amp;")",VLOOKUP(E149,'Q4.SL'!G:O,6,FALSE))</f>
        <v/>
      </c>
      <c r="J149" s="20" t="str">
        <f ca="1">_xlfn.IFERROR(VLOOKUP(E149,'Rec.'!H:N,7,FALSE),"")</f>
        <v/>
      </c>
      <c r="K149" s="20" t="str">
        <f ca="1">_xlfn.IFERROR(VLOOKUP(E149,'SF.SL'!F:J,5,FALSE),"")</f>
        <v/>
      </c>
      <c r="L149" s="31" t="str">
        <f ca="1">IF(ROW()-9&gt;'Inf.'!$O$2,"",VLOOKUP(E149,'SF.SL'!F:J,4,FALSE))</f>
        <v/>
      </c>
      <c r="M149" s="20" t="str">
        <f ca="1">IF(ROW()-9&gt;'Inf.'!$O$2,"",VLOOKUP(E149,'SF.SL'!F:O,10,FALSE))</f>
        <v/>
      </c>
      <c r="N149" s="20">
        <f ca="1">_xlfn.IFERROR(VLOOKUP(E149,'F.SL'!F:J,5,FALSE),"")</f>
        <v>9.2</v>
      </c>
      <c r="O149" s="31" t="str">
        <f>IF(ROW()-9&gt;'Inf.'!$F$10,"",VLOOKUP(E149,'F.SL'!F:J,4,FALSE))</f>
        <v/>
      </c>
      <c r="P149" s="20" t="str">
        <f>IF(ROW()-9&gt;'Inf.'!$F$10,"",VLOOKUP(E149,'F.SL'!F:O,10,FALSE))</f>
        <v/>
      </c>
      <c r="Q149" s="42"/>
    </row>
    <row r="150" spans="1:17" ht="21.95" customHeight="1">
      <c r="A150" s="20" t="str">
        <f ca="1">_xlfn.IFERROR(VLOOKUP(E150,'Rec.'!Q:R,2,FALSE),"")</f>
        <v/>
      </c>
      <c r="B150" s="21" t="str">
        <f ca="1">_xlfn.IFERROR(VLOOKUP(E150,'Rec.'!B:H,4,FALSE),"")</f>
        <v/>
      </c>
      <c r="C150" s="21" t="str">
        <f ca="1">_xlfn.IFERROR(VLOOKUP(E150,'Rec.'!B:H,5,FALSE),"")</f>
        <v/>
      </c>
      <c r="D150" s="20" t="str">
        <f ca="1">_xlfn.IFERROR(VLOOKUP(E150,'Rec.'!B:H,6,FALSE),"")</f>
        <v/>
      </c>
      <c r="E150" s="20" t="str">
        <f ca="1">_xlfn.IFERROR(VLOOKUP(ROW()-9,'Rec.'!T:U,2,FALSE),"")</f>
        <v/>
      </c>
      <c r="F150" s="20" t="str">
        <f ca="1">IF(AND('Inf.'!C$10="Onsight",VLOOKUP(E150,'Q1.SL'!F:M,6,FALSE)="TOP"),VLOOKUP(E150,'Q1.SL'!F:M,6,FALSE)&amp;"("&amp;VLOOKUP(E150,'Q1.SL'!F:M,4,FALSE)&amp;")",VLOOKUP(E150,'Q1.SL'!F:M,6,FALSE))</f>
        <v/>
      </c>
      <c r="G150" s="20" t="str">
        <f ca="1">IF(AND('Inf.'!C$10="Onsight",VLOOKUP(E150,'Q2.SL'!G:O,6,FALSE)="TOP"),VLOOKUP(E150,'Q2.SL'!G:O,6,FALSE)&amp;"("&amp;VLOOKUP(E150,'Q2.SL'!G:O,4,FALSE)&amp;")",VLOOKUP(E150,'Q2.SL'!G:O,6,FALSE))</f>
        <v/>
      </c>
      <c r="H150" s="20" t="str">
        <f ca="1">IF(AND('Inf.'!C$10="Onsight",VLOOKUP(E150,'Q3.SL'!G:O,6,FALSE)="TOP"),VLOOKUP(E150,'Q3.SL'!G:O,6,FALSE)&amp;"("&amp;VLOOKUP(E150,'Q3.SL'!G:O,4,FALSE)&amp;")",VLOOKUP(E150,'Q3.SL'!G:O,6,FALSE))</f>
        <v/>
      </c>
      <c r="I150" s="20" t="str">
        <f ca="1">IF(AND('Inf.'!C$10="Onsight",VLOOKUP(E150,'Q4.SL'!G:O,6,FALSE)="TOP"),VLOOKUP(E150,'Q4.SL'!G:O,6,FALSE)&amp;"("&amp;VLOOKUP(E150,'Q4.SL'!G:O,4,FALSE)&amp;")",VLOOKUP(E150,'Q4.SL'!G:O,6,FALSE))</f>
        <v/>
      </c>
      <c r="J150" s="20" t="str">
        <f ca="1">_xlfn.IFERROR(VLOOKUP(E150,'Rec.'!H:N,7,FALSE),"")</f>
        <v/>
      </c>
      <c r="K150" s="20" t="str">
        <f ca="1">_xlfn.IFERROR(VLOOKUP(E150,'SF.SL'!F:J,5,FALSE),"")</f>
        <v/>
      </c>
      <c r="L150" s="31" t="str">
        <f ca="1">IF(ROW()-9&gt;'Inf.'!$O$2,"",VLOOKUP(E150,'SF.SL'!F:J,4,FALSE))</f>
        <v/>
      </c>
      <c r="M150" s="20" t="str">
        <f ca="1">IF(ROW()-9&gt;'Inf.'!$O$2,"",VLOOKUP(E150,'SF.SL'!F:O,10,FALSE))</f>
        <v/>
      </c>
      <c r="N150" s="20">
        <f ca="1">_xlfn.IFERROR(VLOOKUP(E150,'F.SL'!F:J,5,FALSE),"")</f>
        <v>9.2</v>
      </c>
      <c r="O150" s="31" t="str">
        <f>IF(ROW()-9&gt;'Inf.'!$F$10,"",VLOOKUP(E150,'F.SL'!F:J,4,FALSE))</f>
        <v/>
      </c>
      <c r="P150" s="20" t="str">
        <f>IF(ROW()-9&gt;'Inf.'!$F$10,"",VLOOKUP(E150,'F.SL'!F:O,10,FALSE))</f>
        <v/>
      </c>
      <c r="Q150" s="42"/>
    </row>
    <row r="151" spans="1:17" ht="21.95" customHeight="1">
      <c r="A151" s="20" t="str">
        <f ca="1">_xlfn.IFERROR(VLOOKUP(E151,'Rec.'!Q:R,2,FALSE),"")</f>
        <v/>
      </c>
      <c r="B151" s="21" t="str">
        <f ca="1">_xlfn.IFERROR(VLOOKUP(E151,'Rec.'!B:H,4,FALSE),"")</f>
        <v/>
      </c>
      <c r="C151" s="21" t="str">
        <f ca="1">_xlfn.IFERROR(VLOOKUP(E151,'Rec.'!B:H,5,FALSE),"")</f>
        <v/>
      </c>
      <c r="D151" s="20" t="str">
        <f ca="1">_xlfn.IFERROR(VLOOKUP(E151,'Rec.'!B:H,6,FALSE),"")</f>
        <v/>
      </c>
      <c r="E151" s="20" t="str">
        <f ca="1">_xlfn.IFERROR(VLOOKUP(ROW()-9,'Rec.'!T:U,2,FALSE),"")</f>
        <v/>
      </c>
      <c r="F151" s="20" t="str">
        <f ca="1">IF(AND('Inf.'!C$10="Onsight",VLOOKUP(E151,'Q1.SL'!F:M,6,FALSE)="TOP"),VLOOKUP(E151,'Q1.SL'!F:M,6,FALSE)&amp;"("&amp;VLOOKUP(E151,'Q1.SL'!F:M,4,FALSE)&amp;")",VLOOKUP(E151,'Q1.SL'!F:M,6,FALSE))</f>
        <v/>
      </c>
      <c r="G151" s="20" t="str">
        <f ca="1">IF(AND('Inf.'!C$10="Onsight",VLOOKUP(E151,'Q2.SL'!G:O,6,FALSE)="TOP"),VLOOKUP(E151,'Q2.SL'!G:O,6,FALSE)&amp;"("&amp;VLOOKUP(E151,'Q2.SL'!G:O,4,FALSE)&amp;")",VLOOKUP(E151,'Q2.SL'!G:O,6,FALSE))</f>
        <v/>
      </c>
      <c r="H151" s="20" t="str">
        <f ca="1">IF(AND('Inf.'!C$10="Onsight",VLOOKUP(E151,'Q3.SL'!G:O,6,FALSE)="TOP"),VLOOKUP(E151,'Q3.SL'!G:O,6,FALSE)&amp;"("&amp;VLOOKUP(E151,'Q3.SL'!G:O,4,FALSE)&amp;")",VLOOKUP(E151,'Q3.SL'!G:O,6,FALSE))</f>
        <v/>
      </c>
      <c r="I151" s="20" t="str">
        <f ca="1">IF(AND('Inf.'!C$10="Onsight",VLOOKUP(E151,'Q4.SL'!G:O,6,FALSE)="TOP"),VLOOKUP(E151,'Q4.SL'!G:O,6,FALSE)&amp;"("&amp;VLOOKUP(E151,'Q4.SL'!G:O,4,FALSE)&amp;")",VLOOKUP(E151,'Q4.SL'!G:O,6,FALSE))</f>
        <v/>
      </c>
      <c r="J151" s="20" t="str">
        <f ca="1">_xlfn.IFERROR(VLOOKUP(E151,'Rec.'!H:N,7,FALSE),"")</f>
        <v/>
      </c>
      <c r="K151" s="20" t="str">
        <f ca="1">_xlfn.IFERROR(VLOOKUP(E151,'SF.SL'!F:J,5,FALSE),"")</f>
        <v/>
      </c>
      <c r="L151" s="31" t="str">
        <f ca="1">IF(ROW()-9&gt;'Inf.'!$O$2,"",VLOOKUP(E151,'SF.SL'!F:J,4,FALSE))</f>
        <v/>
      </c>
      <c r="M151" s="20" t="str">
        <f ca="1">IF(ROW()-9&gt;'Inf.'!$O$2,"",VLOOKUP(E151,'SF.SL'!F:O,10,FALSE))</f>
        <v/>
      </c>
      <c r="N151" s="20">
        <f ca="1">_xlfn.IFERROR(VLOOKUP(E151,'F.SL'!F:J,5,FALSE),"")</f>
        <v>9.2</v>
      </c>
      <c r="O151" s="31" t="str">
        <f>IF(ROW()-9&gt;'Inf.'!$F$10,"",VLOOKUP(E151,'F.SL'!F:J,4,FALSE))</f>
        <v/>
      </c>
      <c r="P151" s="20" t="str">
        <f>IF(ROW()-9&gt;'Inf.'!$F$10,"",VLOOKUP(E151,'F.SL'!F:O,10,FALSE))</f>
        <v/>
      </c>
      <c r="Q151" s="42"/>
    </row>
    <row r="152" spans="1:17" ht="21.95" customHeight="1">
      <c r="A152" s="20" t="str">
        <f ca="1">_xlfn.IFERROR(VLOOKUP(E152,'Rec.'!Q:R,2,FALSE),"")</f>
        <v/>
      </c>
      <c r="B152" s="21" t="str">
        <f ca="1">_xlfn.IFERROR(VLOOKUP(E152,'Rec.'!B:H,4,FALSE),"")</f>
        <v/>
      </c>
      <c r="C152" s="21" t="str">
        <f ca="1">_xlfn.IFERROR(VLOOKUP(E152,'Rec.'!B:H,5,FALSE),"")</f>
        <v/>
      </c>
      <c r="D152" s="20" t="str">
        <f ca="1">_xlfn.IFERROR(VLOOKUP(E152,'Rec.'!B:H,6,FALSE),"")</f>
        <v/>
      </c>
      <c r="E152" s="20" t="str">
        <f ca="1">_xlfn.IFERROR(VLOOKUP(ROW()-9,'Rec.'!T:U,2,FALSE),"")</f>
        <v/>
      </c>
      <c r="F152" s="20" t="str">
        <f ca="1">IF(AND('Inf.'!C$10="Onsight",VLOOKUP(E152,'Q1.SL'!F:M,6,FALSE)="TOP"),VLOOKUP(E152,'Q1.SL'!F:M,6,FALSE)&amp;"("&amp;VLOOKUP(E152,'Q1.SL'!F:M,4,FALSE)&amp;")",VLOOKUP(E152,'Q1.SL'!F:M,6,FALSE))</f>
        <v/>
      </c>
      <c r="G152" s="20" t="str">
        <f ca="1">IF(AND('Inf.'!C$10="Onsight",VLOOKUP(E152,'Q2.SL'!G:O,6,FALSE)="TOP"),VLOOKUP(E152,'Q2.SL'!G:O,6,FALSE)&amp;"("&amp;VLOOKUP(E152,'Q2.SL'!G:O,4,FALSE)&amp;")",VLOOKUP(E152,'Q2.SL'!G:O,6,FALSE))</f>
        <v/>
      </c>
      <c r="H152" s="20" t="str">
        <f ca="1">IF(AND('Inf.'!C$10="Onsight",VLOOKUP(E152,'Q3.SL'!G:O,6,FALSE)="TOP"),VLOOKUP(E152,'Q3.SL'!G:O,6,FALSE)&amp;"("&amp;VLOOKUP(E152,'Q3.SL'!G:O,4,FALSE)&amp;")",VLOOKUP(E152,'Q3.SL'!G:O,6,FALSE))</f>
        <v/>
      </c>
      <c r="I152" s="20" t="str">
        <f ca="1">IF(AND('Inf.'!C$10="Onsight",VLOOKUP(E152,'Q4.SL'!G:O,6,FALSE)="TOP"),VLOOKUP(E152,'Q4.SL'!G:O,6,FALSE)&amp;"("&amp;VLOOKUP(E152,'Q4.SL'!G:O,4,FALSE)&amp;")",VLOOKUP(E152,'Q4.SL'!G:O,6,FALSE))</f>
        <v/>
      </c>
      <c r="J152" s="20" t="str">
        <f ca="1">_xlfn.IFERROR(VLOOKUP(E152,'Rec.'!H:N,7,FALSE),"")</f>
        <v/>
      </c>
      <c r="K152" s="20" t="str">
        <f ca="1">_xlfn.IFERROR(VLOOKUP(E152,'SF.SL'!F:J,5,FALSE),"")</f>
        <v/>
      </c>
      <c r="L152" s="31" t="str">
        <f ca="1">IF(ROW()-9&gt;'Inf.'!$O$2,"",VLOOKUP(E152,'SF.SL'!F:J,4,FALSE))</f>
        <v/>
      </c>
      <c r="M152" s="20" t="str">
        <f ca="1">IF(ROW()-9&gt;'Inf.'!$O$2,"",VLOOKUP(E152,'SF.SL'!F:O,10,FALSE))</f>
        <v/>
      </c>
      <c r="N152" s="20">
        <f ca="1">_xlfn.IFERROR(VLOOKUP(E152,'F.SL'!F:J,5,FALSE),"")</f>
        <v>9.2</v>
      </c>
      <c r="O152" s="31" t="str">
        <f>IF(ROW()-9&gt;'Inf.'!$F$10,"",VLOOKUP(E152,'F.SL'!F:J,4,FALSE))</f>
        <v/>
      </c>
      <c r="P152" s="20" t="str">
        <f>IF(ROW()-9&gt;'Inf.'!$F$10,"",VLOOKUP(E152,'F.SL'!F:O,10,FALSE))</f>
        <v/>
      </c>
      <c r="Q152" s="42"/>
    </row>
    <row r="153" spans="1:17" ht="21.95" customHeight="1">
      <c r="A153" s="20" t="str">
        <f ca="1">_xlfn.IFERROR(VLOOKUP(E153,'Rec.'!Q:R,2,FALSE),"")</f>
        <v/>
      </c>
      <c r="B153" s="21" t="str">
        <f ca="1">_xlfn.IFERROR(VLOOKUP(E153,'Rec.'!B:H,4,FALSE),"")</f>
        <v/>
      </c>
      <c r="C153" s="21" t="str">
        <f ca="1">_xlfn.IFERROR(VLOOKUP(E153,'Rec.'!B:H,5,FALSE),"")</f>
        <v/>
      </c>
      <c r="D153" s="20" t="str">
        <f ca="1">_xlfn.IFERROR(VLOOKUP(E153,'Rec.'!B:H,6,FALSE),"")</f>
        <v/>
      </c>
      <c r="E153" s="20" t="str">
        <f ca="1">_xlfn.IFERROR(VLOOKUP(ROW()-9,'Rec.'!T:U,2,FALSE),"")</f>
        <v/>
      </c>
      <c r="F153" s="20" t="str">
        <f ca="1">IF(AND('Inf.'!C$10="Onsight",VLOOKUP(E153,'Q1.SL'!F:M,6,FALSE)="TOP"),VLOOKUP(E153,'Q1.SL'!F:M,6,FALSE)&amp;"("&amp;VLOOKUP(E153,'Q1.SL'!F:M,4,FALSE)&amp;")",VLOOKUP(E153,'Q1.SL'!F:M,6,FALSE))</f>
        <v/>
      </c>
      <c r="G153" s="20" t="str">
        <f ca="1">IF(AND('Inf.'!C$10="Onsight",VLOOKUP(E153,'Q2.SL'!G:O,6,FALSE)="TOP"),VLOOKUP(E153,'Q2.SL'!G:O,6,FALSE)&amp;"("&amp;VLOOKUP(E153,'Q2.SL'!G:O,4,FALSE)&amp;")",VLOOKUP(E153,'Q2.SL'!G:O,6,FALSE))</f>
        <v/>
      </c>
      <c r="H153" s="20" t="str">
        <f ca="1">IF(AND('Inf.'!C$10="Onsight",VLOOKUP(E153,'Q3.SL'!G:O,6,FALSE)="TOP"),VLOOKUP(E153,'Q3.SL'!G:O,6,FALSE)&amp;"("&amp;VLOOKUP(E153,'Q3.SL'!G:O,4,FALSE)&amp;")",VLOOKUP(E153,'Q3.SL'!G:O,6,FALSE))</f>
        <v/>
      </c>
      <c r="I153" s="20" t="str">
        <f ca="1">IF(AND('Inf.'!C$10="Onsight",VLOOKUP(E153,'Q4.SL'!G:O,6,FALSE)="TOP"),VLOOKUP(E153,'Q4.SL'!G:O,6,FALSE)&amp;"("&amp;VLOOKUP(E153,'Q4.SL'!G:O,4,FALSE)&amp;")",VLOOKUP(E153,'Q4.SL'!G:O,6,FALSE))</f>
        <v/>
      </c>
      <c r="J153" s="20" t="str">
        <f ca="1">_xlfn.IFERROR(VLOOKUP(E153,'Rec.'!H:N,7,FALSE),"")</f>
        <v/>
      </c>
      <c r="K153" s="20" t="str">
        <f ca="1">_xlfn.IFERROR(VLOOKUP(E153,'SF.SL'!F:J,5,FALSE),"")</f>
        <v/>
      </c>
      <c r="L153" s="31" t="str">
        <f ca="1">IF(ROW()-9&gt;'Inf.'!$O$2,"",VLOOKUP(E153,'SF.SL'!F:J,4,FALSE))</f>
        <v/>
      </c>
      <c r="M153" s="20" t="str">
        <f ca="1">IF(ROW()-9&gt;'Inf.'!$O$2,"",VLOOKUP(E153,'SF.SL'!F:O,10,FALSE))</f>
        <v/>
      </c>
      <c r="N153" s="20">
        <f ca="1">_xlfn.IFERROR(VLOOKUP(E153,'F.SL'!F:J,5,FALSE),"")</f>
        <v>9.2</v>
      </c>
      <c r="O153" s="31" t="str">
        <f>IF(ROW()-9&gt;'Inf.'!$F$10,"",VLOOKUP(E153,'F.SL'!F:J,4,FALSE))</f>
        <v/>
      </c>
      <c r="P153" s="20" t="str">
        <f>IF(ROW()-9&gt;'Inf.'!$F$10,"",VLOOKUP(E153,'F.SL'!F:O,10,FALSE))</f>
        <v/>
      </c>
      <c r="Q153" s="42"/>
    </row>
    <row r="154" spans="1:17" ht="21.95" customHeight="1">
      <c r="A154" s="20" t="str">
        <f ca="1">_xlfn.IFERROR(VLOOKUP(E154,'Rec.'!Q:R,2,FALSE),"")</f>
        <v/>
      </c>
      <c r="B154" s="21" t="str">
        <f ca="1">_xlfn.IFERROR(VLOOKUP(E154,'Rec.'!B:H,4,FALSE),"")</f>
        <v/>
      </c>
      <c r="C154" s="21" t="str">
        <f ca="1">_xlfn.IFERROR(VLOOKUP(E154,'Rec.'!B:H,5,FALSE),"")</f>
        <v/>
      </c>
      <c r="D154" s="20" t="str">
        <f ca="1">_xlfn.IFERROR(VLOOKUP(E154,'Rec.'!B:H,6,FALSE),"")</f>
        <v/>
      </c>
      <c r="E154" s="20" t="str">
        <f ca="1">_xlfn.IFERROR(VLOOKUP(ROW()-9,'Rec.'!T:U,2,FALSE),"")</f>
        <v/>
      </c>
      <c r="F154" s="20" t="str">
        <f ca="1">IF(AND('Inf.'!C$10="Onsight",VLOOKUP(E154,'Q1.SL'!F:M,6,FALSE)="TOP"),VLOOKUP(E154,'Q1.SL'!F:M,6,FALSE)&amp;"("&amp;VLOOKUP(E154,'Q1.SL'!F:M,4,FALSE)&amp;")",VLOOKUP(E154,'Q1.SL'!F:M,6,FALSE))</f>
        <v/>
      </c>
      <c r="G154" s="20" t="str">
        <f ca="1">IF(AND('Inf.'!C$10="Onsight",VLOOKUP(E154,'Q2.SL'!G:O,6,FALSE)="TOP"),VLOOKUP(E154,'Q2.SL'!G:O,6,FALSE)&amp;"("&amp;VLOOKUP(E154,'Q2.SL'!G:O,4,FALSE)&amp;")",VLOOKUP(E154,'Q2.SL'!G:O,6,FALSE))</f>
        <v/>
      </c>
      <c r="H154" s="20" t="str">
        <f ca="1">IF(AND('Inf.'!C$10="Onsight",VLOOKUP(E154,'Q3.SL'!G:O,6,FALSE)="TOP"),VLOOKUP(E154,'Q3.SL'!G:O,6,FALSE)&amp;"("&amp;VLOOKUP(E154,'Q3.SL'!G:O,4,FALSE)&amp;")",VLOOKUP(E154,'Q3.SL'!G:O,6,FALSE))</f>
        <v/>
      </c>
      <c r="I154" s="20" t="str">
        <f ca="1">IF(AND('Inf.'!C$10="Onsight",VLOOKUP(E154,'Q4.SL'!G:O,6,FALSE)="TOP"),VLOOKUP(E154,'Q4.SL'!G:O,6,FALSE)&amp;"("&amp;VLOOKUP(E154,'Q4.SL'!G:O,4,FALSE)&amp;")",VLOOKUP(E154,'Q4.SL'!G:O,6,FALSE))</f>
        <v/>
      </c>
      <c r="J154" s="20" t="str">
        <f ca="1">_xlfn.IFERROR(VLOOKUP(E154,'Rec.'!H:N,7,FALSE),"")</f>
        <v/>
      </c>
      <c r="K154" s="20" t="str">
        <f ca="1">_xlfn.IFERROR(VLOOKUP(E154,'SF.SL'!F:J,5,FALSE),"")</f>
        <v/>
      </c>
      <c r="L154" s="31" t="str">
        <f ca="1">IF(ROW()-9&gt;'Inf.'!$O$2,"",VLOOKUP(E154,'SF.SL'!F:J,4,FALSE))</f>
        <v/>
      </c>
      <c r="M154" s="20" t="str">
        <f ca="1">IF(ROW()-9&gt;'Inf.'!$O$2,"",VLOOKUP(E154,'SF.SL'!F:O,10,FALSE))</f>
        <v/>
      </c>
      <c r="N154" s="20">
        <f ca="1">_xlfn.IFERROR(VLOOKUP(E154,'F.SL'!F:J,5,FALSE),"")</f>
        <v>9.2</v>
      </c>
      <c r="O154" s="31" t="str">
        <f>IF(ROW()-9&gt;'Inf.'!$F$10,"",VLOOKUP(E154,'F.SL'!F:J,4,FALSE))</f>
        <v/>
      </c>
      <c r="P154" s="20" t="str">
        <f>IF(ROW()-9&gt;'Inf.'!$F$10,"",VLOOKUP(E154,'F.SL'!F:O,10,FALSE))</f>
        <v/>
      </c>
      <c r="Q154" s="42"/>
    </row>
    <row r="155" spans="1:17" ht="21.95" customHeight="1">
      <c r="A155" s="20" t="str">
        <f ca="1">_xlfn.IFERROR(VLOOKUP(E155,'Rec.'!Q:R,2,FALSE),"")</f>
        <v/>
      </c>
      <c r="B155" s="21" t="str">
        <f ca="1">_xlfn.IFERROR(VLOOKUP(E155,'Rec.'!B:H,4,FALSE),"")</f>
        <v/>
      </c>
      <c r="C155" s="21" t="str">
        <f ca="1">_xlfn.IFERROR(VLOOKUP(E155,'Rec.'!B:H,5,FALSE),"")</f>
        <v/>
      </c>
      <c r="D155" s="20" t="str">
        <f ca="1">_xlfn.IFERROR(VLOOKUP(E155,'Rec.'!B:H,6,FALSE),"")</f>
        <v/>
      </c>
      <c r="E155" s="20" t="str">
        <f ca="1">_xlfn.IFERROR(VLOOKUP(ROW()-9,'Rec.'!T:U,2,FALSE),"")</f>
        <v/>
      </c>
      <c r="F155" s="20" t="str">
        <f ca="1">IF(AND('Inf.'!C$10="Onsight",VLOOKUP(E155,'Q1.SL'!F:M,6,FALSE)="TOP"),VLOOKUP(E155,'Q1.SL'!F:M,6,FALSE)&amp;"("&amp;VLOOKUP(E155,'Q1.SL'!F:M,4,FALSE)&amp;")",VLOOKUP(E155,'Q1.SL'!F:M,6,FALSE))</f>
        <v/>
      </c>
      <c r="G155" s="20" t="str">
        <f ca="1">IF(AND('Inf.'!C$10="Onsight",VLOOKUP(E155,'Q2.SL'!G:O,6,FALSE)="TOP"),VLOOKUP(E155,'Q2.SL'!G:O,6,FALSE)&amp;"("&amp;VLOOKUP(E155,'Q2.SL'!G:O,4,FALSE)&amp;")",VLOOKUP(E155,'Q2.SL'!G:O,6,FALSE))</f>
        <v/>
      </c>
      <c r="H155" s="20" t="str">
        <f ca="1">IF(AND('Inf.'!C$10="Onsight",VLOOKUP(E155,'Q3.SL'!G:O,6,FALSE)="TOP"),VLOOKUP(E155,'Q3.SL'!G:O,6,FALSE)&amp;"("&amp;VLOOKUP(E155,'Q3.SL'!G:O,4,FALSE)&amp;")",VLOOKUP(E155,'Q3.SL'!G:O,6,FALSE))</f>
        <v/>
      </c>
      <c r="I155" s="20" t="str">
        <f ca="1">IF(AND('Inf.'!C$10="Onsight",VLOOKUP(E155,'Q4.SL'!G:O,6,FALSE)="TOP"),VLOOKUP(E155,'Q4.SL'!G:O,6,FALSE)&amp;"("&amp;VLOOKUP(E155,'Q4.SL'!G:O,4,FALSE)&amp;")",VLOOKUP(E155,'Q4.SL'!G:O,6,FALSE))</f>
        <v/>
      </c>
      <c r="J155" s="20" t="str">
        <f ca="1">_xlfn.IFERROR(VLOOKUP(E155,'Rec.'!H:N,7,FALSE),"")</f>
        <v/>
      </c>
      <c r="K155" s="20" t="str">
        <f ca="1">_xlfn.IFERROR(VLOOKUP(E155,'SF.SL'!F:J,5,FALSE),"")</f>
        <v/>
      </c>
      <c r="L155" s="31" t="str">
        <f ca="1">IF(ROW()-9&gt;'Inf.'!$O$2,"",VLOOKUP(E155,'SF.SL'!F:J,4,FALSE))</f>
        <v/>
      </c>
      <c r="M155" s="20" t="str">
        <f ca="1">IF(ROW()-9&gt;'Inf.'!$O$2,"",VLOOKUP(E155,'SF.SL'!F:O,10,FALSE))</f>
        <v/>
      </c>
      <c r="N155" s="20">
        <f ca="1">_xlfn.IFERROR(VLOOKUP(E155,'F.SL'!F:J,5,FALSE),"")</f>
        <v>9.2</v>
      </c>
      <c r="O155" s="31" t="str">
        <f>IF(ROW()-9&gt;'Inf.'!$F$10,"",VLOOKUP(E155,'F.SL'!F:J,4,FALSE))</f>
        <v/>
      </c>
      <c r="P155" s="20" t="str">
        <f>IF(ROW()-9&gt;'Inf.'!$F$10,"",VLOOKUP(E155,'F.SL'!F:O,10,FALSE))</f>
        <v/>
      </c>
      <c r="Q155" s="42"/>
    </row>
    <row r="156" spans="1:17" ht="21.95" customHeight="1">
      <c r="A156" s="20" t="str">
        <f ca="1">_xlfn.IFERROR(VLOOKUP(E156,'Rec.'!Q:R,2,FALSE),"")</f>
        <v/>
      </c>
      <c r="B156" s="21" t="str">
        <f ca="1">_xlfn.IFERROR(VLOOKUP(E156,'Rec.'!B:H,4,FALSE),"")</f>
        <v/>
      </c>
      <c r="C156" s="21" t="str">
        <f ca="1">_xlfn.IFERROR(VLOOKUP(E156,'Rec.'!B:H,5,FALSE),"")</f>
        <v/>
      </c>
      <c r="D156" s="20" t="str">
        <f ca="1">_xlfn.IFERROR(VLOOKUP(E156,'Rec.'!B:H,6,FALSE),"")</f>
        <v/>
      </c>
      <c r="E156" s="20" t="str">
        <f ca="1">_xlfn.IFERROR(VLOOKUP(ROW()-9,'Rec.'!T:U,2,FALSE),"")</f>
        <v/>
      </c>
      <c r="F156" s="20" t="str">
        <f ca="1">IF(AND('Inf.'!C$10="Onsight",VLOOKUP(E156,'Q1.SL'!F:M,6,FALSE)="TOP"),VLOOKUP(E156,'Q1.SL'!F:M,6,FALSE)&amp;"("&amp;VLOOKUP(E156,'Q1.SL'!F:M,4,FALSE)&amp;")",VLOOKUP(E156,'Q1.SL'!F:M,6,FALSE))</f>
        <v/>
      </c>
      <c r="G156" s="20" t="str">
        <f ca="1">IF(AND('Inf.'!C$10="Onsight",VLOOKUP(E156,'Q2.SL'!G:O,6,FALSE)="TOP"),VLOOKUP(E156,'Q2.SL'!G:O,6,FALSE)&amp;"("&amp;VLOOKUP(E156,'Q2.SL'!G:O,4,FALSE)&amp;")",VLOOKUP(E156,'Q2.SL'!G:O,6,FALSE))</f>
        <v/>
      </c>
      <c r="H156" s="20" t="str">
        <f ca="1">IF(AND('Inf.'!C$10="Onsight",VLOOKUP(E156,'Q3.SL'!G:O,6,FALSE)="TOP"),VLOOKUP(E156,'Q3.SL'!G:O,6,FALSE)&amp;"("&amp;VLOOKUP(E156,'Q3.SL'!G:O,4,FALSE)&amp;")",VLOOKUP(E156,'Q3.SL'!G:O,6,FALSE))</f>
        <v/>
      </c>
      <c r="I156" s="20" t="str">
        <f ca="1">IF(AND('Inf.'!C$10="Onsight",VLOOKUP(E156,'Q4.SL'!G:O,6,FALSE)="TOP"),VLOOKUP(E156,'Q4.SL'!G:O,6,FALSE)&amp;"("&amp;VLOOKUP(E156,'Q4.SL'!G:O,4,FALSE)&amp;")",VLOOKUP(E156,'Q4.SL'!G:O,6,FALSE))</f>
        <v/>
      </c>
      <c r="J156" s="20" t="str">
        <f ca="1">_xlfn.IFERROR(VLOOKUP(E156,'Rec.'!H:N,7,FALSE),"")</f>
        <v/>
      </c>
      <c r="K156" s="20" t="str">
        <f ca="1">_xlfn.IFERROR(VLOOKUP(E156,'SF.SL'!F:J,5,FALSE),"")</f>
        <v/>
      </c>
      <c r="L156" s="31" t="str">
        <f ca="1">IF(ROW()-9&gt;'Inf.'!$O$2,"",VLOOKUP(E156,'SF.SL'!F:J,4,FALSE))</f>
        <v/>
      </c>
      <c r="M156" s="20" t="str">
        <f ca="1">IF(ROW()-9&gt;'Inf.'!$O$2,"",VLOOKUP(E156,'SF.SL'!F:O,10,FALSE))</f>
        <v/>
      </c>
      <c r="N156" s="20">
        <f ca="1">_xlfn.IFERROR(VLOOKUP(E156,'F.SL'!F:J,5,FALSE),"")</f>
        <v>9.2</v>
      </c>
      <c r="O156" s="31" t="str">
        <f>IF(ROW()-9&gt;'Inf.'!$F$10,"",VLOOKUP(E156,'F.SL'!F:J,4,FALSE))</f>
        <v/>
      </c>
      <c r="P156" s="20" t="str">
        <f>IF(ROW()-9&gt;'Inf.'!$F$10,"",VLOOKUP(E156,'F.SL'!F:O,10,FALSE))</f>
        <v/>
      </c>
      <c r="Q156" s="42"/>
    </row>
    <row r="157" spans="1:17" ht="21.95" customHeight="1">
      <c r="A157" s="20" t="str">
        <f ca="1">_xlfn.IFERROR(VLOOKUP(E157,'Rec.'!Q:R,2,FALSE),"")</f>
        <v/>
      </c>
      <c r="B157" s="21" t="str">
        <f ca="1">_xlfn.IFERROR(VLOOKUP(E157,'Rec.'!B:H,4,FALSE),"")</f>
        <v/>
      </c>
      <c r="C157" s="21" t="str">
        <f ca="1">_xlfn.IFERROR(VLOOKUP(E157,'Rec.'!B:H,5,FALSE),"")</f>
        <v/>
      </c>
      <c r="D157" s="20" t="str">
        <f ca="1">_xlfn.IFERROR(VLOOKUP(E157,'Rec.'!B:H,6,FALSE),"")</f>
        <v/>
      </c>
      <c r="E157" s="20" t="str">
        <f ca="1">_xlfn.IFERROR(VLOOKUP(ROW()-9,'Rec.'!T:U,2,FALSE),"")</f>
        <v/>
      </c>
      <c r="F157" s="20" t="str">
        <f ca="1">IF(AND('Inf.'!C$10="Onsight",VLOOKUP(E157,'Q1.SL'!F:M,6,FALSE)="TOP"),VLOOKUP(E157,'Q1.SL'!F:M,6,FALSE)&amp;"("&amp;VLOOKUP(E157,'Q1.SL'!F:M,4,FALSE)&amp;")",VLOOKUP(E157,'Q1.SL'!F:M,6,FALSE))</f>
        <v/>
      </c>
      <c r="G157" s="20" t="str">
        <f ca="1">IF(AND('Inf.'!C$10="Onsight",VLOOKUP(E157,'Q2.SL'!G:O,6,FALSE)="TOP"),VLOOKUP(E157,'Q2.SL'!G:O,6,FALSE)&amp;"("&amp;VLOOKUP(E157,'Q2.SL'!G:O,4,FALSE)&amp;")",VLOOKUP(E157,'Q2.SL'!G:O,6,FALSE))</f>
        <v/>
      </c>
      <c r="H157" s="20" t="str">
        <f ca="1">IF(AND('Inf.'!C$10="Onsight",VLOOKUP(E157,'Q3.SL'!G:O,6,FALSE)="TOP"),VLOOKUP(E157,'Q3.SL'!G:O,6,FALSE)&amp;"("&amp;VLOOKUP(E157,'Q3.SL'!G:O,4,FALSE)&amp;")",VLOOKUP(E157,'Q3.SL'!G:O,6,FALSE))</f>
        <v/>
      </c>
      <c r="I157" s="20" t="str">
        <f ca="1">IF(AND('Inf.'!C$10="Onsight",VLOOKUP(E157,'Q4.SL'!G:O,6,FALSE)="TOP"),VLOOKUP(E157,'Q4.SL'!G:O,6,FALSE)&amp;"("&amp;VLOOKUP(E157,'Q4.SL'!G:O,4,FALSE)&amp;")",VLOOKUP(E157,'Q4.SL'!G:O,6,FALSE))</f>
        <v/>
      </c>
      <c r="J157" s="20" t="str">
        <f ca="1">_xlfn.IFERROR(VLOOKUP(E157,'Rec.'!H:N,7,FALSE),"")</f>
        <v/>
      </c>
      <c r="K157" s="20" t="str">
        <f ca="1">_xlfn.IFERROR(VLOOKUP(E157,'SF.SL'!F:J,5,FALSE),"")</f>
        <v/>
      </c>
      <c r="L157" s="31" t="str">
        <f ca="1">IF(ROW()-9&gt;'Inf.'!$O$2,"",VLOOKUP(E157,'SF.SL'!F:J,4,FALSE))</f>
        <v/>
      </c>
      <c r="M157" s="20" t="str">
        <f ca="1">IF(ROW()-9&gt;'Inf.'!$O$2,"",VLOOKUP(E157,'SF.SL'!F:O,10,FALSE))</f>
        <v/>
      </c>
      <c r="N157" s="20">
        <f ca="1">_xlfn.IFERROR(VLOOKUP(E157,'F.SL'!F:J,5,FALSE),"")</f>
        <v>9.2</v>
      </c>
      <c r="O157" s="31" t="str">
        <f>IF(ROW()-9&gt;'Inf.'!$F$10,"",VLOOKUP(E157,'F.SL'!F:J,4,FALSE))</f>
        <v/>
      </c>
      <c r="P157" s="20" t="str">
        <f>IF(ROW()-9&gt;'Inf.'!$F$10,"",VLOOKUP(E157,'F.SL'!F:O,10,FALSE))</f>
        <v/>
      </c>
      <c r="Q157" s="42"/>
    </row>
    <row r="158" spans="1:17" ht="21.95" customHeight="1">
      <c r="A158" s="20" t="str">
        <f ca="1">_xlfn.IFERROR(VLOOKUP(E158,'Rec.'!Q:R,2,FALSE),"")</f>
        <v/>
      </c>
      <c r="B158" s="21" t="str">
        <f ca="1">_xlfn.IFERROR(VLOOKUP(E158,'Rec.'!B:H,4,FALSE),"")</f>
        <v/>
      </c>
      <c r="C158" s="21" t="str">
        <f ca="1">_xlfn.IFERROR(VLOOKUP(E158,'Rec.'!B:H,5,FALSE),"")</f>
        <v/>
      </c>
      <c r="D158" s="20" t="str">
        <f ca="1">_xlfn.IFERROR(VLOOKUP(E158,'Rec.'!B:H,6,FALSE),"")</f>
        <v/>
      </c>
      <c r="E158" s="20" t="str">
        <f ca="1">_xlfn.IFERROR(VLOOKUP(ROW()-9,'Rec.'!T:U,2,FALSE),"")</f>
        <v/>
      </c>
      <c r="F158" s="20" t="str">
        <f ca="1">IF(AND('Inf.'!C$10="Onsight",VLOOKUP(E158,'Q1.SL'!F:M,6,FALSE)="TOP"),VLOOKUP(E158,'Q1.SL'!F:M,6,FALSE)&amp;"("&amp;VLOOKUP(E158,'Q1.SL'!F:M,4,FALSE)&amp;")",VLOOKUP(E158,'Q1.SL'!F:M,6,FALSE))</f>
        <v/>
      </c>
      <c r="G158" s="20" t="str">
        <f ca="1">IF(AND('Inf.'!C$10="Onsight",VLOOKUP(E158,'Q2.SL'!G:O,6,FALSE)="TOP"),VLOOKUP(E158,'Q2.SL'!G:O,6,FALSE)&amp;"("&amp;VLOOKUP(E158,'Q2.SL'!G:O,4,FALSE)&amp;")",VLOOKUP(E158,'Q2.SL'!G:O,6,FALSE))</f>
        <v/>
      </c>
      <c r="H158" s="20" t="str">
        <f ca="1">IF(AND('Inf.'!C$10="Onsight",VLOOKUP(E158,'Q3.SL'!G:O,6,FALSE)="TOP"),VLOOKUP(E158,'Q3.SL'!G:O,6,FALSE)&amp;"("&amp;VLOOKUP(E158,'Q3.SL'!G:O,4,FALSE)&amp;")",VLOOKUP(E158,'Q3.SL'!G:O,6,FALSE))</f>
        <v/>
      </c>
      <c r="I158" s="20" t="str">
        <f ca="1">IF(AND('Inf.'!C$10="Onsight",VLOOKUP(E158,'Q4.SL'!G:O,6,FALSE)="TOP"),VLOOKUP(E158,'Q4.SL'!G:O,6,FALSE)&amp;"("&amp;VLOOKUP(E158,'Q4.SL'!G:O,4,FALSE)&amp;")",VLOOKUP(E158,'Q4.SL'!G:O,6,FALSE))</f>
        <v/>
      </c>
      <c r="J158" s="20" t="str">
        <f ca="1">_xlfn.IFERROR(VLOOKUP(E158,'Rec.'!H:N,7,FALSE),"")</f>
        <v/>
      </c>
      <c r="K158" s="20" t="str">
        <f ca="1">_xlfn.IFERROR(VLOOKUP(E158,'SF.SL'!F:J,5,FALSE),"")</f>
        <v/>
      </c>
      <c r="L158" s="31" t="str">
        <f ca="1">IF(ROW()-9&gt;'Inf.'!$O$2,"",VLOOKUP(E158,'SF.SL'!F:J,4,FALSE))</f>
        <v/>
      </c>
      <c r="M158" s="20" t="str">
        <f ca="1">IF(ROW()-9&gt;'Inf.'!$O$2,"",VLOOKUP(E158,'SF.SL'!F:O,10,FALSE))</f>
        <v/>
      </c>
      <c r="N158" s="20">
        <f ca="1">_xlfn.IFERROR(VLOOKUP(E158,'F.SL'!F:J,5,FALSE),"")</f>
        <v>9.2</v>
      </c>
      <c r="O158" s="31" t="str">
        <f>IF(ROW()-9&gt;'Inf.'!$F$10,"",VLOOKUP(E158,'F.SL'!F:J,4,FALSE))</f>
        <v/>
      </c>
      <c r="P158" s="20" t="str">
        <f>IF(ROW()-9&gt;'Inf.'!$F$10,"",VLOOKUP(E158,'F.SL'!F:O,10,FALSE))</f>
        <v/>
      </c>
      <c r="Q158" s="42"/>
    </row>
    <row r="159" spans="1:17" ht="21.95" customHeight="1">
      <c r="A159" s="20" t="str">
        <f ca="1">_xlfn.IFERROR(VLOOKUP(E159,'Rec.'!Q:R,2,FALSE),"")</f>
        <v/>
      </c>
      <c r="B159" s="21" t="str">
        <f ca="1">_xlfn.IFERROR(VLOOKUP(E159,'Rec.'!B:H,4,FALSE),"")</f>
        <v/>
      </c>
      <c r="C159" s="21" t="str">
        <f ca="1">_xlfn.IFERROR(VLOOKUP(E159,'Rec.'!B:H,5,FALSE),"")</f>
        <v/>
      </c>
      <c r="D159" s="20" t="str">
        <f ca="1">_xlfn.IFERROR(VLOOKUP(E159,'Rec.'!B:H,6,FALSE),"")</f>
        <v/>
      </c>
      <c r="E159" s="20" t="str">
        <f ca="1">_xlfn.IFERROR(VLOOKUP(ROW()-9,'Rec.'!T:U,2,FALSE),"")</f>
        <v/>
      </c>
      <c r="F159" s="20" t="str">
        <f ca="1">IF(AND('Inf.'!C$10="Onsight",VLOOKUP(E159,'Q1.SL'!F:M,6,FALSE)="TOP"),VLOOKUP(E159,'Q1.SL'!F:M,6,FALSE)&amp;"("&amp;VLOOKUP(E159,'Q1.SL'!F:M,4,FALSE)&amp;")",VLOOKUP(E159,'Q1.SL'!F:M,6,FALSE))</f>
        <v/>
      </c>
      <c r="G159" s="20" t="str">
        <f ca="1">IF(AND('Inf.'!C$10="Onsight",VLOOKUP(E159,'Q2.SL'!G:O,6,FALSE)="TOP"),VLOOKUP(E159,'Q2.SL'!G:O,6,FALSE)&amp;"("&amp;VLOOKUP(E159,'Q2.SL'!G:O,4,FALSE)&amp;")",VLOOKUP(E159,'Q2.SL'!G:O,6,FALSE))</f>
        <v/>
      </c>
      <c r="H159" s="20" t="str">
        <f ca="1">IF(AND('Inf.'!C$10="Onsight",VLOOKUP(E159,'Q3.SL'!G:O,6,FALSE)="TOP"),VLOOKUP(E159,'Q3.SL'!G:O,6,FALSE)&amp;"("&amp;VLOOKUP(E159,'Q3.SL'!G:O,4,FALSE)&amp;")",VLOOKUP(E159,'Q3.SL'!G:O,6,FALSE))</f>
        <v/>
      </c>
      <c r="I159" s="20" t="str">
        <f ca="1">IF(AND('Inf.'!C$10="Onsight",VLOOKUP(E159,'Q4.SL'!G:O,6,FALSE)="TOP"),VLOOKUP(E159,'Q4.SL'!G:O,6,FALSE)&amp;"("&amp;VLOOKUP(E159,'Q4.SL'!G:O,4,FALSE)&amp;")",VLOOKUP(E159,'Q4.SL'!G:O,6,FALSE))</f>
        <v/>
      </c>
      <c r="J159" s="20" t="str">
        <f ca="1">_xlfn.IFERROR(VLOOKUP(E159,'Rec.'!H:N,7,FALSE),"")</f>
        <v/>
      </c>
      <c r="K159" s="20" t="str">
        <f ca="1">_xlfn.IFERROR(VLOOKUP(E159,'SF.SL'!F:J,5,FALSE),"")</f>
        <v/>
      </c>
      <c r="L159" s="31" t="str">
        <f ca="1">IF(ROW()-9&gt;'Inf.'!$O$2,"",VLOOKUP(E159,'SF.SL'!F:J,4,FALSE))</f>
        <v/>
      </c>
      <c r="M159" s="20" t="str">
        <f ca="1">IF(ROW()-9&gt;'Inf.'!$O$2,"",VLOOKUP(E159,'SF.SL'!F:O,10,FALSE))</f>
        <v/>
      </c>
      <c r="N159" s="20">
        <f ca="1">_xlfn.IFERROR(VLOOKUP(E159,'F.SL'!F:J,5,FALSE),"")</f>
        <v>9.2</v>
      </c>
      <c r="O159" s="31" t="str">
        <f>IF(ROW()-9&gt;'Inf.'!$F$10,"",VLOOKUP(E159,'F.SL'!F:J,4,FALSE))</f>
        <v/>
      </c>
      <c r="P159" s="20" t="str">
        <f>IF(ROW()-9&gt;'Inf.'!$F$10,"",VLOOKUP(E159,'F.SL'!F:O,10,FALSE))</f>
        <v/>
      </c>
      <c r="Q159" s="42"/>
    </row>
    <row r="160" spans="1:17" ht="21.95" customHeight="1">
      <c r="A160" s="20" t="str">
        <f ca="1">_xlfn.IFERROR(VLOOKUP(E160,'Rec.'!Q:R,2,FALSE),"")</f>
        <v/>
      </c>
      <c r="B160" s="21" t="str">
        <f ca="1">_xlfn.IFERROR(VLOOKUP(E160,'Rec.'!B:H,4,FALSE),"")</f>
        <v/>
      </c>
      <c r="C160" s="21" t="str">
        <f ca="1">_xlfn.IFERROR(VLOOKUP(E160,'Rec.'!B:H,5,FALSE),"")</f>
        <v/>
      </c>
      <c r="D160" s="20" t="str">
        <f ca="1">_xlfn.IFERROR(VLOOKUP(E160,'Rec.'!B:H,6,FALSE),"")</f>
        <v/>
      </c>
      <c r="E160" s="20" t="str">
        <f ca="1">_xlfn.IFERROR(VLOOKUP(ROW()-9,'Rec.'!T:U,2,FALSE),"")</f>
        <v/>
      </c>
      <c r="F160" s="20" t="str">
        <f ca="1">IF(AND('Inf.'!C$10="Onsight",VLOOKUP(E160,'Q1.SL'!F:M,6,FALSE)="TOP"),VLOOKUP(E160,'Q1.SL'!F:M,6,FALSE)&amp;"("&amp;VLOOKUP(E160,'Q1.SL'!F:M,4,FALSE)&amp;")",VLOOKUP(E160,'Q1.SL'!F:M,6,FALSE))</f>
        <v/>
      </c>
      <c r="G160" s="20" t="str">
        <f ca="1">IF(AND('Inf.'!C$10="Onsight",VLOOKUP(E160,'Q2.SL'!G:O,6,FALSE)="TOP"),VLOOKUP(E160,'Q2.SL'!G:O,6,FALSE)&amp;"("&amp;VLOOKUP(E160,'Q2.SL'!G:O,4,FALSE)&amp;")",VLOOKUP(E160,'Q2.SL'!G:O,6,FALSE))</f>
        <v/>
      </c>
      <c r="H160" s="20" t="str">
        <f ca="1">IF(AND('Inf.'!C$10="Onsight",VLOOKUP(E160,'Q3.SL'!G:O,6,FALSE)="TOP"),VLOOKUP(E160,'Q3.SL'!G:O,6,FALSE)&amp;"("&amp;VLOOKUP(E160,'Q3.SL'!G:O,4,FALSE)&amp;")",VLOOKUP(E160,'Q3.SL'!G:O,6,FALSE))</f>
        <v/>
      </c>
      <c r="I160" s="20" t="str">
        <f ca="1">IF(AND('Inf.'!C$10="Onsight",VLOOKUP(E160,'Q4.SL'!G:O,6,FALSE)="TOP"),VLOOKUP(E160,'Q4.SL'!G:O,6,FALSE)&amp;"("&amp;VLOOKUP(E160,'Q4.SL'!G:O,4,FALSE)&amp;")",VLOOKUP(E160,'Q4.SL'!G:O,6,FALSE))</f>
        <v/>
      </c>
      <c r="J160" s="20" t="str">
        <f ca="1">_xlfn.IFERROR(VLOOKUP(E160,'Rec.'!H:N,7,FALSE),"")</f>
        <v/>
      </c>
      <c r="K160" s="20" t="str">
        <f ca="1">_xlfn.IFERROR(VLOOKUP(E160,'SF.SL'!F:J,5,FALSE),"")</f>
        <v/>
      </c>
      <c r="L160" s="31" t="str">
        <f ca="1">IF(ROW()-9&gt;'Inf.'!$O$2,"",VLOOKUP(E160,'SF.SL'!F:J,4,FALSE))</f>
        <v/>
      </c>
      <c r="M160" s="20" t="str">
        <f ca="1">IF(ROW()-9&gt;'Inf.'!$O$2,"",VLOOKUP(E160,'SF.SL'!F:O,10,FALSE))</f>
        <v/>
      </c>
      <c r="N160" s="20">
        <f ca="1">_xlfn.IFERROR(VLOOKUP(E160,'F.SL'!F:J,5,FALSE),"")</f>
        <v>9.2</v>
      </c>
      <c r="O160" s="31" t="str">
        <f>IF(ROW()-9&gt;'Inf.'!$F$10,"",VLOOKUP(E160,'F.SL'!F:J,4,FALSE))</f>
        <v/>
      </c>
      <c r="P160" s="20" t="str">
        <f>IF(ROW()-9&gt;'Inf.'!$F$10,"",VLOOKUP(E160,'F.SL'!F:O,10,FALSE))</f>
        <v/>
      </c>
      <c r="Q160" s="42"/>
    </row>
    <row r="161" spans="1:17" ht="21.95" customHeight="1">
      <c r="A161" s="20" t="str">
        <f ca="1">_xlfn.IFERROR(VLOOKUP(E161,'Rec.'!Q:R,2,FALSE),"")</f>
        <v/>
      </c>
      <c r="B161" s="21" t="str">
        <f ca="1">_xlfn.IFERROR(VLOOKUP(E161,'Rec.'!B:H,4,FALSE),"")</f>
        <v/>
      </c>
      <c r="C161" s="21" t="str">
        <f ca="1">_xlfn.IFERROR(VLOOKUP(E161,'Rec.'!B:H,5,FALSE),"")</f>
        <v/>
      </c>
      <c r="D161" s="20" t="str">
        <f ca="1">_xlfn.IFERROR(VLOOKUP(E161,'Rec.'!B:H,6,FALSE),"")</f>
        <v/>
      </c>
      <c r="E161" s="20" t="str">
        <f ca="1">_xlfn.IFERROR(VLOOKUP(ROW()-9,'Rec.'!T:U,2,FALSE),"")</f>
        <v/>
      </c>
      <c r="F161" s="20" t="str">
        <f ca="1">IF(AND('Inf.'!C$10="Onsight",VLOOKUP(E161,'Q1.SL'!F:M,6,FALSE)="TOP"),VLOOKUP(E161,'Q1.SL'!F:M,6,FALSE)&amp;"("&amp;VLOOKUP(E161,'Q1.SL'!F:M,4,FALSE)&amp;")",VLOOKUP(E161,'Q1.SL'!F:M,6,FALSE))</f>
        <v/>
      </c>
      <c r="G161" s="20" t="str">
        <f ca="1">IF(AND('Inf.'!C$10="Onsight",VLOOKUP(E161,'Q2.SL'!G:O,6,FALSE)="TOP"),VLOOKUP(E161,'Q2.SL'!G:O,6,FALSE)&amp;"("&amp;VLOOKUP(E161,'Q2.SL'!G:O,4,FALSE)&amp;")",VLOOKUP(E161,'Q2.SL'!G:O,6,FALSE))</f>
        <v/>
      </c>
      <c r="H161" s="20" t="str">
        <f ca="1">IF(AND('Inf.'!C$10="Onsight",VLOOKUP(E161,'Q3.SL'!G:O,6,FALSE)="TOP"),VLOOKUP(E161,'Q3.SL'!G:O,6,FALSE)&amp;"("&amp;VLOOKUP(E161,'Q3.SL'!G:O,4,FALSE)&amp;")",VLOOKUP(E161,'Q3.SL'!G:O,6,FALSE))</f>
        <v/>
      </c>
      <c r="I161" s="20" t="str">
        <f ca="1">IF(AND('Inf.'!C$10="Onsight",VLOOKUP(E161,'Q4.SL'!G:O,6,FALSE)="TOP"),VLOOKUP(E161,'Q4.SL'!G:O,6,FALSE)&amp;"("&amp;VLOOKUP(E161,'Q4.SL'!G:O,4,FALSE)&amp;")",VLOOKUP(E161,'Q4.SL'!G:O,6,FALSE))</f>
        <v/>
      </c>
      <c r="J161" s="20" t="str">
        <f ca="1">_xlfn.IFERROR(VLOOKUP(E161,'Rec.'!H:N,7,FALSE),"")</f>
        <v/>
      </c>
      <c r="K161" s="20" t="str">
        <f ca="1">_xlfn.IFERROR(VLOOKUP(E161,'SF.SL'!F:J,5,FALSE),"")</f>
        <v/>
      </c>
      <c r="L161" s="31" t="str">
        <f ca="1">IF(ROW()-9&gt;'Inf.'!$O$2,"",VLOOKUP(E161,'SF.SL'!F:J,4,FALSE))</f>
        <v/>
      </c>
      <c r="M161" s="20" t="str">
        <f ca="1">IF(ROW()-9&gt;'Inf.'!$O$2,"",VLOOKUP(E161,'SF.SL'!F:O,10,FALSE))</f>
        <v/>
      </c>
      <c r="N161" s="20">
        <f ca="1">_xlfn.IFERROR(VLOOKUP(E161,'F.SL'!F:J,5,FALSE),"")</f>
        <v>9.2</v>
      </c>
      <c r="O161" s="31" t="str">
        <f>IF(ROW()-9&gt;'Inf.'!$F$10,"",VLOOKUP(E161,'F.SL'!F:J,4,FALSE))</f>
        <v/>
      </c>
      <c r="P161" s="20" t="str">
        <f>IF(ROW()-9&gt;'Inf.'!$F$10,"",VLOOKUP(E161,'F.SL'!F:O,10,FALSE))</f>
        <v/>
      </c>
      <c r="Q161" s="42"/>
    </row>
    <row r="162" spans="1:17" ht="21.95" customHeight="1">
      <c r="A162" s="20" t="str">
        <f ca="1">_xlfn.IFERROR(VLOOKUP(E162,'Rec.'!Q:R,2,FALSE),"")</f>
        <v/>
      </c>
      <c r="B162" s="21" t="str">
        <f ca="1">_xlfn.IFERROR(VLOOKUP(E162,'Rec.'!B:H,4,FALSE),"")</f>
        <v/>
      </c>
      <c r="C162" s="21" t="str">
        <f ca="1">_xlfn.IFERROR(VLOOKUP(E162,'Rec.'!B:H,5,FALSE),"")</f>
        <v/>
      </c>
      <c r="D162" s="20" t="str">
        <f ca="1">_xlfn.IFERROR(VLOOKUP(E162,'Rec.'!B:H,6,FALSE),"")</f>
        <v/>
      </c>
      <c r="E162" s="20" t="str">
        <f ca="1">_xlfn.IFERROR(VLOOKUP(ROW()-9,'Rec.'!T:U,2,FALSE),"")</f>
        <v/>
      </c>
      <c r="F162" s="20" t="str">
        <f ca="1">IF(AND('Inf.'!C$10="Onsight",VLOOKUP(E162,'Q1.SL'!F:M,6,FALSE)="TOP"),VLOOKUP(E162,'Q1.SL'!F:M,6,FALSE)&amp;"("&amp;VLOOKUP(E162,'Q1.SL'!F:M,4,FALSE)&amp;")",VLOOKUP(E162,'Q1.SL'!F:M,6,FALSE))</f>
        <v/>
      </c>
      <c r="G162" s="20" t="str">
        <f ca="1">IF(AND('Inf.'!C$10="Onsight",VLOOKUP(E162,'Q2.SL'!G:O,6,FALSE)="TOP"),VLOOKUP(E162,'Q2.SL'!G:O,6,FALSE)&amp;"("&amp;VLOOKUP(E162,'Q2.SL'!G:O,4,FALSE)&amp;")",VLOOKUP(E162,'Q2.SL'!G:O,6,FALSE))</f>
        <v/>
      </c>
      <c r="H162" s="20" t="str">
        <f ca="1">IF(AND('Inf.'!C$10="Onsight",VLOOKUP(E162,'Q3.SL'!G:O,6,FALSE)="TOP"),VLOOKUP(E162,'Q3.SL'!G:O,6,FALSE)&amp;"("&amp;VLOOKUP(E162,'Q3.SL'!G:O,4,FALSE)&amp;")",VLOOKUP(E162,'Q3.SL'!G:O,6,FALSE))</f>
        <v/>
      </c>
      <c r="I162" s="20" t="str">
        <f ca="1">IF(AND('Inf.'!C$10="Onsight",VLOOKUP(E162,'Q4.SL'!G:O,6,FALSE)="TOP"),VLOOKUP(E162,'Q4.SL'!G:O,6,FALSE)&amp;"("&amp;VLOOKUP(E162,'Q4.SL'!G:O,4,FALSE)&amp;")",VLOOKUP(E162,'Q4.SL'!G:O,6,FALSE))</f>
        <v/>
      </c>
      <c r="J162" s="20" t="str">
        <f ca="1">_xlfn.IFERROR(VLOOKUP(E162,'Rec.'!H:N,7,FALSE),"")</f>
        <v/>
      </c>
      <c r="K162" s="20" t="str">
        <f ca="1">_xlfn.IFERROR(VLOOKUP(E162,'SF.SL'!F:J,5,FALSE),"")</f>
        <v/>
      </c>
      <c r="L162" s="31" t="str">
        <f ca="1">IF(ROW()-9&gt;'Inf.'!$O$2,"",VLOOKUP(E162,'SF.SL'!F:J,4,FALSE))</f>
        <v/>
      </c>
      <c r="M162" s="20" t="str">
        <f ca="1">IF(ROW()-9&gt;'Inf.'!$O$2,"",VLOOKUP(E162,'SF.SL'!F:O,10,FALSE))</f>
        <v/>
      </c>
      <c r="N162" s="20">
        <f ca="1">_xlfn.IFERROR(VLOOKUP(E162,'F.SL'!F:J,5,FALSE),"")</f>
        <v>9.2</v>
      </c>
      <c r="O162" s="31" t="str">
        <f>IF(ROW()-9&gt;'Inf.'!$F$10,"",VLOOKUP(E162,'F.SL'!F:J,4,FALSE))</f>
        <v/>
      </c>
      <c r="P162" s="20" t="str">
        <f>IF(ROW()-9&gt;'Inf.'!$F$10,"",VLOOKUP(E162,'F.SL'!F:O,10,FALSE))</f>
        <v/>
      </c>
      <c r="Q162" s="42"/>
    </row>
    <row r="163" spans="1:17" ht="21.95" customHeight="1">
      <c r="A163" s="20" t="str">
        <f ca="1">_xlfn.IFERROR(VLOOKUP(E163,'Rec.'!Q:R,2,FALSE),"")</f>
        <v/>
      </c>
      <c r="B163" s="21" t="str">
        <f ca="1">_xlfn.IFERROR(VLOOKUP(E163,'Rec.'!B:H,4,FALSE),"")</f>
        <v/>
      </c>
      <c r="C163" s="21" t="str">
        <f ca="1">_xlfn.IFERROR(VLOOKUP(E163,'Rec.'!B:H,5,FALSE),"")</f>
        <v/>
      </c>
      <c r="D163" s="20" t="str">
        <f ca="1">_xlfn.IFERROR(VLOOKUP(E163,'Rec.'!B:H,6,FALSE),"")</f>
        <v/>
      </c>
      <c r="E163" s="20" t="str">
        <f ca="1">_xlfn.IFERROR(VLOOKUP(ROW()-9,'Rec.'!T:U,2,FALSE),"")</f>
        <v/>
      </c>
      <c r="F163" s="20" t="str">
        <f ca="1">IF(AND('Inf.'!C$10="Onsight",VLOOKUP(E163,'Q1.SL'!F:M,6,FALSE)="TOP"),VLOOKUP(E163,'Q1.SL'!F:M,6,FALSE)&amp;"("&amp;VLOOKUP(E163,'Q1.SL'!F:M,4,FALSE)&amp;")",VLOOKUP(E163,'Q1.SL'!F:M,6,FALSE))</f>
        <v/>
      </c>
      <c r="G163" s="20" t="str">
        <f ca="1">IF(AND('Inf.'!C$10="Onsight",VLOOKUP(E163,'Q2.SL'!G:O,6,FALSE)="TOP"),VLOOKUP(E163,'Q2.SL'!G:O,6,FALSE)&amp;"("&amp;VLOOKUP(E163,'Q2.SL'!G:O,4,FALSE)&amp;")",VLOOKUP(E163,'Q2.SL'!G:O,6,FALSE))</f>
        <v/>
      </c>
      <c r="H163" s="20" t="str">
        <f ca="1">IF(AND('Inf.'!C$10="Onsight",VLOOKUP(E163,'Q3.SL'!G:O,6,FALSE)="TOP"),VLOOKUP(E163,'Q3.SL'!G:O,6,FALSE)&amp;"("&amp;VLOOKUP(E163,'Q3.SL'!G:O,4,FALSE)&amp;")",VLOOKUP(E163,'Q3.SL'!G:O,6,FALSE))</f>
        <v/>
      </c>
      <c r="I163" s="20" t="str">
        <f ca="1">IF(AND('Inf.'!C$10="Onsight",VLOOKUP(E163,'Q4.SL'!G:O,6,FALSE)="TOP"),VLOOKUP(E163,'Q4.SL'!G:O,6,FALSE)&amp;"("&amp;VLOOKUP(E163,'Q4.SL'!G:O,4,FALSE)&amp;")",VLOOKUP(E163,'Q4.SL'!G:O,6,FALSE))</f>
        <v/>
      </c>
      <c r="J163" s="20" t="str">
        <f ca="1">_xlfn.IFERROR(VLOOKUP(E163,'Rec.'!H:N,7,FALSE),"")</f>
        <v/>
      </c>
      <c r="K163" s="20" t="str">
        <f ca="1">_xlfn.IFERROR(VLOOKUP(E163,'SF.SL'!F:J,5,FALSE),"")</f>
        <v/>
      </c>
      <c r="L163" s="31" t="str">
        <f ca="1">IF(ROW()-9&gt;'Inf.'!$O$2,"",VLOOKUP(E163,'SF.SL'!F:J,4,FALSE))</f>
        <v/>
      </c>
      <c r="M163" s="20" t="str">
        <f ca="1">IF(ROW()-9&gt;'Inf.'!$O$2,"",VLOOKUP(E163,'SF.SL'!F:O,10,FALSE))</f>
        <v/>
      </c>
      <c r="N163" s="20">
        <f ca="1">_xlfn.IFERROR(VLOOKUP(E163,'F.SL'!F:J,5,FALSE),"")</f>
        <v>9.2</v>
      </c>
      <c r="O163" s="31" t="str">
        <f>IF(ROW()-9&gt;'Inf.'!$F$10,"",VLOOKUP(E163,'F.SL'!F:J,4,FALSE))</f>
        <v/>
      </c>
      <c r="P163" s="20" t="str">
        <f>IF(ROW()-9&gt;'Inf.'!$F$10,"",VLOOKUP(E163,'F.SL'!F:O,10,FALSE))</f>
        <v/>
      </c>
      <c r="Q163" s="42"/>
    </row>
    <row r="164" spans="1:17" ht="21.95" customHeight="1">
      <c r="A164" s="20" t="str">
        <f ca="1">_xlfn.IFERROR(VLOOKUP(E164,'Rec.'!Q:R,2,FALSE),"")</f>
        <v/>
      </c>
      <c r="B164" s="21" t="str">
        <f ca="1">_xlfn.IFERROR(VLOOKUP(E164,'Rec.'!B:H,4,FALSE),"")</f>
        <v/>
      </c>
      <c r="C164" s="21" t="str">
        <f ca="1">_xlfn.IFERROR(VLOOKUP(E164,'Rec.'!B:H,5,FALSE),"")</f>
        <v/>
      </c>
      <c r="D164" s="20" t="str">
        <f ca="1">_xlfn.IFERROR(VLOOKUP(E164,'Rec.'!B:H,6,FALSE),"")</f>
        <v/>
      </c>
      <c r="E164" s="20" t="str">
        <f ca="1">_xlfn.IFERROR(VLOOKUP(ROW()-9,'Rec.'!T:U,2,FALSE),"")</f>
        <v/>
      </c>
      <c r="F164" s="20" t="str">
        <f ca="1">IF(AND('Inf.'!C$10="Onsight",VLOOKUP(E164,'Q1.SL'!F:M,6,FALSE)="TOP"),VLOOKUP(E164,'Q1.SL'!F:M,6,FALSE)&amp;"("&amp;VLOOKUP(E164,'Q1.SL'!F:M,4,FALSE)&amp;")",VLOOKUP(E164,'Q1.SL'!F:M,6,FALSE))</f>
        <v/>
      </c>
      <c r="G164" s="20" t="str">
        <f ca="1">IF(AND('Inf.'!C$10="Onsight",VLOOKUP(E164,'Q2.SL'!G:O,6,FALSE)="TOP"),VLOOKUP(E164,'Q2.SL'!G:O,6,FALSE)&amp;"("&amp;VLOOKUP(E164,'Q2.SL'!G:O,4,FALSE)&amp;")",VLOOKUP(E164,'Q2.SL'!G:O,6,FALSE))</f>
        <v/>
      </c>
      <c r="H164" s="20" t="str">
        <f ca="1">IF(AND('Inf.'!C$10="Onsight",VLOOKUP(E164,'Q3.SL'!G:O,6,FALSE)="TOP"),VLOOKUP(E164,'Q3.SL'!G:O,6,FALSE)&amp;"("&amp;VLOOKUP(E164,'Q3.SL'!G:O,4,FALSE)&amp;")",VLOOKUP(E164,'Q3.SL'!G:O,6,FALSE))</f>
        <v/>
      </c>
      <c r="I164" s="20" t="str">
        <f ca="1">IF(AND('Inf.'!C$10="Onsight",VLOOKUP(E164,'Q4.SL'!G:O,6,FALSE)="TOP"),VLOOKUP(E164,'Q4.SL'!G:O,6,FALSE)&amp;"("&amp;VLOOKUP(E164,'Q4.SL'!G:O,4,FALSE)&amp;")",VLOOKUP(E164,'Q4.SL'!G:O,6,FALSE))</f>
        <v/>
      </c>
      <c r="J164" s="20" t="str">
        <f ca="1">_xlfn.IFERROR(VLOOKUP(E164,'Rec.'!H:N,7,FALSE),"")</f>
        <v/>
      </c>
      <c r="K164" s="20" t="str">
        <f ca="1">_xlfn.IFERROR(VLOOKUP(E164,'SF.SL'!F:J,5,FALSE),"")</f>
        <v/>
      </c>
      <c r="L164" s="31" t="str">
        <f ca="1">IF(ROW()-9&gt;'Inf.'!$O$2,"",VLOOKUP(E164,'SF.SL'!F:J,4,FALSE))</f>
        <v/>
      </c>
      <c r="M164" s="20" t="str">
        <f ca="1">IF(ROW()-9&gt;'Inf.'!$O$2,"",VLOOKUP(E164,'SF.SL'!F:O,10,FALSE))</f>
        <v/>
      </c>
      <c r="N164" s="20">
        <f ca="1">_xlfn.IFERROR(VLOOKUP(E164,'F.SL'!F:J,5,FALSE),"")</f>
        <v>9.2</v>
      </c>
      <c r="O164" s="31" t="str">
        <f>IF(ROW()-9&gt;'Inf.'!$F$10,"",VLOOKUP(E164,'F.SL'!F:J,4,FALSE))</f>
        <v/>
      </c>
      <c r="P164" s="20" t="str">
        <f>IF(ROW()-9&gt;'Inf.'!$F$10,"",VLOOKUP(E164,'F.SL'!F:O,10,FALSE))</f>
        <v/>
      </c>
      <c r="Q164" s="42"/>
    </row>
    <row r="165" spans="1:17" ht="21.95" customHeight="1">
      <c r="A165" s="20" t="str">
        <f ca="1">_xlfn.IFERROR(VLOOKUP(E165,'Rec.'!Q:R,2,FALSE),"")</f>
        <v/>
      </c>
      <c r="B165" s="21" t="str">
        <f ca="1">_xlfn.IFERROR(VLOOKUP(E165,'Rec.'!B:H,4,FALSE),"")</f>
        <v/>
      </c>
      <c r="C165" s="21" t="str">
        <f ca="1">_xlfn.IFERROR(VLOOKUP(E165,'Rec.'!B:H,5,FALSE),"")</f>
        <v/>
      </c>
      <c r="D165" s="20" t="str">
        <f ca="1">_xlfn.IFERROR(VLOOKUP(E165,'Rec.'!B:H,6,FALSE),"")</f>
        <v/>
      </c>
      <c r="E165" s="20" t="str">
        <f ca="1">_xlfn.IFERROR(VLOOKUP(ROW()-9,'Rec.'!T:U,2,FALSE),"")</f>
        <v/>
      </c>
      <c r="F165" s="20" t="str">
        <f ca="1">IF(AND('Inf.'!C$10="Onsight",VLOOKUP(E165,'Q1.SL'!F:M,6,FALSE)="TOP"),VLOOKUP(E165,'Q1.SL'!F:M,6,FALSE)&amp;"("&amp;VLOOKUP(E165,'Q1.SL'!F:M,4,FALSE)&amp;")",VLOOKUP(E165,'Q1.SL'!F:M,6,FALSE))</f>
        <v/>
      </c>
      <c r="G165" s="20" t="str">
        <f ca="1">IF(AND('Inf.'!C$10="Onsight",VLOOKUP(E165,'Q2.SL'!G:O,6,FALSE)="TOP"),VLOOKUP(E165,'Q2.SL'!G:O,6,FALSE)&amp;"("&amp;VLOOKUP(E165,'Q2.SL'!G:O,4,FALSE)&amp;")",VLOOKUP(E165,'Q2.SL'!G:O,6,FALSE))</f>
        <v/>
      </c>
      <c r="H165" s="20" t="str">
        <f ca="1">IF(AND('Inf.'!C$10="Onsight",VLOOKUP(E165,'Q3.SL'!G:O,6,FALSE)="TOP"),VLOOKUP(E165,'Q3.SL'!G:O,6,FALSE)&amp;"("&amp;VLOOKUP(E165,'Q3.SL'!G:O,4,FALSE)&amp;")",VLOOKUP(E165,'Q3.SL'!G:O,6,FALSE))</f>
        <v/>
      </c>
      <c r="I165" s="20" t="str">
        <f ca="1">IF(AND('Inf.'!C$10="Onsight",VLOOKUP(E165,'Q4.SL'!G:O,6,FALSE)="TOP"),VLOOKUP(E165,'Q4.SL'!G:O,6,FALSE)&amp;"("&amp;VLOOKUP(E165,'Q4.SL'!G:O,4,FALSE)&amp;")",VLOOKUP(E165,'Q4.SL'!G:O,6,FALSE))</f>
        <v/>
      </c>
      <c r="J165" s="20" t="str">
        <f ca="1">_xlfn.IFERROR(VLOOKUP(E165,'Rec.'!H:N,7,FALSE),"")</f>
        <v/>
      </c>
      <c r="K165" s="20" t="str">
        <f ca="1">_xlfn.IFERROR(VLOOKUP(E165,'SF.SL'!F:J,5,FALSE),"")</f>
        <v/>
      </c>
      <c r="L165" s="31" t="str">
        <f ca="1">IF(ROW()-9&gt;'Inf.'!$O$2,"",VLOOKUP(E165,'SF.SL'!F:J,4,FALSE))</f>
        <v/>
      </c>
      <c r="M165" s="20" t="str">
        <f ca="1">IF(ROW()-9&gt;'Inf.'!$O$2,"",VLOOKUP(E165,'SF.SL'!F:O,10,FALSE))</f>
        <v/>
      </c>
      <c r="N165" s="20">
        <f ca="1">_xlfn.IFERROR(VLOOKUP(E165,'F.SL'!F:J,5,FALSE),"")</f>
        <v>9.2</v>
      </c>
      <c r="O165" s="31" t="str">
        <f>IF(ROW()-9&gt;'Inf.'!$F$10,"",VLOOKUP(E165,'F.SL'!F:J,4,FALSE))</f>
        <v/>
      </c>
      <c r="P165" s="20" t="str">
        <f>IF(ROW()-9&gt;'Inf.'!$F$10,"",VLOOKUP(E165,'F.SL'!F:O,10,FALSE))</f>
        <v/>
      </c>
      <c r="Q165" s="42"/>
    </row>
    <row r="166" spans="1:17" ht="21.95" customHeight="1">
      <c r="A166" s="20" t="str">
        <f ca="1">_xlfn.IFERROR(VLOOKUP(E166,'Rec.'!Q:R,2,FALSE),"")</f>
        <v/>
      </c>
      <c r="B166" s="21" t="str">
        <f ca="1">_xlfn.IFERROR(VLOOKUP(E166,'Rec.'!B:H,4,FALSE),"")</f>
        <v/>
      </c>
      <c r="C166" s="21" t="str">
        <f ca="1">_xlfn.IFERROR(VLOOKUP(E166,'Rec.'!B:H,5,FALSE),"")</f>
        <v/>
      </c>
      <c r="D166" s="20" t="str">
        <f ca="1">_xlfn.IFERROR(VLOOKUP(E166,'Rec.'!B:H,6,FALSE),"")</f>
        <v/>
      </c>
      <c r="E166" s="20" t="str">
        <f ca="1">_xlfn.IFERROR(VLOOKUP(ROW()-9,'Rec.'!T:U,2,FALSE),"")</f>
        <v/>
      </c>
      <c r="F166" s="20" t="str">
        <f ca="1">IF(AND('Inf.'!C$10="Onsight",VLOOKUP(E166,'Q1.SL'!F:M,6,FALSE)="TOP"),VLOOKUP(E166,'Q1.SL'!F:M,6,FALSE)&amp;"("&amp;VLOOKUP(E166,'Q1.SL'!F:M,4,FALSE)&amp;")",VLOOKUP(E166,'Q1.SL'!F:M,6,FALSE))</f>
        <v/>
      </c>
      <c r="G166" s="20" t="str">
        <f ca="1">IF(AND('Inf.'!C$10="Onsight",VLOOKUP(E166,'Q2.SL'!G:O,6,FALSE)="TOP"),VLOOKUP(E166,'Q2.SL'!G:O,6,FALSE)&amp;"("&amp;VLOOKUP(E166,'Q2.SL'!G:O,4,FALSE)&amp;")",VLOOKUP(E166,'Q2.SL'!G:O,6,FALSE))</f>
        <v/>
      </c>
      <c r="H166" s="20" t="str">
        <f ca="1">IF(AND('Inf.'!C$10="Onsight",VLOOKUP(E166,'Q3.SL'!G:O,6,FALSE)="TOP"),VLOOKUP(E166,'Q3.SL'!G:O,6,FALSE)&amp;"("&amp;VLOOKUP(E166,'Q3.SL'!G:O,4,FALSE)&amp;")",VLOOKUP(E166,'Q3.SL'!G:O,6,FALSE))</f>
        <v/>
      </c>
      <c r="I166" s="20" t="str">
        <f ca="1">IF(AND('Inf.'!C$10="Onsight",VLOOKUP(E166,'Q4.SL'!G:O,6,FALSE)="TOP"),VLOOKUP(E166,'Q4.SL'!G:O,6,FALSE)&amp;"("&amp;VLOOKUP(E166,'Q4.SL'!G:O,4,FALSE)&amp;")",VLOOKUP(E166,'Q4.SL'!G:O,6,FALSE))</f>
        <v/>
      </c>
      <c r="J166" s="20" t="str">
        <f ca="1">_xlfn.IFERROR(VLOOKUP(E166,'Rec.'!H:N,7,FALSE),"")</f>
        <v/>
      </c>
      <c r="K166" s="20" t="str">
        <f ca="1">_xlfn.IFERROR(VLOOKUP(E166,'SF.SL'!F:J,5,FALSE),"")</f>
        <v/>
      </c>
      <c r="L166" s="31" t="str">
        <f ca="1">IF(ROW()-9&gt;'Inf.'!$O$2,"",VLOOKUP(E166,'SF.SL'!F:J,4,FALSE))</f>
        <v/>
      </c>
      <c r="M166" s="20" t="str">
        <f ca="1">IF(ROW()-9&gt;'Inf.'!$O$2,"",VLOOKUP(E166,'SF.SL'!F:O,10,FALSE))</f>
        <v/>
      </c>
      <c r="N166" s="20">
        <f ca="1">_xlfn.IFERROR(VLOOKUP(E166,'F.SL'!F:J,5,FALSE),"")</f>
        <v>9.2</v>
      </c>
      <c r="O166" s="31" t="str">
        <f>IF(ROW()-9&gt;'Inf.'!$F$10,"",VLOOKUP(E166,'F.SL'!F:J,4,FALSE))</f>
        <v/>
      </c>
      <c r="P166" s="20" t="str">
        <f>IF(ROW()-9&gt;'Inf.'!$F$10,"",VLOOKUP(E166,'F.SL'!F:O,10,FALSE))</f>
        <v/>
      </c>
      <c r="Q166" s="42"/>
    </row>
    <row r="167" spans="1:17" ht="21.95" customHeight="1">
      <c r="A167" s="20" t="str">
        <f ca="1">_xlfn.IFERROR(VLOOKUP(E167,'Rec.'!Q:R,2,FALSE),"")</f>
        <v/>
      </c>
      <c r="B167" s="21" t="str">
        <f ca="1">_xlfn.IFERROR(VLOOKUP(E167,'Rec.'!B:H,4,FALSE),"")</f>
        <v/>
      </c>
      <c r="C167" s="21" t="str">
        <f ca="1">_xlfn.IFERROR(VLOOKUP(E167,'Rec.'!B:H,5,FALSE),"")</f>
        <v/>
      </c>
      <c r="D167" s="20" t="str">
        <f ca="1">_xlfn.IFERROR(VLOOKUP(E167,'Rec.'!B:H,6,FALSE),"")</f>
        <v/>
      </c>
      <c r="E167" s="20" t="str">
        <f ca="1">_xlfn.IFERROR(VLOOKUP(ROW()-9,'Rec.'!T:U,2,FALSE),"")</f>
        <v/>
      </c>
      <c r="F167" s="20" t="str">
        <f ca="1">IF(AND('Inf.'!C$10="Onsight",VLOOKUP(E167,'Q1.SL'!F:M,6,FALSE)="TOP"),VLOOKUP(E167,'Q1.SL'!F:M,6,FALSE)&amp;"("&amp;VLOOKUP(E167,'Q1.SL'!F:M,4,FALSE)&amp;")",VLOOKUP(E167,'Q1.SL'!F:M,6,FALSE))</f>
        <v/>
      </c>
      <c r="G167" s="20" t="str">
        <f ca="1">IF(AND('Inf.'!C$10="Onsight",VLOOKUP(E167,'Q2.SL'!G:O,6,FALSE)="TOP"),VLOOKUP(E167,'Q2.SL'!G:O,6,FALSE)&amp;"("&amp;VLOOKUP(E167,'Q2.SL'!G:O,4,FALSE)&amp;")",VLOOKUP(E167,'Q2.SL'!G:O,6,FALSE))</f>
        <v/>
      </c>
      <c r="H167" s="20" t="str">
        <f ca="1">IF(AND('Inf.'!C$10="Onsight",VLOOKUP(E167,'Q3.SL'!G:O,6,FALSE)="TOP"),VLOOKUP(E167,'Q3.SL'!G:O,6,FALSE)&amp;"("&amp;VLOOKUP(E167,'Q3.SL'!G:O,4,FALSE)&amp;")",VLOOKUP(E167,'Q3.SL'!G:O,6,FALSE))</f>
        <v/>
      </c>
      <c r="I167" s="20" t="str">
        <f ca="1">IF(AND('Inf.'!C$10="Onsight",VLOOKUP(E167,'Q4.SL'!G:O,6,FALSE)="TOP"),VLOOKUP(E167,'Q4.SL'!G:O,6,FALSE)&amp;"("&amp;VLOOKUP(E167,'Q4.SL'!G:O,4,FALSE)&amp;")",VLOOKUP(E167,'Q4.SL'!G:O,6,FALSE))</f>
        <v/>
      </c>
      <c r="J167" s="20" t="str">
        <f ca="1">_xlfn.IFERROR(VLOOKUP(E167,'Rec.'!H:N,7,FALSE),"")</f>
        <v/>
      </c>
      <c r="K167" s="20" t="str">
        <f ca="1">_xlfn.IFERROR(VLOOKUP(E167,'SF.SL'!F:J,5,FALSE),"")</f>
        <v/>
      </c>
      <c r="L167" s="31" t="str">
        <f ca="1">IF(ROW()-9&gt;'Inf.'!$O$2,"",VLOOKUP(E167,'SF.SL'!F:J,4,FALSE))</f>
        <v/>
      </c>
      <c r="M167" s="20" t="str">
        <f ca="1">IF(ROW()-9&gt;'Inf.'!$O$2,"",VLOOKUP(E167,'SF.SL'!F:O,10,FALSE))</f>
        <v/>
      </c>
      <c r="N167" s="20">
        <f ca="1">_xlfn.IFERROR(VLOOKUP(E167,'F.SL'!F:J,5,FALSE),"")</f>
        <v>9.2</v>
      </c>
      <c r="O167" s="31" t="str">
        <f>IF(ROW()-9&gt;'Inf.'!$F$10,"",VLOOKUP(E167,'F.SL'!F:J,4,FALSE))</f>
        <v/>
      </c>
      <c r="P167" s="20" t="str">
        <f>IF(ROW()-9&gt;'Inf.'!$F$10,"",VLOOKUP(E167,'F.SL'!F:O,10,FALSE))</f>
        <v/>
      </c>
      <c r="Q167" s="42"/>
    </row>
    <row r="168" spans="1:17" ht="21.95" customHeight="1">
      <c r="A168" s="20" t="str">
        <f ca="1">_xlfn.IFERROR(VLOOKUP(E168,'Rec.'!Q:R,2,FALSE),"")</f>
        <v/>
      </c>
      <c r="B168" s="21" t="str">
        <f ca="1">_xlfn.IFERROR(VLOOKUP(E168,'Rec.'!B:H,4,FALSE),"")</f>
        <v/>
      </c>
      <c r="C168" s="21" t="str">
        <f ca="1">_xlfn.IFERROR(VLOOKUP(E168,'Rec.'!B:H,5,FALSE),"")</f>
        <v/>
      </c>
      <c r="D168" s="20" t="str">
        <f ca="1">_xlfn.IFERROR(VLOOKUP(E168,'Rec.'!B:H,6,FALSE),"")</f>
        <v/>
      </c>
      <c r="E168" s="20" t="str">
        <f ca="1">_xlfn.IFERROR(VLOOKUP(ROW()-9,'Rec.'!T:U,2,FALSE),"")</f>
        <v/>
      </c>
      <c r="F168" s="20" t="str">
        <f ca="1">IF(AND('Inf.'!C$10="Onsight",VLOOKUP(E168,'Q1.SL'!F:M,6,FALSE)="TOP"),VLOOKUP(E168,'Q1.SL'!F:M,6,FALSE)&amp;"("&amp;VLOOKUP(E168,'Q1.SL'!F:M,4,FALSE)&amp;")",VLOOKUP(E168,'Q1.SL'!F:M,6,FALSE))</f>
        <v/>
      </c>
      <c r="G168" s="20" t="str">
        <f ca="1">IF(AND('Inf.'!C$10="Onsight",VLOOKUP(E168,'Q2.SL'!G:O,6,FALSE)="TOP"),VLOOKUP(E168,'Q2.SL'!G:O,6,FALSE)&amp;"("&amp;VLOOKUP(E168,'Q2.SL'!G:O,4,FALSE)&amp;")",VLOOKUP(E168,'Q2.SL'!G:O,6,FALSE))</f>
        <v/>
      </c>
      <c r="H168" s="20" t="str">
        <f ca="1">IF(AND('Inf.'!C$10="Onsight",VLOOKUP(E168,'Q3.SL'!G:O,6,FALSE)="TOP"),VLOOKUP(E168,'Q3.SL'!G:O,6,FALSE)&amp;"("&amp;VLOOKUP(E168,'Q3.SL'!G:O,4,FALSE)&amp;")",VLOOKUP(E168,'Q3.SL'!G:O,6,FALSE))</f>
        <v/>
      </c>
      <c r="I168" s="20" t="str">
        <f ca="1">IF(AND('Inf.'!C$10="Onsight",VLOOKUP(E168,'Q4.SL'!G:O,6,FALSE)="TOP"),VLOOKUP(E168,'Q4.SL'!G:O,6,FALSE)&amp;"("&amp;VLOOKUP(E168,'Q4.SL'!G:O,4,FALSE)&amp;")",VLOOKUP(E168,'Q4.SL'!G:O,6,FALSE))</f>
        <v/>
      </c>
      <c r="J168" s="20" t="str">
        <f ca="1">_xlfn.IFERROR(VLOOKUP(E168,'Rec.'!H:N,7,FALSE),"")</f>
        <v/>
      </c>
      <c r="K168" s="20" t="str">
        <f ca="1">_xlfn.IFERROR(VLOOKUP(E168,'SF.SL'!F:J,5,FALSE),"")</f>
        <v/>
      </c>
      <c r="L168" s="31" t="str">
        <f ca="1">IF(ROW()-9&gt;'Inf.'!$O$2,"",VLOOKUP(E168,'SF.SL'!F:J,4,FALSE))</f>
        <v/>
      </c>
      <c r="M168" s="20" t="str">
        <f ca="1">IF(ROW()-9&gt;'Inf.'!$O$2,"",VLOOKUP(E168,'SF.SL'!F:O,10,FALSE))</f>
        <v/>
      </c>
      <c r="N168" s="20">
        <f ca="1">_xlfn.IFERROR(VLOOKUP(E168,'F.SL'!F:J,5,FALSE),"")</f>
        <v>9.2</v>
      </c>
      <c r="O168" s="31" t="str">
        <f>IF(ROW()-9&gt;'Inf.'!$F$10,"",VLOOKUP(E168,'F.SL'!F:J,4,FALSE))</f>
        <v/>
      </c>
      <c r="P168" s="20" t="str">
        <f>IF(ROW()-9&gt;'Inf.'!$F$10,"",VLOOKUP(E168,'F.SL'!F:O,10,FALSE))</f>
        <v/>
      </c>
      <c r="Q168" s="42"/>
    </row>
    <row r="169" spans="1:17" ht="21.95" customHeight="1">
      <c r="A169" s="20" t="str">
        <f ca="1">_xlfn.IFERROR(VLOOKUP(E169,'Rec.'!Q:R,2,FALSE),"")</f>
        <v/>
      </c>
      <c r="B169" s="21" t="str">
        <f ca="1">_xlfn.IFERROR(VLOOKUP(E169,'Rec.'!B:H,4,FALSE),"")</f>
        <v/>
      </c>
      <c r="C169" s="21" t="str">
        <f ca="1">_xlfn.IFERROR(VLOOKUP(E169,'Rec.'!B:H,5,FALSE),"")</f>
        <v/>
      </c>
      <c r="D169" s="20" t="str">
        <f ca="1">_xlfn.IFERROR(VLOOKUP(E169,'Rec.'!B:H,6,FALSE),"")</f>
        <v/>
      </c>
      <c r="E169" s="20" t="str">
        <f ca="1">_xlfn.IFERROR(VLOOKUP(ROW()-9,'Rec.'!T:U,2,FALSE),"")</f>
        <v/>
      </c>
      <c r="F169" s="20" t="str">
        <f ca="1">IF(AND('Inf.'!C$10="Onsight",VLOOKUP(E169,'Q1.SL'!F:M,6,FALSE)="TOP"),VLOOKUP(E169,'Q1.SL'!F:M,6,FALSE)&amp;"("&amp;VLOOKUP(E169,'Q1.SL'!F:M,4,FALSE)&amp;")",VLOOKUP(E169,'Q1.SL'!F:M,6,FALSE))</f>
        <v/>
      </c>
      <c r="G169" s="20" t="str">
        <f ca="1">IF(AND('Inf.'!C$10="Onsight",VLOOKUP(E169,'Q2.SL'!G:O,6,FALSE)="TOP"),VLOOKUP(E169,'Q2.SL'!G:O,6,FALSE)&amp;"("&amp;VLOOKUP(E169,'Q2.SL'!G:O,4,FALSE)&amp;")",VLOOKUP(E169,'Q2.SL'!G:O,6,FALSE))</f>
        <v/>
      </c>
      <c r="H169" s="20" t="str">
        <f ca="1">IF(AND('Inf.'!C$10="Onsight",VLOOKUP(E169,'Q3.SL'!G:O,6,FALSE)="TOP"),VLOOKUP(E169,'Q3.SL'!G:O,6,FALSE)&amp;"("&amp;VLOOKUP(E169,'Q3.SL'!G:O,4,FALSE)&amp;")",VLOOKUP(E169,'Q3.SL'!G:O,6,FALSE))</f>
        <v/>
      </c>
      <c r="I169" s="20" t="str">
        <f ca="1">IF(AND('Inf.'!C$10="Onsight",VLOOKUP(E169,'Q4.SL'!G:O,6,FALSE)="TOP"),VLOOKUP(E169,'Q4.SL'!G:O,6,FALSE)&amp;"("&amp;VLOOKUP(E169,'Q4.SL'!G:O,4,FALSE)&amp;")",VLOOKUP(E169,'Q4.SL'!G:O,6,FALSE))</f>
        <v/>
      </c>
      <c r="J169" s="20" t="str">
        <f ca="1">_xlfn.IFERROR(VLOOKUP(E169,'Rec.'!H:N,7,FALSE),"")</f>
        <v/>
      </c>
      <c r="K169" s="20" t="str">
        <f ca="1">_xlfn.IFERROR(VLOOKUP(E169,'SF.SL'!F:J,5,FALSE),"")</f>
        <v/>
      </c>
      <c r="L169" s="31" t="str">
        <f ca="1">IF(ROW()-9&gt;'Inf.'!$O$2,"",VLOOKUP(E169,'SF.SL'!F:J,4,FALSE))</f>
        <v/>
      </c>
      <c r="M169" s="20" t="str">
        <f ca="1">IF(ROW()-9&gt;'Inf.'!$O$2,"",VLOOKUP(E169,'SF.SL'!F:O,10,FALSE))</f>
        <v/>
      </c>
      <c r="N169" s="20">
        <f ca="1">_xlfn.IFERROR(VLOOKUP(E169,'F.SL'!F:J,5,FALSE),"")</f>
        <v>9.2</v>
      </c>
      <c r="O169" s="31" t="str">
        <f>IF(ROW()-9&gt;'Inf.'!$F$10,"",VLOOKUP(E169,'F.SL'!F:J,4,FALSE))</f>
        <v/>
      </c>
      <c r="P169" s="20" t="str">
        <f>IF(ROW()-9&gt;'Inf.'!$F$10,"",VLOOKUP(E169,'F.SL'!F:O,10,FALSE))</f>
        <v/>
      </c>
      <c r="Q169" s="42"/>
    </row>
    <row r="170" spans="1:17" ht="21.95" customHeight="1">
      <c r="A170" s="20" t="str">
        <f ca="1">_xlfn.IFERROR(VLOOKUP(E170,'Rec.'!Q:R,2,FALSE),"")</f>
        <v/>
      </c>
      <c r="B170" s="21" t="str">
        <f ca="1">_xlfn.IFERROR(VLOOKUP(E170,'Rec.'!B:H,4,FALSE),"")</f>
        <v/>
      </c>
      <c r="C170" s="21" t="str">
        <f ca="1">_xlfn.IFERROR(VLOOKUP(E170,'Rec.'!B:H,5,FALSE),"")</f>
        <v/>
      </c>
      <c r="D170" s="20" t="str">
        <f ca="1">_xlfn.IFERROR(VLOOKUP(E170,'Rec.'!B:H,6,FALSE),"")</f>
        <v/>
      </c>
      <c r="E170" s="20" t="str">
        <f ca="1">_xlfn.IFERROR(VLOOKUP(ROW()-9,'Rec.'!T:U,2,FALSE),"")</f>
        <v/>
      </c>
      <c r="F170" s="20" t="str">
        <f ca="1">IF(AND('Inf.'!C$10="Onsight",VLOOKUP(E170,'Q1.SL'!F:M,6,FALSE)="TOP"),VLOOKUP(E170,'Q1.SL'!F:M,6,FALSE)&amp;"("&amp;VLOOKUP(E170,'Q1.SL'!F:M,4,FALSE)&amp;")",VLOOKUP(E170,'Q1.SL'!F:M,6,FALSE))</f>
        <v/>
      </c>
      <c r="G170" s="20" t="str">
        <f ca="1">IF(AND('Inf.'!C$10="Onsight",VLOOKUP(E170,'Q2.SL'!G:O,6,FALSE)="TOP"),VLOOKUP(E170,'Q2.SL'!G:O,6,FALSE)&amp;"("&amp;VLOOKUP(E170,'Q2.SL'!G:O,4,FALSE)&amp;")",VLOOKUP(E170,'Q2.SL'!G:O,6,FALSE))</f>
        <v/>
      </c>
      <c r="H170" s="20" t="str">
        <f ca="1">IF(AND('Inf.'!C$10="Onsight",VLOOKUP(E170,'Q3.SL'!G:O,6,FALSE)="TOP"),VLOOKUP(E170,'Q3.SL'!G:O,6,FALSE)&amp;"("&amp;VLOOKUP(E170,'Q3.SL'!G:O,4,FALSE)&amp;")",VLOOKUP(E170,'Q3.SL'!G:O,6,FALSE))</f>
        <v/>
      </c>
      <c r="I170" s="20" t="str">
        <f ca="1">IF(AND('Inf.'!C$10="Onsight",VLOOKUP(E170,'Q4.SL'!G:O,6,FALSE)="TOP"),VLOOKUP(E170,'Q4.SL'!G:O,6,FALSE)&amp;"("&amp;VLOOKUP(E170,'Q4.SL'!G:O,4,FALSE)&amp;")",VLOOKUP(E170,'Q4.SL'!G:O,6,FALSE))</f>
        <v/>
      </c>
      <c r="J170" s="20" t="str">
        <f ca="1">_xlfn.IFERROR(VLOOKUP(E170,'Rec.'!H:N,7,FALSE),"")</f>
        <v/>
      </c>
      <c r="K170" s="20" t="str">
        <f ca="1">_xlfn.IFERROR(VLOOKUP(E170,'SF.SL'!F:J,5,FALSE),"")</f>
        <v/>
      </c>
      <c r="L170" s="31" t="str">
        <f ca="1">IF(ROW()-9&gt;'Inf.'!$O$2,"",VLOOKUP(E170,'SF.SL'!F:J,4,FALSE))</f>
        <v/>
      </c>
      <c r="M170" s="20" t="str">
        <f ca="1">IF(ROW()-9&gt;'Inf.'!$O$2,"",VLOOKUP(E170,'SF.SL'!F:O,10,FALSE))</f>
        <v/>
      </c>
      <c r="N170" s="20">
        <f ca="1">_xlfn.IFERROR(VLOOKUP(E170,'F.SL'!F:J,5,FALSE),"")</f>
        <v>9.2</v>
      </c>
      <c r="O170" s="31" t="str">
        <f>IF(ROW()-9&gt;'Inf.'!$F$10,"",VLOOKUP(E170,'F.SL'!F:J,4,FALSE))</f>
        <v/>
      </c>
      <c r="P170" s="20" t="str">
        <f>IF(ROW()-9&gt;'Inf.'!$F$10,"",VLOOKUP(E170,'F.SL'!F:O,10,FALSE))</f>
        <v/>
      </c>
      <c r="Q170" s="42"/>
    </row>
    <row r="171" spans="1:17" ht="21.95" customHeight="1">
      <c r="A171" s="20" t="str">
        <f ca="1">_xlfn.IFERROR(VLOOKUP(E171,'Rec.'!Q:R,2,FALSE),"")</f>
        <v/>
      </c>
      <c r="B171" s="21" t="str">
        <f ca="1">_xlfn.IFERROR(VLOOKUP(E171,'Rec.'!B:H,4,FALSE),"")</f>
        <v/>
      </c>
      <c r="C171" s="21" t="str">
        <f ca="1">_xlfn.IFERROR(VLOOKUP(E171,'Rec.'!B:H,5,FALSE),"")</f>
        <v/>
      </c>
      <c r="D171" s="20" t="str">
        <f ca="1">_xlfn.IFERROR(VLOOKUP(E171,'Rec.'!B:H,6,FALSE),"")</f>
        <v/>
      </c>
      <c r="E171" s="20" t="str">
        <f ca="1">_xlfn.IFERROR(VLOOKUP(ROW()-9,'Rec.'!T:U,2,FALSE),"")</f>
        <v/>
      </c>
      <c r="F171" s="20" t="str">
        <f ca="1">IF(AND('Inf.'!C$10="Onsight",VLOOKUP(E171,'Q1.SL'!F:M,6,FALSE)="TOP"),VLOOKUP(E171,'Q1.SL'!F:M,6,FALSE)&amp;"("&amp;VLOOKUP(E171,'Q1.SL'!F:M,4,FALSE)&amp;")",VLOOKUP(E171,'Q1.SL'!F:M,6,FALSE))</f>
        <v/>
      </c>
      <c r="G171" s="20" t="str">
        <f ca="1">IF(AND('Inf.'!C$10="Onsight",VLOOKUP(E171,'Q2.SL'!G:O,6,FALSE)="TOP"),VLOOKUP(E171,'Q2.SL'!G:O,6,FALSE)&amp;"("&amp;VLOOKUP(E171,'Q2.SL'!G:O,4,FALSE)&amp;")",VLOOKUP(E171,'Q2.SL'!G:O,6,FALSE))</f>
        <v/>
      </c>
      <c r="H171" s="20" t="str">
        <f ca="1">IF(AND('Inf.'!C$10="Onsight",VLOOKUP(E171,'Q3.SL'!G:O,6,FALSE)="TOP"),VLOOKUP(E171,'Q3.SL'!G:O,6,FALSE)&amp;"("&amp;VLOOKUP(E171,'Q3.SL'!G:O,4,FALSE)&amp;")",VLOOKUP(E171,'Q3.SL'!G:O,6,FALSE))</f>
        <v/>
      </c>
      <c r="I171" s="20" t="str">
        <f ca="1">IF(AND('Inf.'!C$10="Onsight",VLOOKUP(E171,'Q4.SL'!G:O,6,FALSE)="TOP"),VLOOKUP(E171,'Q4.SL'!G:O,6,FALSE)&amp;"("&amp;VLOOKUP(E171,'Q4.SL'!G:O,4,FALSE)&amp;")",VLOOKUP(E171,'Q4.SL'!G:O,6,FALSE))</f>
        <v/>
      </c>
      <c r="J171" s="20" t="str">
        <f ca="1">_xlfn.IFERROR(VLOOKUP(E171,'Rec.'!H:N,7,FALSE),"")</f>
        <v/>
      </c>
      <c r="K171" s="20" t="str">
        <f ca="1">_xlfn.IFERROR(VLOOKUP(E171,'SF.SL'!F:J,5,FALSE),"")</f>
        <v/>
      </c>
      <c r="L171" s="31" t="str">
        <f ca="1">IF(ROW()-9&gt;'Inf.'!$O$2,"",VLOOKUP(E171,'SF.SL'!F:J,4,FALSE))</f>
        <v/>
      </c>
      <c r="M171" s="20" t="str">
        <f ca="1">IF(ROW()-9&gt;'Inf.'!$O$2,"",VLOOKUP(E171,'SF.SL'!F:O,10,FALSE))</f>
        <v/>
      </c>
      <c r="N171" s="20">
        <f ca="1">_xlfn.IFERROR(VLOOKUP(E171,'F.SL'!F:J,5,FALSE),"")</f>
        <v>9.2</v>
      </c>
      <c r="O171" s="31" t="str">
        <f>IF(ROW()-9&gt;'Inf.'!$F$10,"",VLOOKUP(E171,'F.SL'!F:J,4,FALSE))</f>
        <v/>
      </c>
      <c r="P171" s="20" t="str">
        <f>IF(ROW()-9&gt;'Inf.'!$F$10,"",VLOOKUP(E171,'F.SL'!F:O,10,FALSE))</f>
        <v/>
      </c>
      <c r="Q171" s="42"/>
    </row>
    <row r="172" spans="1:17" ht="21.95" customHeight="1">
      <c r="A172" s="20" t="str">
        <f ca="1">_xlfn.IFERROR(VLOOKUP(E172,'Rec.'!Q:R,2,FALSE),"")</f>
        <v/>
      </c>
      <c r="B172" s="21" t="str">
        <f ca="1">_xlfn.IFERROR(VLOOKUP(E172,'Rec.'!B:H,4,FALSE),"")</f>
        <v/>
      </c>
      <c r="C172" s="21" t="str">
        <f ca="1">_xlfn.IFERROR(VLOOKUP(E172,'Rec.'!B:H,5,FALSE),"")</f>
        <v/>
      </c>
      <c r="D172" s="20" t="str">
        <f ca="1">_xlfn.IFERROR(VLOOKUP(E172,'Rec.'!B:H,6,FALSE),"")</f>
        <v/>
      </c>
      <c r="E172" s="20" t="str">
        <f ca="1">_xlfn.IFERROR(VLOOKUP(ROW()-9,'Rec.'!T:U,2,FALSE),"")</f>
        <v/>
      </c>
      <c r="F172" s="20" t="str">
        <f ca="1">IF(AND('Inf.'!C$10="Onsight",VLOOKUP(E172,'Q1.SL'!F:M,6,FALSE)="TOP"),VLOOKUP(E172,'Q1.SL'!F:M,6,FALSE)&amp;"("&amp;VLOOKUP(E172,'Q1.SL'!F:M,4,FALSE)&amp;")",VLOOKUP(E172,'Q1.SL'!F:M,6,FALSE))</f>
        <v/>
      </c>
      <c r="G172" s="20" t="str">
        <f ca="1">IF(AND('Inf.'!C$10="Onsight",VLOOKUP(E172,'Q2.SL'!G:O,6,FALSE)="TOP"),VLOOKUP(E172,'Q2.SL'!G:O,6,FALSE)&amp;"("&amp;VLOOKUP(E172,'Q2.SL'!G:O,4,FALSE)&amp;")",VLOOKUP(E172,'Q2.SL'!G:O,6,FALSE))</f>
        <v/>
      </c>
      <c r="H172" s="20" t="str">
        <f ca="1">IF(AND('Inf.'!C$10="Onsight",VLOOKUP(E172,'Q3.SL'!G:O,6,FALSE)="TOP"),VLOOKUP(E172,'Q3.SL'!G:O,6,FALSE)&amp;"("&amp;VLOOKUP(E172,'Q3.SL'!G:O,4,FALSE)&amp;")",VLOOKUP(E172,'Q3.SL'!G:O,6,FALSE))</f>
        <v/>
      </c>
      <c r="I172" s="20" t="str">
        <f ca="1">IF(AND('Inf.'!C$10="Onsight",VLOOKUP(E172,'Q4.SL'!G:O,6,FALSE)="TOP"),VLOOKUP(E172,'Q4.SL'!G:O,6,FALSE)&amp;"("&amp;VLOOKUP(E172,'Q4.SL'!G:O,4,FALSE)&amp;")",VLOOKUP(E172,'Q4.SL'!G:O,6,FALSE))</f>
        <v/>
      </c>
      <c r="J172" s="20" t="str">
        <f ca="1">_xlfn.IFERROR(VLOOKUP(E172,'Rec.'!H:N,7,FALSE),"")</f>
        <v/>
      </c>
      <c r="K172" s="20" t="str">
        <f ca="1">_xlfn.IFERROR(VLOOKUP(E172,'SF.SL'!F:J,5,FALSE),"")</f>
        <v/>
      </c>
      <c r="L172" s="31" t="str">
        <f ca="1">IF(ROW()-9&gt;'Inf.'!$O$2,"",VLOOKUP(E172,'SF.SL'!F:J,4,FALSE))</f>
        <v/>
      </c>
      <c r="M172" s="20" t="str">
        <f ca="1">IF(ROW()-9&gt;'Inf.'!$O$2,"",VLOOKUP(E172,'SF.SL'!F:O,10,FALSE))</f>
        <v/>
      </c>
      <c r="N172" s="20">
        <f ca="1">_xlfn.IFERROR(VLOOKUP(E172,'F.SL'!F:J,5,FALSE),"")</f>
        <v>9.2</v>
      </c>
      <c r="O172" s="31" t="str">
        <f>IF(ROW()-9&gt;'Inf.'!$F$10,"",VLOOKUP(E172,'F.SL'!F:J,4,FALSE))</f>
        <v/>
      </c>
      <c r="P172" s="20" t="str">
        <f>IF(ROW()-9&gt;'Inf.'!$F$10,"",VLOOKUP(E172,'F.SL'!F:O,10,FALSE))</f>
        <v/>
      </c>
      <c r="Q172" s="42"/>
    </row>
    <row r="173" spans="1:17" ht="21.95" customHeight="1">
      <c r="A173" s="20" t="str">
        <f ca="1">_xlfn.IFERROR(VLOOKUP(E173,'Rec.'!Q:R,2,FALSE),"")</f>
        <v/>
      </c>
      <c r="B173" s="21" t="str">
        <f ca="1">_xlfn.IFERROR(VLOOKUP(E173,'Rec.'!B:H,4,FALSE),"")</f>
        <v/>
      </c>
      <c r="C173" s="21" t="str">
        <f ca="1">_xlfn.IFERROR(VLOOKUP(E173,'Rec.'!B:H,5,FALSE),"")</f>
        <v/>
      </c>
      <c r="D173" s="20" t="str">
        <f ca="1">_xlfn.IFERROR(VLOOKUP(E173,'Rec.'!B:H,6,FALSE),"")</f>
        <v/>
      </c>
      <c r="E173" s="20" t="str">
        <f ca="1">_xlfn.IFERROR(VLOOKUP(ROW()-9,'Rec.'!T:U,2,FALSE),"")</f>
        <v/>
      </c>
      <c r="F173" s="20" t="str">
        <f ca="1">IF(AND('Inf.'!C$10="Onsight",VLOOKUP(E173,'Q1.SL'!F:M,6,FALSE)="TOP"),VLOOKUP(E173,'Q1.SL'!F:M,6,FALSE)&amp;"("&amp;VLOOKUP(E173,'Q1.SL'!F:M,4,FALSE)&amp;")",VLOOKUP(E173,'Q1.SL'!F:M,6,FALSE))</f>
        <v/>
      </c>
      <c r="G173" s="20" t="str">
        <f ca="1">IF(AND('Inf.'!C$10="Onsight",VLOOKUP(E173,'Q2.SL'!G:O,6,FALSE)="TOP"),VLOOKUP(E173,'Q2.SL'!G:O,6,FALSE)&amp;"("&amp;VLOOKUP(E173,'Q2.SL'!G:O,4,FALSE)&amp;")",VLOOKUP(E173,'Q2.SL'!G:O,6,FALSE))</f>
        <v/>
      </c>
      <c r="H173" s="20" t="str">
        <f ca="1">IF(AND('Inf.'!C$10="Onsight",VLOOKUP(E173,'Q3.SL'!G:O,6,FALSE)="TOP"),VLOOKUP(E173,'Q3.SL'!G:O,6,FALSE)&amp;"("&amp;VLOOKUP(E173,'Q3.SL'!G:O,4,FALSE)&amp;")",VLOOKUP(E173,'Q3.SL'!G:O,6,FALSE))</f>
        <v/>
      </c>
      <c r="I173" s="20" t="str">
        <f ca="1">IF(AND('Inf.'!C$10="Onsight",VLOOKUP(E173,'Q4.SL'!G:O,6,FALSE)="TOP"),VLOOKUP(E173,'Q4.SL'!G:O,6,FALSE)&amp;"("&amp;VLOOKUP(E173,'Q4.SL'!G:O,4,FALSE)&amp;")",VLOOKUP(E173,'Q4.SL'!G:O,6,FALSE))</f>
        <v/>
      </c>
      <c r="J173" s="20" t="str">
        <f ca="1">_xlfn.IFERROR(VLOOKUP(E173,'Rec.'!H:N,7,FALSE),"")</f>
        <v/>
      </c>
      <c r="K173" s="20" t="str">
        <f ca="1">_xlfn.IFERROR(VLOOKUP(E173,'SF.SL'!F:J,5,FALSE),"")</f>
        <v/>
      </c>
      <c r="L173" s="31" t="str">
        <f ca="1">IF(ROW()-9&gt;'Inf.'!$O$2,"",VLOOKUP(E173,'SF.SL'!F:J,4,FALSE))</f>
        <v/>
      </c>
      <c r="M173" s="20" t="str">
        <f ca="1">IF(ROW()-9&gt;'Inf.'!$O$2,"",VLOOKUP(E173,'SF.SL'!F:O,10,FALSE))</f>
        <v/>
      </c>
      <c r="N173" s="20">
        <f ca="1">_xlfn.IFERROR(VLOOKUP(E173,'F.SL'!F:J,5,FALSE),"")</f>
        <v>9.2</v>
      </c>
      <c r="O173" s="31" t="str">
        <f>IF(ROW()-9&gt;'Inf.'!$F$10,"",VLOOKUP(E173,'F.SL'!F:J,4,FALSE))</f>
        <v/>
      </c>
      <c r="P173" s="20" t="str">
        <f>IF(ROW()-9&gt;'Inf.'!$F$10,"",VLOOKUP(E173,'F.SL'!F:O,10,FALSE))</f>
        <v/>
      </c>
      <c r="Q173" s="42"/>
    </row>
    <row r="174" spans="1:17" ht="21.95" customHeight="1">
      <c r="A174" s="20" t="str">
        <f ca="1">_xlfn.IFERROR(VLOOKUP(E174,'Rec.'!Q:R,2,FALSE),"")</f>
        <v/>
      </c>
      <c r="B174" s="21" t="str">
        <f ca="1">_xlfn.IFERROR(VLOOKUP(E174,'Rec.'!B:H,4,FALSE),"")</f>
        <v/>
      </c>
      <c r="C174" s="21" t="str">
        <f ca="1">_xlfn.IFERROR(VLOOKUP(E174,'Rec.'!B:H,5,FALSE),"")</f>
        <v/>
      </c>
      <c r="D174" s="20" t="str">
        <f ca="1">_xlfn.IFERROR(VLOOKUP(E174,'Rec.'!B:H,6,FALSE),"")</f>
        <v/>
      </c>
      <c r="E174" s="20" t="str">
        <f ca="1">_xlfn.IFERROR(VLOOKUP(ROW()-9,'Rec.'!T:U,2,FALSE),"")</f>
        <v/>
      </c>
      <c r="F174" s="20" t="str">
        <f ca="1">IF(AND('Inf.'!C$10="Onsight",VLOOKUP(E174,'Q1.SL'!F:M,6,FALSE)="TOP"),VLOOKUP(E174,'Q1.SL'!F:M,6,FALSE)&amp;"("&amp;VLOOKUP(E174,'Q1.SL'!F:M,4,FALSE)&amp;")",VLOOKUP(E174,'Q1.SL'!F:M,6,FALSE))</f>
        <v/>
      </c>
      <c r="G174" s="20" t="str">
        <f ca="1">IF(AND('Inf.'!C$10="Onsight",VLOOKUP(E174,'Q2.SL'!G:O,6,FALSE)="TOP"),VLOOKUP(E174,'Q2.SL'!G:O,6,FALSE)&amp;"("&amp;VLOOKUP(E174,'Q2.SL'!G:O,4,FALSE)&amp;")",VLOOKUP(E174,'Q2.SL'!G:O,6,FALSE))</f>
        <v/>
      </c>
      <c r="H174" s="20" t="str">
        <f ca="1">IF(AND('Inf.'!C$10="Onsight",VLOOKUP(E174,'Q3.SL'!G:O,6,FALSE)="TOP"),VLOOKUP(E174,'Q3.SL'!G:O,6,FALSE)&amp;"("&amp;VLOOKUP(E174,'Q3.SL'!G:O,4,FALSE)&amp;")",VLOOKUP(E174,'Q3.SL'!G:O,6,FALSE))</f>
        <v/>
      </c>
      <c r="I174" s="20" t="str">
        <f ca="1">IF(AND('Inf.'!C$10="Onsight",VLOOKUP(E174,'Q4.SL'!G:O,6,FALSE)="TOP"),VLOOKUP(E174,'Q4.SL'!G:O,6,FALSE)&amp;"("&amp;VLOOKUP(E174,'Q4.SL'!G:O,4,FALSE)&amp;")",VLOOKUP(E174,'Q4.SL'!G:O,6,FALSE))</f>
        <v/>
      </c>
      <c r="J174" s="20" t="str">
        <f ca="1">_xlfn.IFERROR(VLOOKUP(E174,'Rec.'!H:N,7,FALSE),"")</f>
        <v/>
      </c>
      <c r="K174" s="20" t="str">
        <f ca="1">_xlfn.IFERROR(VLOOKUP(E174,'SF.SL'!F:J,5,FALSE),"")</f>
        <v/>
      </c>
      <c r="L174" s="31" t="str">
        <f ca="1">IF(ROW()-9&gt;'Inf.'!$O$2,"",VLOOKUP(E174,'SF.SL'!F:J,4,FALSE))</f>
        <v/>
      </c>
      <c r="M174" s="20" t="str">
        <f ca="1">IF(ROW()-9&gt;'Inf.'!$O$2,"",VLOOKUP(E174,'SF.SL'!F:O,10,FALSE))</f>
        <v/>
      </c>
      <c r="N174" s="20">
        <f ca="1">_xlfn.IFERROR(VLOOKUP(E174,'F.SL'!F:J,5,FALSE),"")</f>
        <v>9.2</v>
      </c>
      <c r="O174" s="31" t="str">
        <f>IF(ROW()-9&gt;'Inf.'!$F$10,"",VLOOKUP(E174,'F.SL'!F:J,4,FALSE))</f>
        <v/>
      </c>
      <c r="P174" s="20" t="str">
        <f>IF(ROW()-9&gt;'Inf.'!$F$10,"",VLOOKUP(E174,'F.SL'!F:O,10,FALSE))</f>
        <v/>
      </c>
      <c r="Q174" s="42"/>
    </row>
    <row r="175" spans="1:17" ht="21.95" customHeight="1">
      <c r="A175" s="20" t="str">
        <f ca="1">_xlfn.IFERROR(VLOOKUP(E175,'Rec.'!Q:R,2,FALSE),"")</f>
        <v/>
      </c>
      <c r="B175" s="21" t="str">
        <f ca="1">_xlfn.IFERROR(VLOOKUP(E175,'Rec.'!B:H,4,FALSE),"")</f>
        <v/>
      </c>
      <c r="C175" s="21" t="str">
        <f ca="1">_xlfn.IFERROR(VLOOKUP(E175,'Rec.'!B:H,5,FALSE),"")</f>
        <v/>
      </c>
      <c r="D175" s="20" t="str">
        <f ca="1">_xlfn.IFERROR(VLOOKUP(E175,'Rec.'!B:H,6,FALSE),"")</f>
        <v/>
      </c>
      <c r="E175" s="20" t="str">
        <f ca="1">_xlfn.IFERROR(VLOOKUP(ROW()-9,'Rec.'!T:U,2,FALSE),"")</f>
        <v/>
      </c>
      <c r="F175" s="20" t="str">
        <f ca="1">IF(AND('Inf.'!C$10="Onsight",VLOOKUP(E175,'Q1.SL'!F:M,6,FALSE)="TOP"),VLOOKUP(E175,'Q1.SL'!F:M,6,FALSE)&amp;"("&amp;VLOOKUP(E175,'Q1.SL'!F:M,4,FALSE)&amp;")",VLOOKUP(E175,'Q1.SL'!F:M,6,FALSE))</f>
        <v/>
      </c>
      <c r="G175" s="20" t="str">
        <f ca="1">IF(AND('Inf.'!C$10="Onsight",VLOOKUP(E175,'Q2.SL'!G:O,6,FALSE)="TOP"),VLOOKUP(E175,'Q2.SL'!G:O,6,FALSE)&amp;"("&amp;VLOOKUP(E175,'Q2.SL'!G:O,4,FALSE)&amp;")",VLOOKUP(E175,'Q2.SL'!G:O,6,FALSE))</f>
        <v/>
      </c>
      <c r="H175" s="20" t="str">
        <f ca="1">IF(AND('Inf.'!C$10="Onsight",VLOOKUP(E175,'Q3.SL'!G:O,6,FALSE)="TOP"),VLOOKUP(E175,'Q3.SL'!G:O,6,FALSE)&amp;"("&amp;VLOOKUP(E175,'Q3.SL'!G:O,4,FALSE)&amp;")",VLOOKUP(E175,'Q3.SL'!G:O,6,FALSE))</f>
        <v/>
      </c>
      <c r="I175" s="20" t="str">
        <f ca="1">IF(AND('Inf.'!C$10="Onsight",VLOOKUP(E175,'Q4.SL'!G:O,6,FALSE)="TOP"),VLOOKUP(E175,'Q4.SL'!G:O,6,FALSE)&amp;"("&amp;VLOOKUP(E175,'Q4.SL'!G:O,4,FALSE)&amp;")",VLOOKUP(E175,'Q4.SL'!G:O,6,FALSE))</f>
        <v/>
      </c>
      <c r="J175" s="20" t="str">
        <f ca="1">_xlfn.IFERROR(VLOOKUP(E175,'Rec.'!H:N,7,FALSE),"")</f>
        <v/>
      </c>
      <c r="K175" s="20" t="str">
        <f ca="1">_xlfn.IFERROR(VLOOKUP(E175,'SF.SL'!F:J,5,FALSE),"")</f>
        <v/>
      </c>
      <c r="L175" s="31" t="str">
        <f ca="1">IF(ROW()-9&gt;'Inf.'!$O$2,"",VLOOKUP(E175,'SF.SL'!F:J,4,FALSE))</f>
        <v/>
      </c>
      <c r="M175" s="20" t="str">
        <f ca="1">IF(ROW()-9&gt;'Inf.'!$O$2,"",VLOOKUP(E175,'SF.SL'!F:O,10,FALSE))</f>
        <v/>
      </c>
      <c r="N175" s="20">
        <f ca="1">_xlfn.IFERROR(VLOOKUP(E175,'F.SL'!F:J,5,FALSE),"")</f>
        <v>9.2</v>
      </c>
      <c r="O175" s="31" t="str">
        <f>IF(ROW()-9&gt;'Inf.'!$F$10,"",VLOOKUP(E175,'F.SL'!F:J,4,FALSE))</f>
        <v/>
      </c>
      <c r="P175" s="20" t="str">
        <f>IF(ROW()-9&gt;'Inf.'!$F$10,"",VLOOKUP(E175,'F.SL'!F:O,10,FALSE))</f>
        <v/>
      </c>
      <c r="Q175" s="42"/>
    </row>
    <row r="176" spans="1:17" ht="21.95" customHeight="1">
      <c r="A176" s="20" t="str">
        <f ca="1">_xlfn.IFERROR(VLOOKUP(E176,'Rec.'!Q:R,2,FALSE),"")</f>
        <v/>
      </c>
      <c r="B176" s="21" t="str">
        <f ca="1">_xlfn.IFERROR(VLOOKUP(E176,'Rec.'!B:H,4,FALSE),"")</f>
        <v/>
      </c>
      <c r="C176" s="21" t="str">
        <f ca="1">_xlfn.IFERROR(VLOOKUP(E176,'Rec.'!B:H,5,FALSE),"")</f>
        <v/>
      </c>
      <c r="D176" s="20" t="str">
        <f ca="1">_xlfn.IFERROR(VLOOKUP(E176,'Rec.'!B:H,6,FALSE),"")</f>
        <v/>
      </c>
      <c r="E176" s="20" t="str">
        <f ca="1">_xlfn.IFERROR(VLOOKUP(ROW()-9,'Rec.'!T:U,2,FALSE),"")</f>
        <v/>
      </c>
      <c r="F176" s="20" t="str">
        <f ca="1">IF(AND('Inf.'!C$10="Onsight",VLOOKUP(E176,'Q1.SL'!F:M,6,FALSE)="TOP"),VLOOKUP(E176,'Q1.SL'!F:M,6,FALSE)&amp;"("&amp;VLOOKUP(E176,'Q1.SL'!F:M,4,FALSE)&amp;")",VLOOKUP(E176,'Q1.SL'!F:M,6,FALSE))</f>
        <v/>
      </c>
      <c r="G176" s="20" t="str">
        <f ca="1">IF(AND('Inf.'!C$10="Onsight",VLOOKUP(E176,'Q2.SL'!G:O,6,FALSE)="TOP"),VLOOKUP(E176,'Q2.SL'!G:O,6,FALSE)&amp;"("&amp;VLOOKUP(E176,'Q2.SL'!G:O,4,FALSE)&amp;")",VLOOKUP(E176,'Q2.SL'!G:O,6,FALSE))</f>
        <v/>
      </c>
      <c r="H176" s="20" t="str">
        <f ca="1">IF(AND('Inf.'!C$10="Onsight",VLOOKUP(E176,'Q3.SL'!G:O,6,FALSE)="TOP"),VLOOKUP(E176,'Q3.SL'!G:O,6,FALSE)&amp;"("&amp;VLOOKUP(E176,'Q3.SL'!G:O,4,FALSE)&amp;")",VLOOKUP(E176,'Q3.SL'!G:O,6,FALSE))</f>
        <v/>
      </c>
      <c r="I176" s="20" t="str">
        <f ca="1">IF(AND('Inf.'!C$10="Onsight",VLOOKUP(E176,'Q4.SL'!G:O,6,FALSE)="TOP"),VLOOKUP(E176,'Q4.SL'!G:O,6,FALSE)&amp;"("&amp;VLOOKUP(E176,'Q4.SL'!G:O,4,FALSE)&amp;")",VLOOKUP(E176,'Q4.SL'!G:O,6,FALSE))</f>
        <v/>
      </c>
      <c r="J176" s="20" t="str">
        <f ca="1">_xlfn.IFERROR(VLOOKUP(E176,'Rec.'!H:N,7,FALSE),"")</f>
        <v/>
      </c>
      <c r="K176" s="20" t="str">
        <f ca="1">_xlfn.IFERROR(VLOOKUP(E176,'SF.SL'!F:J,5,FALSE),"")</f>
        <v/>
      </c>
      <c r="L176" s="31" t="str">
        <f ca="1">IF(ROW()-9&gt;'Inf.'!$O$2,"",VLOOKUP(E176,'SF.SL'!F:J,4,FALSE))</f>
        <v/>
      </c>
      <c r="M176" s="20" t="str">
        <f ca="1">IF(ROW()-9&gt;'Inf.'!$O$2,"",VLOOKUP(E176,'SF.SL'!F:O,10,FALSE))</f>
        <v/>
      </c>
      <c r="N176" s="20">
        <f ca="1">_xlfn.IFERROR(VLOOKUP(E176,'F.SL'!F:J,5,FALSE),"")</f>
        <v>9.2</v>
      </c>
      <c r="O176" s="31" t="str">
        <f>IF(ROW()-9&gt;'Inf.'!$F$10,"",VLOOKUP(E176,'F.SL'!F:J,4,FALSE))</f>
        <v/>
      </c>
      <c r="P176" s="20" t="str">
        <f>IF(ROW()-9&gt;'Inf.'!$F$10,"",VLOOKUP(E176,'F.SL'!F:O,10,FALSE))</f>
        <v/>
      </c>
      <c r="Q176" s="42"/>
    </row>
    <row r="177" spans="1:17" ht="21.95" customHeight="1">
      <c r="A177" s="20" t="str">
        <f ca="1">_xlfn.IFERROR(VLOOKUP(E177,'Rec.'!Q:R,2,FALSE),"")</f>
        <v/>
      </c>
      <c r="B177" s="21" t="str">
        <f ca="1">_xlfn.IFERROR(VLOOKUP(E177,'Rec.'!B:H,4,FALSE),"")</f>
        <v/>
      </c>
      <c r="C177" s="21" t="str">
        <f ca="1">_xlfn.IFERROR(VLOOKUP(E177,'Rec.'!B:H,5,FALSE),"")</f>
        <v/>
      </c>
      <c r="D177" s="20" t="str">
        <f ca="1">_xlfn.IFERROR(VLOOKUP(E177,'Rec.'!B:H,6,FALSE),"")</f>
        <v/>
      </c>
      <c r="E177" s="20" t="str">
        <f ca="1">_xlfn.IFERROR(VLOOKUP(ROW()-9,'Rec.'!T:U,2,FALSE),"")</f>
        <v/>
      </c>
      <c r="F177" s="20" t="str">
        <f ca="1">IF(AND('Inf.'!C$10="Onsight",VLOOKUP(E177,'Q1.SL'!F:M,6,FALSE)="TOP"),VLOOKUP(E177,'Q1.SL'!F:M,6,FALSE)&amp;"("&amp;VLOOKUP(E177,'Q1.SL'!F:M,4,FALSE)&amp;")",VLOOKUP(E177,'Q1.SL'!F:M,6,FALSE))</f>
        <v/>
      </c>
      <c r="G177" s="20" t="str">
        <f ca="1">IF(AND('Inf.'!C$10="Onsight",VLOOKUP(E177,'Q2.SL'!G:O,6,FALSE)="TOP"),VLOOKUP(E177,'Q2.SL'!G:O,6,FALSE)&amp;"("&amp;VLOOKUP(E177,'Q2.SL'!G:O,4,FALSE)&amp;")",VLOOKUP(E177,'Q2.SL'!G:O,6,FALSE))</f>
        <v/>
      </c>
      <c r="H177" s="20" t="str">
        <f ca="1">IF(AND('Inf.'!C$10="Onsight",VLOOKUP(E177,'Q3.SL'!G:O,6,FALSE)="TOP"),VLOOKUP(E177,'Q3.SL'!G:O,6,FALSE)&amp;"("&amp;VLOOKUP(E177,'Q3.SL'!G:O,4,FALSE)&amp;")",VLOOKUP(E177,'Q3.SL'!G:O,6,FALSE))</f>
        <v/>
      </c>
      <c r="I177" s="20" t="str">
        <f ca="1">IF(AND('Inf.'!C$10="Onsight",VLOOKUP(E177,'Q4.SL'!G:O,6,FALSE)="TOP"),VLOOKUP(E177,'Q4.SL'!G:O,6,FALSE)&amp;"("&amp;VLOOKUP(E177,'Q4.SL'!G:O,4,FALSE)&amp;")",VLOOKUP(E177,'Q4.SL'!G:O,6,FALSE))</f>
        <v/>
      </c>
      <c r="J177" s="20" t="str">
        <f ca="1">_xlfn.IFERROR(VLOOKUP(E177,'Rec.'!H:N,7,FALSE),"")</f>
        <v/>
      </c>
      <c r="K177" s="20" t="str">
        <f ca="1">_xlfn.IFERROR(VLOOKUP(E177,'SF.SL'!F:J,5,FALSE),"")</f>
        <v/>
      </c>
      <c r="L177" s="31" t="str">
        <f ca="1">IF(ROW()-9&gt;'Inf.'!$O$2,"",VLOOKUP(E177,'SF.SL'!F:J,4,FALSE))</f>
        <v/>
      </c>
      <c r="M177" s="20" t="str">
        <f ca="1">IF(ROW()-9&gt;'Inf.'!$O$2,"",VLOOKUP(E177,'SF.SL'!F:O,10,FALSE))</f>
        <v/>
      </c>
      <c r="N177" s="20">
        <f ca="1">_xlfn.IFERROR(VLOOKUP(E177,'F.SL'!F:J,5,FALSE),"")</f>
        <v>9.2</v>
      </c>
      <c r="O177" s="31" t="str">
        <f>IF(ROW()-9&gt;'Inf.'!$F$10,"",VLOOKUP(E177,'F.SL'!F:J,4,FALSE))</f>
        <v/>
      </c>
      <c r="P177" s="20" t="str">
        <f>IF(ROW()-9&gt;'Inf.'!$F$10,"",VLOOKUP(E177,'F.SL'!F:O,10,FALSE))</f>
        <v/>
      </c>
      <c r="Q177" s="42"/>
    </row>
    <row r="178" spans="1:17" ht="21.95" customHeight="1">
      <c r="A178" s="20" t="str">
        <f ca="1">_xlfn.IFERROR(VLOOKUP(E178,'Rec.'!Q:R,2,FALSE),"")</f>
        <v/>
      </c>
      <c r="B178" s="21" t="str">
        <f ca="1">_xlfn.IFERROR(VLOOKUP(E178,'Rec.'!B:H,4,FALSE),"")</f>
        <v/>
      </c>
      <c r="C178" s="21" t="str">
        <f ca="1">_xlfn.IFERROR(VLOOKUP(E178,'Rec.'!B:H,5,FALSE),"")</f>
        <v/>
      </c>
      <c r="D178" s="20" t="str">
        <f ca="1">_xlfn.IFERROR(VLOOKUP(E178,'Rec.'!B:H,6,FALSE),"")</f>
        <v/>
      </c>
      <c r="E178" s="20" t="str">
        <f ca="1">_xlfn.IFERROR(VLOOKUP(ROW()-9,'Rec.'!T:U,2,FALSE),"")</f>
        <v/>
      </c>
      <c r="F178" s="20" t="str">
        <f ca="1">IF(AND('Inf.'!C$10="Onsight",VLOOKUP(E178,'Q1.SL'!F:M,6,FALSE)="TOP"),VLOOKUP(E178,'Q1.SL'!F:M,6,FALSE)&amp;"("&amp;VLOOKUP(E178,'Q1.SL'!F:M,4,FALSE)&amp;")",VLOOKUP(E178,'Q1.SL'!F:M,6,FALSE))</f>
        <v/>
      </c>
      <c r="G178" s="20" t="str">
        <f ca="1">IF(AND('Inf.'!C$10="Onsight",VLOOKUP(E178,'Q2.SL'!G:O,6,FALSE)="TOP"),VLOOKUP(E178,'Q2.SL'!G:O,6,FALSE)&amp;"("&amp;VLOOKUP(E178,'Q2.SL'!G:O,4,FALSE)&amp;")",VLOOKUP(E178,'Q2.SL'!G:O,6,FALSE))</f>
        <v/>
      </c>
      <c r="H178" s="20" t="str">
        <f ca="1">IF(AND('Inf.'!C$10="Onsight",VLOOKUP(E178,'Q3.SL'!G:O,6,FALSE)="TOP"),VLOOKUP(E178,'Q3.SL'!G:O,6,FALSE)&amp;"("&amp;VLOOKUP(E178,'Q3.SL'!G:O,4,FALSE)&amp;")",VLOOKUP(E178,'Q3.SL'!G:O,6,FALSE))</f>
        <v/>
      </c>
      <c r="I178" s="20" t="str">
        <f ca="1">IF(AND('Inf.'!C$10="Onsight",VLOOKUP(E178,'Q4.SL'!G:O,6,FALSE)="TOP"),VLOOKUP(E178,'Q4.SL'!G:O,6,FALSE)&amp;"("&amp;VLOOKUP(E178,'Q4.SL'!G:O,4,FALSE)&amp;")",VLOOKUP(E178,'Q4.SL'!G:O,6,FALSE))</f>
        <v/>
      </c>
      <c r="J178" s="20" t="str">
        <f ca="1">_xlfn.IFERROR(VLOOKUP(E178,'Rec.'!H:N,7,FALSE),"")</f>
        <v/>
      </c>
      <c r="K178" s="20" t="str">
        <f ca="1">_xlfn.IFERROR(VLOOKUP(E178,'SF.SL'!F:J,5,FALSE),"")</f>
        <v/>
      </c>
      <c r="L178" s="31" t="str">
        <f ca="1">IF(ROW()-9&gt;'Inf.'!$O$2,"",VLOOKUP(E178,'SF.SL'!F:J,4,FALSE))</f>
        <v/>
      </c>
      <c r="M178" s="20" t="str">
        <f ca="1">IF(ROW()-9&gt;'Inf.'!$O$2,"",VLOOKUP(E178,'SF.SL'!F:O,10,FALSE))</f>
        <v/>
      </c>
      <c r="N178" s="20">
        <f ca="1">_xlfn.IFERROR(VLOOKUP(E178,'F.SL'!F:J,5,FALSE),"")</f>
        <v>9.2</v>
      </c>
      <c r="O178" s="31" t="str">
        <f>IF(ROW()-9&gt;'Inf.'!$F$10,"",VLOOKUP(E178,'F.SL'!F:J,4,FALSE))</f>
        <v/>
      </c>
      <c r="P178" s="20" t="str">
        <f>IF(ROW()-9&gt;'Inf.'!$F$10,"",VLOOKUP(E178,'F.SL'!F:O,10,FALSE))</f>
        <v/>
      </c>
      <c r="Q178" s="42"/>
    </row>
    <row r="179" spans="1:17" ht="21.95" customHeight="1">
      <c r="A179" s="20" t="str">
        <f ca="1">_xlfn.IFERROR(VLOOKUP(E179,'Rec.'!Q:R,2,FALSE),"")</f>
        <v/>
      </c>
      <c r="B179" s="21" t="str">
        <f ca="1">_xlfn.IFERROR(VLOOKUP(E179,'Rec.'!B:H,4,FALSE),"")</f>
        <v/>
      </c>
      <c r="C179" s="21" t="str">
        <f ca="1">_xlfn.IFERROR(VLOOKUP(E179,'Rec.'!B:H,5,FALSE),"")</f>
        <v/>
      </c>
      <c r="D179" s="20" t="str">
        <f ca="1">_xlfn.IFERROR(VLOOKUP(E179,'Rec.'!B:H,6,FALSE),"")</f>
        <v/>
      </c>
      <c r="E179" s="20" t="str">
        <f ca="1">_xlfn.IFERROR(VLOOKUP(ROW()-9,'Rec.'!T:U,2,FALSE),"")</f>
        <v/>
      </c>
      <c r="F179" s="20" t="str">
        <f ca="1">IF(AND('Inf.'!C$10="Onsight",VLOOKUP(E179,'Q1.SL'!F:M,6,FALSE)="TOP"),VLOOKUP(E179,'Q1.SL'!F:M,6,FALSE)&amp;"("&amp;VLOOKUP(E179,'Q1.SL'!F:M,4,FALSE)&amp;")",VLOOKUP(E179,'Q1.SL'!F:M,6,FALSE))</f>
        <v/>
      </c>
      <c r="G179" s="20" t="str">
        <f ca="1">IF(AND('Inf.'!C$10="Onsight",VLOOKUP(E179,'Q2.SL'!G:O,6,FALSE)="TOP"),VLOOKUP(E179,'Q2.SL'!G:O,6,FALSE)&amp;"("&amp;VLOOKUP(E179,'Q2.SL'!G:O,4,FALSE)&amp;")",VLOOKUP(E179,'Q2.SL'!G:O,6,FALSE))</f>
        <v/>
      </c>
      <c r="H179" s="20" t="str">
        <f ca="1">IF(AND('Inf.'!C$10="Onsight",VLOOKUP(E179,'Q3.SL'!G:O,6,FALSE)="TOP"),VLOOKUP(E179,'Q3.SL'!G:O,6,FALSE)&amp;"("&amp;VLOOKUP(E179,'Q3.SL'!G:O,4,FALSE)&amp;")",VLOOKUP(E179,'Q3.SL'!G:O,6,FALSE))</f>
        <v/>
      </c>
      <c r="I179" s="20" t="str">
        <f ca="1">IF(AND('Inf.'!C$10="Onsight",VLOOKUP(E179,'Q4.SL'!G:O,6,FALSE)="TOP"),VLOOKUP(E179,'Q4.SL'!G:O,6,FALSE)&amp;"("&amp;VLOOKUP(E179,'Q4.SL'!G:O,4,FALSE)&amp;")",VLOOKUP(E179,'Q4.SL'!G:O,6,FALSE))</f>
        <v/>
      </c>
      <c r="J179" s="20" t="str">
        <f ca="1">_xlfn.IFERROR(VLOOKUP(E179,'Rec.'!H:N,7,FALSE),"")</f>
        <v/>
      </c>
      <c r="K179" s="20" t="str">
        <f ca="1">_xlfn.IFERROR(VLOOKUP(E179,'SF.SL'!F:J,5,FALSE),"")</f>
        <v/>
      </c>
      <c r="L179" s="31" t="str">
        <f ca="1">IF(ROW()-9&gt;'Inf.'!$O$2,"",VLOOKUP(E179,'SF.SL'!F:J,4,FALSE))</f>
        <v/>
      </c>
      <c r="M179" s="20" t="str">
        <f ca="1">IF(ROW()-9&gt;'Inf.'!$O$2,"",VLOOKUP(E179,'SF.SL'!F:O,10,FALSE))</f>
        <v/>
      </c>
      <c r="N179" s="20">
        <f ca="1">_xlfn.IFERROR(VLOOKUP(E179,'F.SL'!F:J,5,FALSE),"")</f>
        <v>9.2</v>
      </c>
      <c r="O179" s="31" t="str">
        <f>IF(ROW()-9&gt;'Inf.'!$F$10,"",VLOOKUP(E179,'F.SL'!F:J,4,FALSE))</f>
        <v/>
      </c>
      <c r="P179" s="20" t="str">
        <f>IF(ROW()-9&gt;'Inf.'!$F$10,"",VLOOKUP(E179,'F.SL'!F:O,10,FALSE))</f>
        <v/>
      </c>
      <c r="Q179" s="42"/>
    </row>
    <row r="180" spans="1:17" ht="21.95" customHeight="1">
      <c r="A180" s="20" t="str">
        <f ca="1">_xlfn.IFERROR(VLOOKUP(E180,'Rec.'!Q:R,2,FALSE),"")</f>
        <v/>
      </c>
      <c r="B180" s="21" t="str">
        <f ca="1">_xlfn.IFERROR(VLOOKUP(E180,'Rec.'!B:H,4,FALSE),"")</f>
        <v/>
      </c>
      <c r="C180" s="21" t="str">
        <f ca="1">_xlfn.IFERROR(VLOOKUP(E180,'Rec.'!B:H,5,FALSE),"")</f>
        <v/>
      </c>
      <c r="D180" s="20" t="str">
        <f ca="1">_xlfn.IFERROR(VLOOKUP(E180,'Rec.'!B:H,6,FALSE),"")</f>
        <v/>
      </c>
      <c r="E180" s="20" t="str">
        <f ca="1">_xlfn.IFERROR(VLOOKUP(ROW()-9,'Rec.'!T:U,2,FALSE),"")</f>
        <v/>
      </c>
      <c r="F180" s="20" t="str">
        <f ca="1">IF(AND('Inf.'!C$10="Onsight",VLOOKUP(E180,'Q1.SL'!F:M,6,FALSE)="TOP"),VLOOKUP(E180,'Q1.SL'!F:M,6,FALSE)&amp;"("&amp;VLOOKUP(E180,'Q1.SL'!F:M,4,FALSE)&amp;")",VLOOKUP(E180,'Q1.SL'!F:M,6,FALSE))</f>
        <v/>
      </c>
      <c r="G180" s="20" t="str">
        <f ca="1">IF(AND('Inf.'!C$10="Onsight",VLOOKUP(E180,'Q2.SL'!G:O,6,FALSE)="TOP"),VLOOKUP(E180,'Q2.SL'!G:O,6,FALSE)&amp;"("&amp;VLOOKUP(E180,'Q2.SL'!G:O,4,FALSE)&amp;")",VLOOKUP(E180,'Q2.SL'!G:O,6,FALSE))</f>
        <v/>
      </c>
      <c r="H180" s="20" t="str">
        <f ca="1">IF(AND('Inf.'!C$10="Onsight",VLOOKUP(E180,'Q3.SL'!G:O,6,FALSE)="TOP"),VLOOKUP(E180,'Q3.SL'!G:O,6,FALSE)&amp;"("&amp;VLOOKUP(E180,'Q3.SL'!G:O,4,FALSE)&amp;")",VLOOKUP(E180,'Q3.SL'!G:O,6,FALSE))</f>
        <v/>
      </c>
      <c r="I180" s="20" t="str">
        <f ca="1">IF(AND('Inf.'!C$10="Onsight",VLOOKUP(E180,'Q4.SL'!G:O,6,FALSE)="TOP"),VLOOKUP(E180,'Q4.SL'!G:O,6,FALSE)&amp;"("&amp;VLOOKUP(E180,'Q4.SL'!G:O,4,FALSE)&amp;")",VLOOKUP(E180,'Q4.SL'!G:O,6,FALSE))</f>
        <v/>
      </c>
      <c r="J180" s="20" t="str">
        <f ca="1">_xlfn.IFERROR(VLOOKUP(E180,'Rec.'!H:N,7,FALSE),"")</f>
        <v/>
      </c>
      <c r="K180" s="20" t="str">
        <f ca="1">_xlfn.IFERROR(VLOOKUP(E180,'SF.SL'!F:J,5,FALSE),"")</f>
        <v/>
      </c>
      <c r="L180" s="31" t="str">
        <f ca="1">IF(ROW()-9&gt;'Inf.'!$O$2,"",VLOOKUP(E180,'SF.SL'!F:J,4,FALSE))</f>
        <v/>
      </c>
      <c r="M180" s="20" t="str">
        <f ca="1">IF(ROW()-9&gt;'Inf.'!$O$2,"",VLOOKUP(E180,'SF.SL'!F:O,10,FALSE))</f>
        <v/>
      </c>
      <c r="N180" s="20">
        <f ca="1">_xlfn.IFERROR(VLOOKUP(E180,'F.SL'!F:J,5,FALSE),"")</f>
        <v>9.2</v>
      </c>
      <c r="O180" s="31" t="str">
        <f>IF(ROW()-9&gt;'Inf.'!$F$10,"",VLOOKUP(E180,'F.SL'!F:J,4,FALSE))</f>
        <v/>
      </c>
      <c r="P180" s="20" t="str">
        <f>IF(ROW()-9&gt;'Inf.'!$F$10,"",VLOOKUP(E180,'F.SL'!F:O,10,FALSE))</f>
        <v/>
      </c>
      <c r="Q180" s="42"/>
    </row>
    <row r="181" spans="1:17" ht="21.95" customHeight="1">
      <c r="A181" s="20" t="str">
        <f ca="1">_xlfn.IFERROR(VLOOKUP(E181,'Rec.'!Q:R,2,FALSE),"")</f>
        <v/>
      </c>
      <c r="B181" s="21" t="str">
        <f ca="1">_xlfn.IFERROR(VLOOKUP(E181,'Rec.'!B:H,4,FALSE),"")</f>
        <v/>
      </c>
      <c r="C181" s="21" t="str">
        <f ca="1">_xlfn.IFERROR(VLOOKUP(E181,'Rec.'!B:H,5,FALSE),"")</f>
        <v/>
      </c>
      <c r="D181" s="20" t="str">
        <f ca="1">_xlfn.IFERROR(VLOOKUP(E181,'Rec.'!B:H,6,FALSE),"")</f>
        <v/>
      </c>
      <c r="E181" s="20" t="str">
        <f ca="1">_xlfn.IFERROR(VLOOKUP(ROW()-9,'Rec.'!T:U,2,FALSE),"")</f>
        <v/>
      </c>
      <c r="F181" s="20" t="str">
        <f ca="1">IF(AND('Inf.'!C$10="Onsight",VLOOKUP(E181,'Q1.SL'!F:M,6,FALSE)="TOP"),VLOOKUP(E181,'Q1.SL'!F:M,6,FALSE)&amp;"("&amp;VLOOKUP(E181,'Q1.SL'!F:M,4,FALSE)&amp;")",VLOOKUP(E181,'Q1.SL'!F:M,6,FALSE))</f>
        <v/>
      </c>
      <c r="G181" s="20" t="str">
        <f ca="1">IF(AND('Inf.'!C$10="Onsight",VLOOKUP(E181,'Q2.SL'!G:O,6,FALSE)="TOP"),VLOOKUP(E181,'Q2.SL'!G:O,6,FALSE)&amp;"("&amp;VLOOKUP(E181,'Q2.SL'!G:O,4,FALSE)&amp;")",VLOOKUP(E181,'Q2.SL'!G:O,6,FALSE))</f>
        <v/>
      </c>
      <c r="H181" s="20" t="str">
        <f ca="1">IF(AND('Inf.'!C$10="Onsight",VLOOKUP(E181,'Q3.SL'!G:O,6,FALSE)="TOP"),VLOOKUP(E181,'Q3.SL'!G:O,6,FALSE)&amp;"("&amp;VLOOKUP(E181,'Q3.SL'!G:O,4,FALSE)&amp;")",VLOOKUP(E181,'Q3.SL'!G:O,6,FALSE))</f>
        <v/>
      </c>
      <c r="I181" s="20" t="str">
        <f ca="1">IF(AND('Inf.'!C$10="Onsight",VLOOKUP(E181,'Q4.SL'!G:O,6,FALSE)="TOP"),VLOOKUP(E181,'Q4.SL'!G:O,6,FALSE)&amp;"("&amp;VLOOKUP(E181,'Q4.SL'!G:O,4,FALSE)&amp;")",VLOOKUP(E181,'Q4.SL'!G:O,6,FALSE))</f>
        <v/>
      </c>
      <c r="J181" s="20" t="str">
        <f ca="1">_xlfn.IFERROR(VLOOKUP(E181,'Rec.'!H:N,7,FALSE),"")</f>
        <v/>
      </c>
      <c r="K181" s="20" t="str">
        <f ca="1">_xlfn.IFERROR(VLOOKUP(E181,'SF.SL'!F:J,5,FALSE),"")</f>
        <v/>
      </c>
      <c r="L181" s="31" t="str">
        <f ca="1">IF(ROW()-9&gt;'Inf.'!$O$2,"",VLOOKUP(E181,'SF.SL'!F:J,4,FALSE))</f>
        <v/>
      </c>
      <c r="M181" s="20" t="str">
        <f ca="1">IF(ROW()-9&gt;'Inf.'!$O$2,"",VLOOKUP(E181,'SF.SL'!F:O,10,FALSE))</f>
        <v/>
      </c>
      <c r="N181" s="20">
        <f ca="1">_xlfn.IFERROR(VLOOKUP(E181,'F.SL'!F:J,5,FALSE),"")</f>
        <v>9.2</v>
      </c>
      <c r="O181" s="31" t="str">
        <f>IF(ROW()-9&gt;'Inf.'!$F$10,"",VLOOKUP(E181,'F.SL'!F:J,4,FALSE))</f>
        <v/>
      </c>
      <c r="P181" s="20" t="str">
        <f>IF(ROW()-9&gt;'Inf.'!$F$10,"",VLOOKUP(E181,'F.SL'!F:O,10,FALSE))</f>
        <v/>
      </c>
      <c r="Q181" s="42"/>
    </row>
    <row r="182" spans="1:17" ht="21.95" customHeight="1">
      <c r="A182" s="20" t="str">
        <f ca="1">_xlfn.IFERROR(VLOOKUP(E182,'Rec.'!Q:R,2,FALSE),"")</f>
        <v/>
      </c>
      <c r="B182" s="21" t="str">
        <f ca="1">_xlfn.IFERROR(VLOOKUP(E182,'Rec.'!B:H,4,FALSE),"")</f>
        <v/>
      </c>
      <c r="C182" s="21" t="str">
        <f ca="1">_xlfn.IFERROR(VLOOKUP(E182,'Rec.'!B:H,5,FALSE),"")</f>
        <v/>
      </c>
      <c r="D182" s="20" t="str">
        <f ca="1">_xlfn.IFERROR(VLOOKUP(E182,'Rec.'!B:H,6,FALSE),"")</f>
        <v/>
      </c>
      <c r="E182" s="20" t="str">
        <f ca="1">_xlfn.IFERROR(VLOOKUP(ROW()-9,'Rec.'!T:U,2,FALSE),"")</f>
        <v/>
      </c>
      <c r="F182" s="20" t="str">
        <f ca="1">IF(AND('Inf.'!C$10="Onsight",VLOOKUP(E182,'Q1.SL'!F:M,6,FALSE)="TOP"),VLOOKUP(E182,'Q1.SL'!F:M,6,FALSE)&amp;"("&amp;VLOOKUP(E182,'Q1.SL'!F:M,4,FALSE)&amp;")",VLOOKUP(E182,'Q1.SL'!F:M,6,FALSE))</f>
        <v/>
      </c>
      <c r="G182" s="20" t="str">
        <f ca="1">IF(AND('Inf.'!C$10="Onsight",VLOOKUP(E182,'Q2.SL'!G:O,6,FALSE)="TOP"),VLOOKUP(E182,'Q2.SL'!G:O,6,FALSE)&amp;"("&amp;VLOOKUP(E182,'Q2.SL'!G:O,4,FALSE)&amp;")",VLOOKUP(E182,'Q2.SL'!G:O,6,FALSE))</f>
        <v/>
      </c>
      <c r="H182" s="20" t="str">
        <f ca="1">IF(AND('Inf.'!C$10="Onsight",VLOOKUP(E182,'Q3.SL'!G:O,6,FALSE)="TOP"),VLOOKUP(E182,'Q3.SL'!G:O,6,FALSE)&amp;"("&amp;VLOOKUP(E182,'Q3.SL'!G:O,4,FALSE)&amp;")",VLOOKUP(E182,'Q3.SL'!G:O,6,FALSE))</f>
        <v/>
      </c>
      <c r="I182" s="20" t="str">
        <f ca="1">IF(AND('Inf.'!C$10="Onsight",VLOOKUP(E182,'Q4.SL'!G:O,6,FALSE)="TOP"),VLOOKUP(E182,'Q4.SL'!G:O,6,FALSE)&amp;"("&amp;VLOOKUP(E182,'Q4.SL'!G:O,4,FALSE)&amp;")",VLOOKUP(E182,'Q4.SL'!G:O,6,FALSE))</f>
        <v/>
      </c>
      <c r="J182" s="20" t="str">
        <f ca="1">_xlfn.IFERROR(VLOOKUP(E182,'Rec.'!H:N,7,FALSE),"")</f>
        <v/>
      </c>
      <c r="K182" s="20" t="str">
        <f ca="1">_xlfn.IFERROR(VLOOKUP(E182,'SF.SL'!F:J,5,FALSE),"")</f>
        <v/>
      </c>
      <c r="L182" s="31" t="str">
        <f ca="1">IF(ROW()-9&gt;'Inf.'!$O$2,"",VLOOKUP(E182,'SF.SL'!F:J,4,FALSE))</f>
        <v/>
      </c>
      <c r="M182" s="20" t="str">
        <f ca="1">IF(ROW()-9&gt;'Inf.'!$O$2,"",VLOOKUP(E182,'SF.SL'!F:O,10,FALSE))</f>
        <v/>
      </c>
      <c r="N182" s="20">
        <f ca="1">_xlfn.IFERROR(VLOOKUP(E182,'F.SL'!F:J,5,FALSE),"")</f>
        <v>9.2</v>
      </c>
      <c r="O182" s="31" t="str">
        <f>IF(ROW()-9&gt;'Inf.'!$F$10,"",VLOOKUP(E182,'F.SL'!F:J,4,FALSE))</f>
        <v/>
      </c>
      <c r="P182" s="20" t="str">
        <f>IF(ROW()-9&gt;'Inf.'!$F$10,"",VLOOKUP(E182,'F.SL'!F:O,10,FALSE))</f>
        <v/>
      </c>
      <c r="Q182" s="42"/>
    </row>
    <row r="183" spans="1:17" ht="21.95" customHeight="1">
      <c r="A183" s="20" t="str">
        <f ca="1">_xlfn.IFERROR(VLOOKUP(E183,'Rec.'!Q:R,2,FALSE),"")</f>
        <v/>
      </c>
      <c r="B183" s="21" t="str">
        <f ca="1">_xlfn.IFERROR(VLOOKUP(E183,'Rec.'!B:H,4,FALSE),"")</f>
        <v/>
      </c>
      <c r="C183" s="21" t="str">
        <f ca="1">_xlfn.IFERROR(VLOOKUP(E183,'Rec.'!B:H,5,FALSE),"")</f>
        <v/>
      </c>
      <c r="D183" s="20" t="str">
        <f ca="1">_xlfn.IFERROR(VLOOKUP(E183,'Rec.'!B:H,6,FALSE),"")</f>
        <v/>
      </c>
      <c r="E183" s="20" t="str">
        <f ca="1">_xlfn.IFERROR(VLOOKUP(ROW()-9,'Rec.'!T:U,2,FALSE),"")</f>
        <v/>
      </c>
      <c r="F183" s="20" t="str">
        <f ca="1">IF(AND('Inf.'!C$10="Onsight",VLOOKUP(E183,'Q1.SL'!F:M,6,FALSE)="TOP"),VLOOKUP(E183,'Q1.SL'!F:M,6,FALSE)&amp;"("&amp;VLOOKUP(E183,'Q1.SL'!F:M,4,FALSE)&amp;")",VLOOKUP(E183,'Q1.SL'!F:M,6,FALSE))</f>
        <v/>
      </c>
      <c r="G183" s="20" t="str">
        <f ca="1">IF(AND('Inf.'!C$10="Onsight",VLOOKUP(E183,'Q2.SL'!G:O,6,FALSE)="TOP"),VLOOKUP(E183,'Q2.SL'!G:O,6,FALSE)&amp;"("&amp;VLOOKUP(E183,'Q2.SL'!G:O,4,FALSE)&amp;")",VLOOKUP(E183,'Q2.SL'!G:O,6,FALSE))</f>
        <v/>
      </c>
      <c r="H183" s="20" t="str">
        <f ca="1">IF(AND('Inf.'!C$10="Onsight",VLOOKUP(E183,'Q3.SL'!G:O,6,FALSE)="TOP"),VLOOKUP(E183,'Q3.SL'!G:O,6,FALSE)&amp;"("&amp;VLOOKUP(E183,'Q3.SL'!G:O,4,FALSE)&amp;")",VLOOKUP(E183,'Q3.SL'!G:O,6,FALSE))</f>
        <v/>
      </c>
      <c r="I183" s="20" t="str">
        <f ca="1">IF(AND('Inf.'!C$10="Onsight",VLOOKUP(E183,'Q4.SL'!G:O,6,FALSE)="TOP"),VLOOKUP(E183,'Q4.SL'!G:O,6,FALSE)&amp;"("&amp;VLOOKUP(E183,'Q4.SL'!G:O,4,FALSE)&amp;")",VLOOKUP(E183,'Q4.SL'!G:O,6,FALSE))</f>
        <v/>
      </c>
      <c r="J183" s="20" t="str">
        <f ca="1">_xlfn.IFERROR(VLOOKUP(E183,'Rec.'!H:N,7,FALSE),"")</f>
        <v/>
      </c>
      <c r="K183" s="20" t="str">
        <f ca="1">_xlfn.IFERROR(VLOOKUP(E183,'SF.SL'!F:J,5,FALSE),"")</f>
        <v/>
      </c>
      <c r="L183" s="31" t="str">
        <f ca="1">IF(ROW()-9&gt;'Inf.'!$O$2,"",VLOOKUP(E183,'SF.SL'!F:J,4,FALSE))</f>
        <v/>
      </c>
      <c r="M183" s="20" t="str">
        <f ca="1">IF(ROW()-9&gt;'Inf.'!$O$2,"",VLOOKUP(E183,'SF.SL'!F:O,10,FALSE))</f>
        <v/>
      </c>
      <c r="N183" s="20">
        <f ca="1">_xlfn.IFERROR(VLOOKUP(E183,'F.SL'!F:J,5,FALSE),"")</f>
        <v>9.2</v>
      </c>
      <c r="O183" s="31" t="str">
        <f>IF(ROW()-9&gt;'Inf.'!$F$10,"",VLOOKUP(E183,'F.SL'!F:J,4,FALSE))</f>
        <v/>
      </c>
      <c r="P183" s="20" t="str">
        <f>IF(ROW()-9&gt;'Inf.'!$F$10,"",VLOOKUP(E183,'F.SL'!F:O,10,FALSE))</f>
        <v/>
      </c>
      <c r="Q183" s="42"/>
    </row>
    <row r="184" spans="1:17" ht="21.95" customHeight="1">
      <c r="A184" s="20" t="str">
        <f ca="1">_xlfn.IFERROR(VLOOKUP(E184,'Rec.'!Q:R,2,FALSE),"")</f>
        <v/>
      </c>
      <c r="B184" s="21" t="str">
        <f ca="1">_xlfn.IFERROR(VLOOKUP(E184,'Rec.'!B:H,4,FALSE),"")</f>
        <v/>
      </c>
      <c r="C184" s="21" t="str">
        <f ca="1">_xlfn.IFERROR(VLOOKUP(E184,'Rec.'!B:H,5,FALSE),"")</f>
        <v/>
      </c>
      <c r="D184" s="20" t="str">
        <f ca="1">_xlfn.IFERROR(VLOOKUP(E184,'Rec.'!B:H,6,FALSE),"")</f>
        <v/>
      </c>
      <c r="E184" s="20" t="str">
        <f ca="1">_xlfn.IFERROR(VLOOKUP(ROW()-9,'Rec.'!T:U,2,FALSE),"")</f>
        <v/>
      </c>
      <c r="F184" s="20" t="str">
        <f ca="1">IF(AND('Inf.'!C$10="Onsight",VLOOKUP(E184,'Q1.SL'!F:M,6,FALSE)="TOP"),VLOOKUP(E184,'Q1.SL'!F:M,6,FALSE)&amp;"("&amp;VLOOKUP(E184,'Q1.SL'!F:M,4,FALSE)&amp;")",VLOOKUP(E184,'Q1.SL'!F:M,6,FALSE))</f>
        <v/>
      </c>
      <c r="G184" s="20" t="str">
        <f ca="1">IF(AND('Inf.'!C$10="Onsight",VLOOKUP(E184,'Q2.SL'!G:O,6,FALSE)="TOP"),VLOOKUP(E184,'Q2.SL'!G:O,6,FALSE)&amp;"("&amp;VLOOKUP(E184,'Q2.SL'!G:O,4,FALSE)&amp;")",VLOOKUP(E184,'Q2.SL'!G:O,6,FALSE))</f>
        <v/>
      </c>
      <c r="H184" s="20" t="str">
        <f ca="1">IF(AND('Inf.'!C$10="Onsight",VLOOKUP(E184,'Q3.SL'!G:O,6,FALSE)="TOP"),VLOOKUP(E184,'Q3.SL'!G:O,6,FALSE)&amp;"("&amp;VLOOKUP(E184,'Q3.SL'!G:O,4,FALSE)&amp;")",VLOOKUP(E184,'Q3.SL'!G:O,6,FALSE))</f>
        <v/>
      </c>
      <c r="I184" s="20" t="str">
        <f ca="1">IF(AND('Inf.'!C$10="Onsight",VLOOKUP(E184,'Q4.SL'!G:O,6,FALSE)="TOP"),VLOOKUP(E184,'Q4.SL'!G:O,6,FALSE)&amp;"("&amp;VLOOKUP(E184,'Q4.SL'!G:O,4,FALSE)&amp;")",VLOOKUP(E184,'Q4.SL'!G:O,6,FALSE))</f>
        <v/>
      </c>
      <c r="J184" s="20" t="str">
        <f ca="1">_xlfn.IFERROR(VLOOKUP(E184,'Rec.'!H:N,7,FALSE),"")</f>
        <v/>
      </c>
      <c r="K184" s="20" t="str">
        <f ca="1">_xlfn.IFERROR(VLOOKUP(E184,'SF.SL'!F:J,5,FALSE),"")</f>
        <v/>
      </c>
      <c r="L184" s="31" t="str">
        <f ca="1">IF(ROW()-9&gt;'Inf.'!$O$2,"",VLOOKUP(E184,'SF.SL'!F:J,4,FALSE))</f>
        <v/>
      </c>
      <c r="M184" s="20" t="str">
        <f ca="1">IF(ROW()-9&gt;'Inf.'!$O$2,"",VLOOKUP(E184,'SF.SL'!F:O,10,FALSE))</f>
        <v/>
      </c>
      <c r="N184" s="20">
        <f ca="1">_xlfn.IFERROR(VLOOKUP(E184,'F.SL'!F:J,5,FALSE),"")</f>
        <v>9.2</v>
      </c>
      <c r="O184" s="31" t="str">
        <f>IF(ROW()-9&gt;'Inf.'!$F$10,"",VLOOKUP(E184,'F.SL'!F:J,4,FALSE))</f>
        <v/>
      </c>
      <c r="P184" s="20" t="str">
        <f>IF(ROW()-9&gt;'Inf.'!$F$10,"",VLOOKUP(E184,'F.SL'!F:O,10,FALSE))</f>
        <v/>
      </c>
      <c r="Q184" s="42"/>
    </row>
    <row r="185" spans="1:17" ht="21.95" customHeight="1">
      <c r="A185" s="20" t="str">
        <f ca="1">_xlfn.IFERROR(VLOOKUP(E185,'Rec.'!Q:R,2,FALSE),"")</f>
        <v/>
      </c>
      <c r="B185" s="21" t="str">
        <f ca="1">_xlfn.IFERROR(VLOOKUP(E185,'Rec.'!B:H,4,FALSE),"")</f>
        <v/>
      </c>
      <c r="C185" s="21" t="str">
        <f ca="1">_xlfn.IFERROR(VLOOKUP(E185,'Rec.'!B:H,5,FALSE),"")</f>
        <v/>
      </c>
      <c r="D185" s="20" t="str">
        <f ca="1">_xlfn.IFERROR(VLOOKUP(E185,'Rec.'!B:H,6,FALSE),"")</f>
        <v/>
      </c>
      <c r="E185" s="20" t="str">
        <f ca="1">_xlfn.IFERROR(VLOOKUP(ROW()-9,'Rec.'!T:U,2,FALSE),"")</f>
        <v/>
      </c>
      <c r="F185" s="20" t="str">
        <f ca="1">IF(AND('Inf.'!C$10="Onsight",VLOOKUP(E185,'Q1.SL'!F:M,6,FALSE)="TOP"),VLOOKUP(E185,'Q1.SL'!F:M,6,FALSE)&amp;"("&amp;VLOOKUP(E185,'Q1.SL'!F:M,4,FALSE)&amp;")",VLOOKUP(E185,'Q1.SL'!F:M,6,FALSE))</f>
        <v/>
      </c>
      <c r="G185" s="20" t="str">
        <f ca="1">IF(AND('Inf.'!C$10="Onsight",VLOOKUP(E185,'Q2.SL'!G:O,6,FALSE)="TOP"),VLOOKUP(E185,'Q2.SL'!G:O,6,FALSE)&amp;"("&amp;VLOOKUP(E185,'Q2.SL'!G:O,4,FALSE)&amp;")",VLOOKUP(E185,'Q2.SL'!G:O,6,FALSE))</f>
        <v/>
      </c>
      <c r="H185" s="20" t="str">
        <f ca="1">IF(AND('Inf.'!C$10="Onsight",VLOOKUP(E185,'Q3.SL'!G:O,6,FALSE)="TOP"),VLOOKUP(E185,'Q3.SL'!G:O,6,FALSE)&amp;"("&amp;VLOOKUP(E185,'Q3.SL'!G:O,4,FALSE)&amp;")",VLOOKUP(E185,'Q3.SL'!G:O,6,FALSE))</f>
        <v/>
      </c>
      <c r="I185" s="20" t="str">
        <f ca="1">IF(AND('Inf.'!C$10="Onsight",VLOOKUP(E185,'Q4.SL'!G:O,6,FALSE)="TOP"),VLOOKUP(E185,'Q4.SL'!G:O,6,FALSE)&amp;"("&amp;VLOOKUP(E185,'Q4.SL'!G:O,4,FALSE)&amp;")",VLOOKUP(E185,'Q4.SL'!G:O,6,FALSE))</f>
        <v/>
      </c>
      <c r="J185" s="20" t="str">
        <f ca="1">_xlfn.IFERROR(VLOOKUP(E185,'Rec.'!H:N,7,FALSE),"")</f>
        <v/>
      </c>
      <c r="K185" s="20" t="str">
        <f ca="1">_xlfn.IFERROR(VLOOKUP(E185,'SF.SL'!F:J,5,FALSE),"")</f>
        <v/>
      </c>
      <c r="L185" s="31" t="str">
        <f ca="1">IF(ROW()-9&gt;'Inf.'!$O$2,"",VLOOKUP(E185,'SF.SL'!F:J,4,FALSE))</f>
        <v/>
      </c>
      <c r="M185" s="20" t="str">
        <f ca="1">IF(ROW()-9&gt;'Inf.'!$O$2,"",VLOOKUP(E185,'SF.SL'!F:O,10,FALSE))</f>
        <v/>
      </c>
      <c r="N185" s="20">
        <f ca="1">_xlfn.IFERROR(VLOOKUP(E185,'F.SL'!F:J,5,FALSE),"")</f>
        <v>9.2</v>
      </c>
      <c r="O185" s="31" t="str">
        <f>IF(ROW()-9&gt;'Inf.'!$F$10,"",VLOOKUP(E185,'F.SL'!F:J,4,FALSE))</f>
        <v/>
      </c>
      <c r="P185" s="20" t="str">
        <f>IF(ROW()-9&gt;'Inf.'!$F$10,"",VLOOKUP(E185,'F.SL'!F:O,10,FALSE))</f>
        <v/>
      </c>
      <c r="Q185" s="42"/>
    </row>
    <row r="186" spans="1:17" ht="21.95" customHeight="1">
      <c r="A186" s="20" t="str">
        <f ca="1">_xlfn.IFERROR(VLOOKUP(E186,'Rec.'!Q:R,2,FALSE),"")</f>
        <v/>
      </c>
      <c r="B186" s="21" t="str">
        <f ca="1">_xlfn.IFERROR(VLOOKUP(E186,'Rec.'!B:H,4,FALSE),"")</f>
        <v/>
      </c>
      <c r="C186" s="21" t="str">
        <f ca="1">_xlfn.IFERROR(VLOOKUP(E186,'Rec.'!B:H,5,FALSE),"")</f>
        <v/>
      </c>
      <c r="D186" s="20" t="str">
        <f ca="1">_xlfn.IFERROR(VLOOKUP(E186,'Rec.'!B:H,6,FALSE),"")</f>
        <v/>
      </c>
      <c r="E186" s="20" t="str">
        <f ca="1">_xlfn.IFERROR(VLOOKUP(ROW()-9,'Rec.'!T:U,2,FALSE),"")</f>
        <v/>
      </c>
      <c r="F186" s="20" t="str">
        <f ca="1">IF(AND('Inf.'!C$10="Onsight",VLOOKUP(E186,'Q1.SL'!F:M,6,FALSE)="TOP"),VLOOKUP(E186,'Q1.SL'!F:M,6,FALSE)&amp;"("&amp;VLOOKUP(E186,'Q1.SL'!F:M,4,FALSE)&amp;")",VLOOKUP(E186,'Q1.SL'!F:M,6,FALSE))</f>
        <v/>
      </c>
      <c r="G186" s="20" t="str">
        <f ca="1">IF(AND('Inf.'!C$10="Onsight",VLOOKUP(E186,'Q2.SL'!G:O,6,FALSE)="TOP"),VLOOKUP(E186,'Q2.SL'!G:O,6,FALSE)&amp;"("&amp;VLOOKUP(E186,'Q2.SL'!G:O,4,FALSE)&amp;")",VLOOKUP(E186,'Q2.SL'!G:O,6,FALSE))</f>
        <v/>
      </c>
      <c r="H186" s="20" t="str">
        <f ca="1">IF(AND('Inf.'!C$10="Onsight",VLOOKUP(E186,'Q3.SL'!G:O,6,FALSE)="TOP"),VLOOKUP(E186,'Q3.SL'!G:O,6,FALSE)&amp;"("&amp;VLOOKUP(E186,'Q3.SL'!G:O,4,FALSE)&amp;")",VLOOKUP(E186,'Q3.SL'!G:O,6,FALSE))</f>
        <v/>
      </c>
      <c r="I186" s="20" t="str">
        <f ca="1">IF(AND('Inf.'!C$10="Onsight",VLOOKUP(E186,'Q4.SL'!G:O,6,FALSE)="TOP"),VLOOKUP(E186,'Q4.SL'!G:O,6,FALSE)&amp;"("&amp;VLOOKUP(E186,'Q4.SL'!G:O,4,FALSE)&amp;")",VLOOKUP(E186,'Q4.SL'!G:O,6,FALSE))</f>
        <v/>
      </c>
      <c r="J186" s="20" t="str">
        <f ca="1">_xlfn.IFERROR(VLOOKUP(E186,'Rec.'!H:N,7,FALSE),"")</f>
        <v/>
      </c>
      <c r="K186" s="20" t="str">
        <f ca="1">_xlfn.IFERROR(VLOOKUP(E186,'SF.SL'!F:J,5,FALSE),"")</f>
        <v/>
      </c>
      <c r="L186" s="31" t="str">
        <f ca="1">IF(ROW()-9&gt;'Inf.'!$O$2,"",VLOOKUP(E186,'SF.SL'!F:J,4,FALSE))</f>
        <v/>
      </c>
      <c r="M186" s="20" t="str">
        <f ca="1">IF(ROW()-9&gt;'Inf.'!$O$2,"",VLOOKUP(E186,'SF.SL'!F:O,10,FALSE))</f>
        <v/>
      </c>
      <c r="N186" s="20">
        <f ca="1">_xlfn.IFERROR(VLOOKUP(E186,'F.SL'!F:J,5,FALSE),"")</f>
        <v>9.2</v>
      </c>
      <c r="O186" s="31" t="str">
        <f>IF(ROW()-9&gt;'Inf.'!$F$10,"",VLOOKUP(E186,'F.SL'!F:J,4,FALSE))</f>
        <v/>
      </c>
      <c r="P186" s="20" t="str">
        <f>IF(ROW()-9&gt;'Inf.'!$F$10,"",VLOOKUP(E186,'F.SL'!F:O,10,FALSE))</f>
        <v/>
      </c>
      <c r="Q186" s="42"/>
    </row>
    <row r="187" spans="1:17" ht="21.95" customHeight="1">
      <c r="A187" s="20" t="str">
        <f ca="1">_xlfn.IFERROR(VLOOKUP(E187,'Rec.'!Q:R,2,FALSE),"")</f>
        <v/>
      </c>
      <c r="B187" s="21" t="str">
        <f ca="1">_xlfn.IFERROR(VLOOKUP(E187,'Rec.'!B:H,4,FALSE),"")</f>
        <v/>
      </c>
      <c r="C187" s="21" t="str">
        <f ca="1">_xlfn.IFERROR(VLOOKUP(E187,'Rec.'!B:H,5,FALSE),"")</f>
        <v/>
      </c>
      <c r="D187" s="20" t="str">
        <f ca="1">_xlfn.IFERROR(VLOOKUP(E187,'Rec.'!B:H,6,FALSE),"")</f>
        <v/>
      </c>
      <c r="E187" s="20" t="str">
        <f ca="1">_xlfn.IFERROR(VLOOKUP(ROW()-9,'Rec.'!T:U,2,FALSE),"")</f>
        <v/>
      </c>
      <c r="F187" s="20" t="str">
        <f ca="1">IF(AND('Inf.'!C$10="Onsight",VLOOKUP(E187,'Q1.SL'!F:M,6,FALSE)="TOP"),VLOOKUP(E187,'Q1.SL'!F:M,6,FALSE)&amp;"("&amp;VLOOKUP(E187,'Q1.SL'!F:M,4,FALSE)&amp;")",VLOOKUP(E187,'Q1.SL'!F:M,6,FALSE))</f>
        <v/>
      </c>
      <c r="G187" s="20" t="str">
        <f ca="1">IF(AND('Inf.'!C$10="Onsight",VLOOKUP(E187,'Q2.SL'!G:O,6,FALSE)="TOP"),VLOOKUP(E187,'Q2.SL'!G:O,6,FALSE)&amp;"("&amp;VLOOKUP(E187,'Q2.SL'!G:O,4,FALSE)&amp;")",VLOOKUP(E187,'Q2.SL'!G:O,6,FALSE))</f>
        <v/>
      </c>
      <c r="H187" s="20" t="str">
        <f ca="1">IF(AND('Inf.'!C$10="Onsight",VLOOKUP(E187,'Q3.SL'!G:O,6,FALSE)="TOP"),VLOOKUP(E187,'Q3.SL'!G:O,6,FALSE)&amp;"("&amp;VLOOKUP(E187,'Q3.SL'!G:O,4,FALSE)&amp;")",VLOOKUP(E187,'Q3.SL'!G:O,6,FALSE))</f>
        <v/>
      </c>
      <c r="I187" s="20" t="str">
        <f ca="1">IF(AND('Inf.'!C$10="Onsight",VLOOKUP(E187,'Q4.SL'!G:O,6,FALSE)="TOP"),VLOOKUP(E187,'Q4.SL'!G:O,6,FALSE)&amp;"("&amp;VLOOKUP(E187,'Q4.SL'!G:O,4,FALSE)&amp;")",VLOOKUP(E187,'Q4.SL'!G:O,6,FALSE))</f>
        <v/>
      </c>
      <c r="J187" s="20" t="str">
        <f ca="1">_xlfn.IFERROR(VLOOKUP(E187,'Rec.'!H:N,7,FALSE),"")</f>
        <v/>
      </c>
      <c r="K187" s="20" t="str">
        <f ca="1">_xlfn.IFERROR(VLOOKUP(E187,'SF.SL'!F:J,5,FALSE),"")</f>
        <v/>
      </c>
      <c r="L187" s="31" t="str">
        <f ca="1">IF(ROW()-9&gt;'Inf.'!$O$2,"",VLOOKUP(E187,'SF.SL'!F:J,4,FALSE))</f>
        <v/>
      </c>
      <c r="M187" s="20" t="str">
        <f ca="1">IF(ROW()-9&gt;'Inf.'!$O$2,"",VLOOKUP(E187,'SF.SL'!F:O,10,FALSE))</f>
        <v/>
      </c>
      <c r="N187" s="20">
        <f ca="1">_xlfn.IFERROR(VLOOKUP(E187,'F.SL'!F:J,5,FALSE),"")</f>
        <v>9.2</v>
      </c>
      <c r="O187" s="31" t="str">
        <f>IF(ROW()-9&gt;'Inf.'!$F$10,"",VLOOKUP(E187,'F.SL'!F:J,4,FALSE))</f>
        <v/>
      </c>
      <c r="P187" s="20" t="str">
        <f>IF(ROW()-9&gt;'Inf.'!$F$10,"",VLOOKUP(E187,'F.SL'!F:O,10,FALSE))</f>
        <v/>
      </c>
      <c r="Q187" s="42"/>
    </row>
    <row r="188" spans="1:17" ht="21.95" customHeight="1">
      <c r="A188" s="20" t="str">
        <f ca="1">_xlfn.IFERROR(VLOOKUP(E188,'Rec.'!Q:R,2,FALSE),"")</f>
        <v/>
      </c>
      <c r="B188" s="21" t="str">
        <f ca="1">_xlfn.IFERROR(VLOOKUP(E188,'Rec.'!B:H,4,FALSE),"")</f>
        <v/>
      </c>
      <c r="C188" s="21" t="str">
        <f ca="1">_xlfn.IFERROR(VLOOKUP(E188,'Rec.'!B:H,5,FALSE),"")</f>
        <v/>
      </c>
      <c r="D188" s="20" t="str">
        <f ca="1">_xlfn.IFERROR(VLOOKUP(E188,'Rec.'!B:H,6,FALSE),"")</f>
        <v/>
      </c>
      <c r="E188" s="20" t="str">
        <f ca="1">_xlfn.IFERROR(VLOOKUP(ROW()-9,'Rec.'!T:U,2,FALSE),"")</f>
        <v/>
      </c>
      <c r="F188" s="20" t="str">
        <f ca="1">IF(AND('Inf.'!C$10="Onsight",VLOOKUP(E188,'Q1.SL'!F:M,6,FALSE)="TOP"),VLOOKUP(E188,'Q1.SL'!F:M,6,FALSE)&amp;"("&amp;VLOOKUP(E188,'Q1.SL'!F:M,4,FALSE)&amp;")",VLOOKUP(E188,'Q1.SL'!F:M,6,FALSE))</f>
        <v/>
      </c>
      <c r="G188" s="20" t="str">
        <f ca="1">IF(AND('Inf.'!C$10="Onsight",VLOOKUP(E188,'Q2.SL'!G:O,6,FALSE)="TOP"),VLOOKUP(E188,'Q2.SL'!G:O,6,FALSE)&amp;"("&amp;VLOOKUP(E188,'Q2.SL'!G:O,4,FALSE)&amp;")",VLOOKUP(E188,'Q2.SL'!G:O,6,FALSE))</f>
        <v/>
      </c>
      <c r="H188" s="20" t="str">
        <f ca="1">IF(AND('Inf.'!C$10="Onsight",VLOOKUP(E188,'Q3.SL'!G:O,6,FALSE)="TOP"),VLOOKUP(E188,'Q3.SL'!G:O,6,FALSE)&amp;"("&amp;VLOOKUP(E188,'Q3.SL'!G:O,4,FALSE)&amp;")",VLOOKUP(E188,'Q3.SL'!G:O,6,FALSE))</f>
        <v/>
      </c>
      <c r="I188" s="20" t="str">
        <f ca="1">IF(AND('Inf.'!C$10="Onsight",VLOOKUP(E188,'Q4.SL'!G:O,6,FALSE)="TOP"),VLOOKUP(E188,'Q4.SL'!G:O,6,FALSE)&amp;"("&amp;VLOOKUP(E188,'Q4.SL'!G:O,4,FALSE)&amp;")",VLOOKUP(E188,'Q4.SL'!G:O,6,FALSE))</f>
        <v/>
      </c>
      <c r="J188" s="20" t="str">
        <f ca="1">_xlfn.IFERROR(VLOOKUP(E188,'Rec.'!H:N,7,FALSE),"")</f>
        <v/>
      </c>
      <c r="K188" s="20" t="str">
        <f ca="1">_xlfn.IFERROR(VLOOKUP(E188,'SF.SL'!F:J,5,FALSE),"")</f>
        <v/>
      </c>
      <c r="L188" s="31" t="str">
        <f ca="1">IF(ROW()-9&gt;'Inf.'!$O$2,"",VLOOKUP(E188,'SF.SL'!F:J,4,FALSE))</f>
        <v/>
      </c>
      <c r="M188" s="20" t="str">
        <f ca="1">IF(ROW()-9&gt;'Inf.'!$O$2,"",VLOOKUP(E188,'SF.SL'!F:O,10,FALSE))</f>
        <v/>
      </c>
      <c r="N188" s="20">
        <f ca="1">_xlfn.IFERROR(VLOOKUP(E188,'F.SL'!F:J,5,FALSE),"")</f>
        <v>9.2</v>
      </c>
      <c r="O188" s="31" t="str">
        <f>IF(ROW()-9&gt;'Inf.'!$F$10,"",VLOOKUP(E188,'F.SL'!F:J,4,FALSE))</f>
        <v/>
      </c>
      <c r="P188" s="20" t="str">
        <f>IF(ROW()-9&gt;'Inf.'!$F$10,"",VLOOKUP(E188,'F.SL'!F:O,10,FALSE))</f>
        <v/>
      </c>
      <c r="Q188" s="42"/>
    </row>
    <row r="189" spans="1:17" ht="21.95" customHeight="1">
      <c r="A189" s="20" t="str">
        <f ca="1">_xlfn.IFERROR(VLOOKUP(E189,'Rec.'!Q:R,2,FALSE),"")</f>
        <v/>
      </c>
      <c r="B189" s="21" t="str">
        <f ca="1">_xlfn.IFERROR(VLOOKUP(E189,'Rec.'!B:H,4,FALSE),"")</f>
        <v/>
      </c>
      <c r="C189" s="21" t="str">
        <f ca="1">_xlfn.IFERROR(VLOOKUP(E189,'Rec.'!B:H,5,FALSE),"")</f>
        <v/>
      </c>
      <c r="D189" s="20" t="str">
        <f ca="1">_xlfn.IFERROR(VLOOKUP(E189,'Rec.'!B:H,6,FALSE),"")</f>
        <v/>
      </c>
      <c r="E189" s="20" t="str">
        <f ca="1">_xlfn.IFERROR(VLOOKUP(ROW()-9,'Rec.'!T:U,2,FALSE),"")</f>
        <v/>
      </c>
      <c r="F189" s="20" t="str">
        <f ca="1">IF(AND('Inf.'!C$10="Onsight",VLOOKUP(E189,'Q1.SL'!F:M,6,FALSE)="TOP"),VLOOKUP(E189,'Q1.SL'!F:M,6,FALSE)&amp;"("&amp;VLOOKUP(E189,'Q1.SL'!F:M,4,FALSE)&amp;")",VLOOKUP(E189,'Q1.SL'!F:M,6,FALSE))</f>
        <v/>
      </c>
      <c r="G189" s="20" t="str">
        <f ca="1">IF(AND('Inf.'!C$10="Onsight",VLOOKUP(E189,'Q2.SL'!G:O,6,FALSE)="TOP"),VLOOKUP(E189,'Q2.SL'!G:O,6,FALSE)&amp;"("&amp;VLOOKUP(E189,'Q2.SL'!G:O,4,FALSE)&amp;")",VLOOKUP(E189,'Q2.SL'!G:O,6,FALSE))</f>
        <v/>
      </c>
      <c r="H189" s="20" t="str">
        <f ca="1">IF(AND('Inf.'!C$10="Onsight",VLOOKUP(E189,'Q3.SL'!G:O,6,FALSE)="TOP"),VLOOKUP(E189,'Q3.SL'!G:O,6,FALSE)&amp;"("&amp;VLOOKUP(E189,'Q3.SL'!G:O,4,FALSE)&amp;")",VLOOKUP(E189,'Q3.SL'!G:O,6,FALSE))</f>
        <v/>
      </c>
      <c r="I189" s="20" t="str">
        <f ca="1">IF(AND('Inf.'!C$10="Onsight",VLOOKUP(E189,'Q4.SL'!G:O,6,FALSE)="TOP"),VLOOKUP(E189,'Q4.SL'!G:O,6,FALSE)&amp;"("&amp;VLOOKUP(E189,'Q4.SL'!G:O,4,FALSE)&amp;")",VLOOKUP(E189,'Q4.SL'!G:O,6,FALSE))</f>
        <v/>
      </c>
      <c r="J189" s="20" t="str">
        <f ca="1">_xlfn.IFERROR(VLOOKUP(E189,'Rec.'!H:N,7,FALSE),"")</f>
        <v/>
      </c>
      <c r="K189" s="20" t="str">
        <f ca="1">_xlfn.IFERROR(VLOOKUP(E189,'SF.SL'!F:J,5,FALSE),"")</f>
        <v/>
      </c>
      <c r="L189" s="31" t="str">
        <f ca="1">IF(ROW()-9&gt;'Inf.'!$O$2,"",VLOOKUP(E189,'SF.SL'!F:J,4,FALSE))</f>
        <v/>
      </c>
      <c r="M189" s="20" t="str">
        <f ca="1">IF(ROW()-9&gt;'Inf.'!$O$2,"",VLOOKUP(E189,'SF.SL'!F:O,10,FALSE))</f>
        <v/>
      </c>
      <c r="N189" s="20">
        <f ca="1">_xlfn.IFERROR(VLOOKUP(E189,'F.SL'!F:J,5,FALSE),"")</f>
        <v>9.2</v>
      </c>
      <c r="O189" s="31" t="str">
        <f>IF(ROW()-9&gt;'Inf.'!$F$10,"",VLOOKUP(E189,'F.SL'!F:J,4,FALSE))</f>
        <v/>
      </c>
      <c r="P189" s="20" t="str">
        <f>IF(ROW()-9&gt;'Inf.'!$F$10,"",VLOOKUP(E189,'F.SL'!F:O,10,FALSE))</f>
        <v/>
      </c>
      <c r="Q189" s="42"/>
    </row>
    <row r="190" spans="1:17" ht="21.95" customHeight="1">
      <c r="A190" s="20" t="str">
        <f ca="1">_xlfn.IFERROR(VLOOKUP(E190,'Rec.'!Q:R,2,FALSE),"")</f>
        <v/>
      </c>
      <c r="B190" s="21" t="str">
        <f ca="1">_xlfn.IFERROR(VLOOKUP(E190,'Rec.'!B:H,4,FALSE),"")</f>
        <v/>
      </c>
      <c r="C190" s="21" t="str">
        <f ca="1">_xlfn.IFERROR(VLOOKUP(E190,'Rec.'!B:H,5,FALSE),"")</f>
        <v/>
      </c>
      <c r="D190" s="20" t="str">
        <f ca="1">_xlfn.IFERROR(VLOOKUP(E190,'Rec.'!B:H,6,FALSE),"")</f>
        <v/>
      </c>
      <c r="E190" s="20" t="str">
        <f ca="1">_xlfn.IFERROR(VLOOKUP(ROW()-9,'Rec.'!T:U,2,FALSE),"")</f>
        <v/>
      </c>
      <c r="F190" s="20" t="str">
        <f ca="1">IF(AND('Inf.'!C$10="Onsight",VLOOKUP(E190,'Q1.SL'!F:M,6,FALSE)="TOP"),VLOOKUP(E190,'Q1.SL'!F:M,6,FALSE)&amp;"("&amp;VLOOKUP(E190,'Q1.SL'!F:M,4,FALSE)&amp;")",VLOOKUP(E190,'Q1.SL'!F:M,6,FALSE))</f>
        <v/>
      </c>
      <c r="G190" s="20" t="str">
        <f ca="1">IF(AND('Inf.'!C$10="Onsight",VLOOKUP(E190,'Q2.SL'!G:O,6,FALSE)="TOP"),VLOOKUP(E190,'Q2.SL'!G:O,6,FALSE)&amp;"("&amp;VLOOKUP(E190,'Q2.SL'!G:O,4,FALSE)&amp;")",VLOOKUP(E190,'Q2.SL'!G:O,6,FALSE))</f>
        <v/>
      </c>
      <c r="H190" s="20" t="str">
        <f ca="1">IF(AND('Inf.'!C$10="Onsight",VLOOKUP(E190,'Q3.SL'!G:O,6,FALSE)="TOP"),VLOOKUP(E190,'Q3.SL'!G:O,6,FALSE)&amp;"("&amp;VLOOKUP(E190,'Q3.SL'!G:O,4,FALSE)&amp;")",VLOOKUP(E190,'Q3.SL'!G:O,6,FALSE))</f>
        <v/>
      </c>
      <c r="I190" s="20" t="str">
        <f ca="1">IF(AND('Inf.'!C$10="Onsight",VLOOKUP(E190,'Q4.SL'!G:O,6,FALSE)="TOP"),VLOOKUP(E190,'Q4.SL'!G:O,6,FALSE)&amp;"("&amp;VLOOKUP(E190,'Q4.SL'!G:O,4,FALSE)&amp;")",VLOOKUP(E190,'Q4.SL'!G:O,6,FALSE))</f>
        <v/>
      </c>
      <c r="J190" s="20" t="str">
        <f ca="1">_xlfn.IFERROR(VLOOKUP(E190,'Rec.'!H:N,7,FALSE),"")</f>
        <v/>
      </c>
      <c r="K190" s="20" t="str">
        <f ca="1">_xlfn.IFERROR(VLOOKUP(E190,'SF.SL'!F:J,5,FALSE),"")</f>
        <v/>
      </c>
      <c r="L190" s="31" t="str">
        <f ca="1">IF(ROW()-9&gt;'Inf.'!$O$2,"",VLOOKUP(E190,'SF.SL'!F:J,4,FALSE))</f>
        <v/>
      </c>
      <c r="M190" s="20" t="str">
        <f ca="1">IF(ROW()-9&gt;'Inf.'!$O$2,"",VLOOKUP(E190,'SF.SL'!F:O,10,FALSE))</f>
        <v/>
      </c>
      <c r="N190" s="20">
        <f ca="1">_xlfn.IFERROR(VLOOKUP(E190,'F.SL'!F:J,5,FALSE),"")</f>
        <v>9.2</v>
      </c>
      <c r="O190" s="31" t="str">
        <f>IF(ROW()-9&gt;'Inf.'!$F$10,"",VLOOKUP(E190,'F.SL'!F:J,4,FALSE))</f>
        <v/>
      </c>
      <c r="P190" s="20" t="str">
        <f>IF(ROW()-9&gt;'Inf.'!$F$10,"",VLOOKUP(E190,'F.SL'!F:O,10,FALSE))</f>
        <v/>
      </c>
      <c r="Q190" s="42"/>
    </row>
    <row r="191" spans="1:17" ht="21.95" customHeight="1">
      <c r="A191" s="20" t="str">
        <f ca="1">_xlfn.IFERROR(VLOOKUP(E191,'Rec.'!Q:R,2,FALSE),"")</f>
        <v/>
      </c>
      <c r="B191" s="21" t="str">
        <f ca="1">_xlfn.IFERROR(VLOOKUP(E191,'Rec.'!B:H,4,FALSE),"")</f>
        <v/>
      </c>
      <c r="C191" s="21" t="str">
        <f ca="1">_xlfn.IFERROR(VLOOKUP(E191,'Rec.'!B:H,5,FALSE),"")</f>
        <v/>
      </c>
      <c r="D191" s="20" t="str">
        <f ca="1">_xlfn.IFERROR(VLOOKUP(E191,'Rec.'!B:H,6,FALSE),"")</f>
        <v/>
      </c>
      <c r="E191" s="20" t="str">
        <f ca="1">_xlfn.IFERROR(VLOOKUP(ROW()-9,'Rec.'!T:U,2,FALSE),"")</f>
        <v/>
      </c>
      <c r="F191" s="20" t="str">
        <f ca="1">IF(AND('Inf.'!C$10="Onsight",VLOOKUP(E191,'Q1.SL'!F:M,6,FALSE)="TOP"),VLOOKUP(E191,'Q1.SL'!F:M,6,FALSE)&amp;"("&amp;VLOOKUP(E191,'Q1.SL'!F:M,4,FALSE)&amp;")",VLOOKUP(E191,'Q1.SL'!F:M,6,FALSE))</f>
        <v/>
      </c>
      <c r="G191" s="20" t="str">
        <f ca="1">IF(AND('Inf.'!C$10="Onsight",VLOOKUP(E191,'Q2.SL'!G:O,6,FALSE)="TOP"),VLOOKUP(E191,'Q2.SL'!G:O,6,FALSE)&amp;"("&amp;VLOOKUP(E191,'Q2.SL'!G:O,4,FALSE)&amp;")",VLOOKUP(E191,'Q2.SL'!G:O,6,FALSE))</f>
        <v/>
      </c>
      <c r="H191" s="20" t="str">
        <f ca="1">IF(AND('Inf.'!C$10="Onsight",VLOOKUP(E191,'Q3.SL'!G:O,6,FALSE)="TOP"),VLOOKUP(E191,'Q3.SL'!G:O,6,FALSE)&amp;"("&amp;VLOOKUP(E191,'Q3.SL'!G:O,4,FALSE)&amp;")",VLOOKUP(E191,'Q3.SL'!G:O,6,FALSE))</f>
        <v/>
      </c>
      <c r="I191" s="20" t="str">
        <f ca="1">IF(AND('Inf.'!C$10="Onsight",VLOOKUP(E191,'Q4.SL'!G:O,6,FALSE)="TOP"),VLOOKUP(E191,'Q4.SL'!G:O,6,FALSE)&amp;"("&amp;VLOOKUP(E191,'Q4.SL'!G:O,4,FALSE)&amp;")",VLOOKUP(E191,'Q4.SL'!G:O,6,FALSE))</f>
        <v/>
      </c>
      <c r="J191" s="20" t="str">
        <f ca="1">_xlfn.IFERROR(VLOOKUP(E191,'Rec.'!H:N,7,FALSE),"")</f>
        <v/>
      </c>
      <c r="K191" s="20" t="str">
        <f ca="1">_xlfn.IFERROR(VLOOKUP(E191,'SF.SL'!F:J,5,FALSE),"")</f>
        <v/>
      </c>
      <c r="L191" s="31" t="str">
        <f ca="1">IF(ROW()-9&gt;'Inf.'!$O$2,"",VLOOKUP(E191,'SF.SL'!F:J,4,FALSE))</f>
        <v/>
      </c>
      <c r="M191" s="20" t="str">
        <f ca="1">IF(ROW()-9&gt;'Inf.'!$O$2,"",VLOOKUP(E191,'SF.SL'!F:O,10,FALSE))</f>
        <v/>
      </c>
      <c r="N191" s="20">
        <f ca="1">_xlfn.IFERROR(VLOOKUP(E191,'F.SL'!F:J,5,FALSE),"")</f>
        <v>9.2</v>
      </c>
      <c r="O191" s="31" t="str">
        <f>IF(ROW()-9&gt;'Inf.'!$F$10,"",VLOOKUP(E191,'F.SL'!F:J,4,FALSE))</f>
        <v/>
      </c>
      <c r="P191" s="20" t="str">
        <f>IF(ROW()-9&gt;'Inf.'!$F$10,"",VLOOKUP(E191,'F.SL'!F:O,10,FALSE))</f>
        <v/>
      </c>
      <c r="Q191" s="42"/>
    </row>
    <row r="192" spans="1:17" ht="21.95" customHeight="1">
      <c r="A192" s="20" t="str">
        <f ca="1">_xlfn.IFERROR(VLOOKUP(E192,'Rec.'!Q:R,2,FALSE),"")</f>
        <v/>
      </c>
      <c r="B192" s="21" t="str">
        <f ca="1">_xlfn.IFERROR(VLOOKUP(E192,'Rec.'!B:H,4,FALSE),"")</f>
        <v/>
      </c>
      <c r="C192" s="21" t="str">
        <f ca="1">_xlfn.IFERROR(VLOOKUP(E192,'Rec.'!B:H,5,FALSE),"")</f>
        <v/>
      </c>
      <c r="D192" s="20" t="str">
        <f ca="1">_xlfn.IFERROR(VLOOKUP(E192,'Rec.'!B:H,6,FALSE),"")</f>
        <v/>
      </c>
      <c r="E192" s="20" t="str">
        <f ca="1">_xlfn.IFERROR(VLOOKUP(ROW()-9,'Rec.'!T:U,2,FALSE),"")</f>
        <v/>
      </c>
      <c r="F192" s="20" t="str">
        <f ca="1">IF(AND('Inf.'!C$10="Onsight",VLOOKUP(E192,'Q1.SL'!F:M,6,FALSE)="TOP"),VLOOKUP(E192,'Q1.SL'!F:M,6,FALSE)&amp;"("&amp;VLOOKUP(E192,'Q1.SL'!F:M,4,FALSE)&amp;")",VLOOKUP(E192,'Q1.SL'!F:M,6,FALSE))</f>
        <v/>
      </c>
      <c r="G192" s="20" t="str">
        <f ca="1">IF(AND('Inf.'!C$10="Onsight",VLOOKUP(E192,'Q2.SL'!G:O,6,FALSE)="TOP"),VLOOKUP(E192,'Q2.SL'!G:O,6,FALSE)&amp;"("&amp;VLOOKUP(E192,'Q2.SL'!G:O,4,FALSE)&amp;")",VLOOKUP(E192,'Q2.SL'!G:O,6,FALSE))</f>
        <v/>
      </c>
      <c r="H192" s="20" t="str">
        <f ca="1">IF(AND('Inf.'!C$10="Onsight",VLOOKUP(E192,'Q3.SL'!G:O,6,FALSE)="TOP"),VLOOKUP(E192,'Q3.SL'!G:O,6,FALSE)&amp;"("&amp;VLOOKUP(E192,'Q3.SL'!G:O,4,FALSE)&amp;")",VLOOKUP(E192,'Q3.SL'!G:O,6,FALSE))</f>
        <v/>
      </c>
      <c r="I192" s="20" t="str">
        <f ca="1">IF(AND('Inf.'!C$10="Onsight",VLOOKUP(E192,'Q4.SL'!G:O,6,FALSE)="TOP"),VLOOKUP(E192,'Q4.SL'!G:O,6,FALSE)&amp;"("&amp;VLOOKUP(E192,'Q4.SL'!G:O,4,FALSE)&amp;")",VLOOKUP(E192,'Q4.SL'!G:O,6,FALSE))</f>
        <v/>
      </c>
      <c r="J192" s="20" t="str">
        <f ca="1">_xlfn.IFERROR(VLOOKUP(E192,'Rec.'!H:N,7,FALSE),"")</f>
        <v/>
      </c>
      <c r="K192" s="20" t="str">
        <f ca="1">_xlfn.IFERROR(VLOOKUP(E192,'SF.SL'!F:J,5,FALSE),"")</f>
        <v/>
      </c>
      <c r="L192" s="31" t="str">
        <f ca="1">IF(ROW()-9&gt;'Inf.'!$O$2,"",VLOOKUP(E192,'SF.SL'!F:J,4,FALSE))</f>
        <v/>
      </c>
      <c r="M192" s="20" t="str">
        <f ca="1">IF(ROW()-9&gt;'Inf.'!$O$2,"",VLOOKUP(E192,'SF.SL'!F:O,10,FALSE))</f>
        <v/>
      </c>
      <c r="N192" s="20">
        <f ca="1">_xlfn.IFERROR(VLOOKUP(E192,'F.SL'!F:J,5,FALSE),"")</f>
        <v>9.2</v>
      </c>
      <c r="O192" s="31" t="str">
        <f>IF(ROW()-9&gt;'Inf.'!$F$10,"",VLOOKUP(E192,'F.SL'!F:J,4,FALSE))</f>
        <v/>
      </c>
      <c r="P192" s="20" t="str">
        <f>IF(ROW()-9&gt;'Inf.'!$F$10,"",VLOOKUP(E192,'F.SL'!F:O,10,FALSE))</f>
        <v/>
      </c>
      <c r="Q192" s="42"/>
    </row>
    <row r="193" spans="1:17" ht="21.95" customHeight="1">
      <c r="A193" s="20" t="str">
        <f ca="1">_xlfn.IFERROR(VLOOKUP(E193,'Rec.'!Q:R,2,FALSE),"")</f>
        <v/>
      </c>
      <c r="B193" s="21" t="str">
        <f ca="1">_xlfn.IFERROR(VLOOKUP(E193,'Rec.'!B:H,4,FALSE),"")</f>
        <v/>
      </c>
      <c r="C193" s="21" t="str">
        <f ca="1">_xlfn.IFERROR(VLOOKUP(E193,'Rec.'!B:H,5,FALSE),"")</f>
        <v/>
      </c>
      <c r="D193" s="20" t="str">
        <f ca="1">_xlfn.IFERROR(VLOOKUP(E193,'Rec.'!B:H,6,FALSE),"")</f>
        <v/>
      </c>
      <c r="E193" s="20" t="str">
        <f ca="1">_xlfn.IFERROR(VLOOKUP(ROW()-9,'Rec.'!T:U,2,FALSE),"")</f>
        <v/>
      </c>
      <c r="F193" s="20" t="str">
        <f ca="1">IF(AND('Inf.'!C$10="Onsight",VLOOKUP(E193,'Q1.SL'!F:M,6,FALSE)="TOP"),VLOOKUP(E193,'Q1.SL'!F:M,6,FALSE)&amp;"("&amp;VLOOKUP(E193,'Q1.SL'!F:M,4,FALSE)&amp;")",VLOOKUP(E193,'Q1.SL'!F:M,6,FALSE))</f>
        <v/>
      </c>
      <c r="G193" s="20" t="str">
        <f ca="1">IF(AND('Inf.'!C$10="Onsight",VLOOKUP(E193,'Q2.SL'!G:O,6,FALSE)="TOP"),VLOOKUP(E193,'Q2.SL'!G:O,6,FALSE)&amp;"("&amp;VLOOKUP(E193,'Q2.SL'!G:O,4,FALSE)&amp;")",VLOOKUP(E193,'Q2.SL'!G:O,6,FALSE))</f>
        <v/>
      </c>
      <c r="H193" s="20" t="str">
        <f ca="1">IF(AND('Inf.'!C$10="Onsight",VLOOKUP(E193,'Q3.SL'!G:O,6,FALSE)="TOP"),VLOOKUP(E193,'Q3.SL'!G:O,6,FALSE)&amp;"("&amp;VLOOKUP(E193,'Q3.SL'!G:O,4,FALSE)&amp;")",VLOOKUP(E193,'Q3.SL'!G:O,6,FALSE))</f>
        <v/>
      </c>
      <c r="I193" s="20" t="str">
        <f ca="1">IF(AND('Inf.'!C$10="Onsight",VLOOKUP(E193,'Q4.SL'!G:O,6,FALSE)="TOP"),VLOOKUP(E193,'Q4.SL'!G:O,6,FALSE)&amp;"("&amp;VLOOKUP(E193,'Q4.SL'!G:O,4,FALSE)&amp;")",VLOOKUP(E193,'Q4.SL'!G:O,6,FALSE))</f>
        <v/>
      </c>
      <c r="J193" s="20" t="str">
        <f ca="1">_xlfn.IFERROR(VLOOKUP(E193,'Rec.'!H:N,7,FALSE),"")</f>
        <v/>
      </c>
      <c r="K193" s="20" t="str">
        <f ca="1">_xlfn.IFERROR(VLOOKUP(E193,'SF.SL'!F:J,5,FALSE),"")</f>
        <v/>
      </c>
      <c r="L193" s="31" t="str">
        <f ca="1">IF(ROW()-9&gt;'Inf.'!$O$2,"",VLOOKUP(E193,'SF.SL'!F:J,4,FALSE))</f>
        <v/>
      </c>
      <c r="M193" s="20" t="str">
        <f ca="1">IF(ROW()-9&gt;'Inf.'!$O$2,"",VLOOKUP(E193,'SF.SL'!F:O,10,FALSE))</f>
        <v/>
      </c>
      <c r="N193" s="20">
        <f ca="1">_xlfn.IFERROR(VLOOKUP(E193,'F.SL'!F:J,5,FALSE),"")</f>
        <v>9.2</v>
      </c>
      <c r="O193" s="31" t="str">
        <f>IF(ROW()-9&gt;'Inf.'!$F$10,"",VLOOKUP(E193,'F.SL'!F:J,4,FALSE))</f>
        <v/>
      </c>
      <c r="P193" s="20" t="str">
        <f>IF(ROW()-9&gt;'Inf.'!$F$10,"",VLOOKUP(E193,'F.SL'!F:O,10,FALSE))</f>
        <v/>
      </c>
      <c r="Q193" s="42"/>
    </row>
    <row r="194" spans="1:17" ht="21.95" customHeight="1">
      <c r="A194" s="20" t="str">
        <f ca="1">_xlfn.IFERROR(VLOOKUP(E194,'Rec.'!Q:R,2,FALSE),"")</f>
        <v/>
      </c>
      <c r="B194" s="21" t="str">
        <f ca="1">_xlfn.IFERROR(VLOOKUP(E194,'Rec.'!B:H,4,FALSE),"")</f>
        <v/>
      </c>
      <c r="C194" s="21" t="str">
        <f ca="1">_xlfn.IFERROR(VLOOKUP(E194,'Rec.'!B:H,5,FALSE),"")</f>
        <v/>
      </c>
      <c r="D194" s="20" t="str">
        <f ca="1">_xlfn.IFERROR(VLOOKUP(E194,'Rec.'!B:H,6,FALSE),"")</f>
        <v/>
      </c>
      <c r="E194" s="20" t="str">
        <f ca="1">_xlfn.IFERROR(VLOOKUP(ROW()-9,'Rec.'!T:U,2,FALSE),"")</f>
        <v/>
      </c>
      <c r="F194" s="20" t="str">
        <f ca="1">IF(AND('Inf.'!C$10="Onsight",VLOOKUP(E194,'Q1.SL'!F:M,6,FALSE)="TOP"),VLOOKUP(E194,'Q1.SL'!F:M,6,FALSE)&amp;"("&amp;VLOOKUP(E194,'Q1.SL'!F:M,4,FALSE)&amp;")",VLOOKUP(E194,'Q1.SL'!F:M,6,FALSE))</f>
        <v/>
      </c>
      <c r="G194" s="20" t="str">
        <f ca="1">IF(AND('Inf.'!C$10="Onsight",VLOOKUP(E194,'Q2.SL'!G:O,6,FALSE)="TOP"),VLOOKUP(E194,'Q2.SL'!G:O,6,FALSE)&amp;"("&amp;VLOOKUP(E194,'Q2.SL'!G:O,4,FALSE)&amp;")",VLOOKUP(E194,'Q2.SL'!G:O,6,FALSE))</f>
        <v/>
      </c>
      <c r="H194" s="20" t="str">
        <f ca="1">IF(AND('Inf.'!C$10="Onsight",VLOOKUP(E194,'Q3.SL'!G:O,6,FALSE)="TOP"),VLOOKUP(E194,'Q3.SL'!G:O,6,FALSE)&amp;"("&amp;VLOOKUP(E194,'Q3.SL'!G:O,4,FALSE)&amp;")",VLOOKUP(E194,'Q3.SL'!G:O,6,FALSE))</f>
        <v/>
      </c>
      <c r="I194" s="20" t="str">
        <f ca="1">IF(AND('Inf.'!C$10="Onsight",VLOOKUP(E194,'Q4.SL'!G:O,6,FALSE)="TOP"),VLOOKUP(E194,'Q4.SL'!G:O,6,FALSE)&amp;"("&amp;VLOOKUP(E194,'Q4.SL'!G:O,4,FALSE)&amp;")",VLOOKUP(E194,'Q4.SL'!G:O,6,FALSE))</f>
        <v/>
      </c>
      <c r="J194" s="20" t="str">
        <f ca="1">_xlfn.IFERROR(VLOOKUP(E194,'Rec.'!H:N,7,FALSE),"")</f>
        <v/>
      </c>
      <c r="K194" s="20" t="str">
        <f ca="1">_xlfn.IFERROR(VLOOKUP(E194,'SF.SL'!F:J,5,FALSE),"")</f>
        <v/>
      </c>
      <c r="L194" s="31" t="str">
        <f ca="1">IF(ROW()-9&gt;'Inf.'!$O$2,"",VLOOKUP(E194,'SF.SL'!F:J,4,FALSE))</f>
        <v/>
      </c>
      <c r="M194" s="20" t="str">
        <f ca="1">IF(ROW()-9&gt;'Inf.'!$O$2,"",VLOOKUP(E194,'SF.SL'!F:O,10,FALSE))</f>
        <v/>
      </c>
      <c r="N194" s="20">
        <f ca="1">_xlfn.IFERROR(VLOOKUP(E194,'F.SL'!F:J,5,FALSE),"")</f>
        <v>9.2</v>
      </c>
      <c r="O194" s="31" t="str">
        <f>IF(ROW()-9&gt;'Inf.'!$F$10,"",VLOOKUP(E194,'F.SL'!F:J,4,FALSE))</f>
        <v/>
      </c>
      <c r="P194" s="20" t="str">
        <f>IF(ROW()-9&gt;'Inf.'!$F$10,"",VLOOKUP(E194,'F.SL'!F:O,10,FALSE))</f>
        <v/>
      </c>
      <c r="Q194" s="42"/>
    </row>
    <row r="195" spans="1:17" ht="21.95" customHeight="1">
      <c r="A195" s="20" t="str">
        <f ca="1">_xlfn.IFERROR(VLOOKUP(E195,'Rec.'!Q:R,2,FALSE),"")</f>
        <v/>
      </c>
      <c r="B195" s="21" t="str">
        <f ca="1">_xlfn.IFERROR(VLOOKUP(E195,'Rec.'!B:H,4,FALSE),"")</f>
        <v/>
      </c>
      <c r="C195" s="21" t="str">
        <f ca="1">_xlfn.IFERROR(VLOOKUP(E195,'Rec.'!B:H,5,FALSE),"")</f>
        <v/>
      </c>
      <c r="D195" s="20" t="str">
        <f ca="1">_xlfn.IFERROR(VLOOKUP(E195,'Rec.'!B:H,6,FALSE),"")</f>
        <v/>
      </c>
      <c r="E195" s="20" t="str">
        <f ca="1">_xlfn.IFERROR(VLOOKUP(ROW()-9,'Rec.'!T:U,2,FALSE),"")</f>
        <v/>
      </c>
      <c r="F195" s="20" t="str">
        <f ca="1">IF(AND('Inf.'!C$10="Onsight",VLOOKUP(E195,'Q1.SL'!F:M,6,FALSE)="TOP"),VLOOKUP(E195,'Q1.SL'!F:M,6,FALSE)&amp;"("&amp;VLOOKUP(E195,'Q1.SL'!F:M,4,FALSE)&amp;")",VLOOKUP(E195,'Q1.SL'!F:M,6,FALSE))</f>
        <v/>
      </c>
      <c r="G195" s="20" t="str">
        <f ca="1">IF(AND('Inf.'!C$10="Onsight",VLOOKUP(E195,'Q2.SL'!G:O,6,FALSE)="TOP"),VLOOKUP(E195,'Q2.SL'!G:O,6,FALSE)&amp;"("&amp;VLOOKUP(E195,'Q2.SL'!G:O,4,FALSE)&amp;")",VLOOKUP(E195,'Q2.SL'!G:O,6,FALSE))</f>
        <v/>
      </c>
      <c r="H195" s="20" t="str">
        <f ca="1">IF(AND('Inf.'!C$10="Onsight",VLOOKUP(E195,'Q3.SL'!G:O,6,FALSE)="TOP"),VLOOKUP(E195,'Q3.SL'!G:O,6,FALSE)&amp;"("&amp;VLOOKUP(E195,'Q3.SL'!G:O,4,FALSE)&amp;")",VLOOKUP(E195,'Q3.SL'!G:O,6,FALSE))</f>
        <v/>
      </c>
      <c r="I195" s="20" t="str">
        <f ca="1">IF(AND('Inf.'!C$10="Onsight",VLOOKUP(E195,'Q4.SL'!G:O,6,FALSE)="TOP"),VLOOKUP(E195,'Q4.SL'!G:O,6,FALSE)&amp;"("&amp;VLOOKUP(E195,'Q4.SL'!G:O,4,FALSE)&amp;")",VLOOKUP(E195,'Q4.SL'!G:O,6,FALSE))</f>
        <v/>
      </c>
      <c r="J195" s="20" t="str">
        <f ca="1">_xlfn.IFERROR(VLOOKUP(E195,'Rec.'!H:N,7,FALSE),"")</f>
        <v/>
      </c>
      <c r="K195" s="20" t="str">
        <f ca="1">_xlfn.IFERROR(VLOOKUP(E195,'SF.SL'!F:J,5,FALSE),"")</f>
        <v/>
      </c>
      <c r="L195" s="31" t="str">
        <f ca="1">IF(ROW()-9&gt;'Inf.'!$O$2,"",VLOOKUP(E195,'SF.SL'!F:J,4,FALSE))</f>
        <v/>
      </c>
      <c r="M195" s="20" t="str">
        <f ca="1">IF(ROW()-9&gt;'Inf.'!$O$2,"",VLOOKUP(E195,'SF.SL'!F:O,10,FALSE))</f>
        <v/>
      </c>
      <c r="N195" s="20">
        <f ca="1">_xlfn.IFERROR(VLOOKUP(E195,'F.SL'!F:J,5,FALSE),"")</f>
        <v>9.2</v>
      </c>
      <c r="O195" s="31" t="str">
        <f>IF(ROW()-9&gt;'Inf.'!$F$10,"",VLOOKUP(E195,'F.SL'!F:J,4,FALSE))</f>
        <v/>
      </c>
      <c r="P195" s="20" t="str">
        <f>IF(ROW()-9&gt;'Inf.'!$F$10,"",VLOOKUP(E195,'F.SL'!F:O,10,FALSE))</f>
        <v/>
      </c>
      <c r="Q195" s="42"/>
    </row>
    <row r="196" spans="1:17" ht="21.95" customHeight="1">
      <c r="A196" s="20" t="str">
        <f ca="1">_xlfn.IFERROR(VLOOKUP(E196,'Rec.'!Q:R,2,FALSE),"")</f>
        <v/>
      </c>
      <c r="B196" s="21" t="str">
        <f ca="1">_xlfn.IFERROR(VLOOKUP(E196,'Rec.'!B:H,4,FALSE),"")</f>
        <v/>
      </c>
      <c r="C196" s="21" t="str">
        <f ca="1">_xlfn.IFERROR(VLOOKUP(E196,'Rec.'!B:H,5,FALSE),"")</f>
        <v/>
      </c>
      <c r="D196" s="20" t="str">
        <f ca="1">_xlfn.IFERROR(VLOOKUP(E196,'Rec.'!B:H,6,FALSE),"")</f>
        <v/>
      </c>
      <c r="E196" s="20" t="str">
        <f ca="1">_xlfn.IFERROR(VLOOKUP(ROW()-9,'Rec.'!T:U,2,FALSE),"")</f>
        <v/>
      </c>
      <c r="F196" s="20" t="str">
        <f ca="1">IF(AND('Inf.'!C$10="Onsight",VLOOKUP(E196,'Q1.SL'!F:M,6,FALSE)="TOP"),VLOOKUP(E196,'Q1.SL'!F:M,6,FALSE)&amp;"("&amp;VLOOKUP(E196,'Q1.SL'!F:M,4,FALSE)&amp;")",VLOOKUP(E196,'Q1.SL'!F:M,6,FALSE))</f>
        <v/>
      </c>
      <c r="G196" s="20" t="str">
        <f ca="1">IF(AND('Inf.'!C$10="Onsight",VLOOKUP(E196,'Q2.SL'!G:O,6,FALSE)="TOP"),VLOOKUP(E196,'Q2.SL'!G:O,6,FALSE)&amp;"("&amp;VLOOKUP(E196,'Q2.SL'!G:O,4,FALSE)&amp;")",VLOOKUP(E196,'Q2.SL'!G:O,6,FALSE))</f>
        <v/>
      </c>
      <c r="H196" s="20" t="str">
        <f ca="1">IF(AND('Inf.'!C$10="Onsight",VLOOKUP(E196,'Q3.SL'!G:O,6,FALSE)="TOP"),VLOOKUP(E196,'Q3.SL'!G:O,6,FALSE)&amp;"("&amp;VLOOKUP(E196,'Q3.SL'!G:O,4,FALSE)&amp;")",VLOOKUP(E196,'Q3.SL'!G:O,6,FALSE))</f>
        <v/>
      </c>
      <c r="I196" s="20" t="str">
        <f ca="1">IF(AND('Inf.'!C$10="Onsight",VLOOKUP(E196,'Q4.SL'!G:O,6,FALSE)="TOP"),VLOOKUP(E196,'Q4.SL'!G:O,6,FALSE)&amp;"("&amp;VLOOKUP(E196,'Q4.SL'!G:O,4,FALSE)&amp;")",VLOOKUP(E196,'Q4.SL'!G:O,6,FALSE))</f>
        <v/>
      </c>
      <c r="J196" s="20" t="str">
        <f ca="1">_xlfn.IFERROR(VLOOKUP(E196,'Rec.'!H:N,7,FALSE),"")</f>
        <v/>
      </c>
      <c r="K196" s="20" t="str">
        <f ca="1">_xlfn.IFERROR(VLOOKUP(E196,'SF.SL'!F:J,5,FALSE),"")</f>
        <v/>
      </c>
      <c r="L196" s="31" t="str">
        <f ca="1">IF(ROW()-9&gt;'Inf.'!$O$2,"",VLOOKUP(E196,'SF.SL'!F:J,4,FALSE))</f>
        <v/>
      </c>
      <c r="M196" s="20" t="str">
        <f ca="1">IF(ROW()-9&gt;'Inf.'!$O$2,"",VLOOKUP(E196,'SF.SL'!F:O,10,FALSE))</f>
        <v/>
      </c>
      <c r="N196" s="20">
        <f ca="1">_xlfn.IFERROR(VLOOKUP(E196,'F.SL'!F:J,5,FALSE),"")</f>
        <v>9.2</v>
      </c>
      <c r="O196" s="31" t="str">
        <f>IF(ROW()-9&gt;'Inf.'!$F$10,"",VLOOKUP(E196,'F.SL'!F:J,4,FALSE))</f>
        <v/>
      </c>
      <c r="P196" s="20" t="str">
        <f>IF(ROW()-9&gt;'Inf.'!$F$10,"",VLOOKUP(E196,'F.SL'!F:O,10,FALSE))</f>
        <v/>
      </c>
      <c r="Q196" s="42"/>
    </row>
    <row r="197" spans="1:17" ht="21.95" customHeight="1">
      <c r="A197" s="20" t="str">
        <f ca="1">_xlfn.IFERROR(VLOOKUP(E197,'Rec.'!Q:R,2,FALSE),"")</f>
        <v/>
      </c>
      <c r="B197" s="21" t="str">
        <f ca="1">_xlfn.IFERROR(VLOOKUP(E197,'Rec.'!B:H,4,FALSE),"")</f>
        <v/>
      </c>
      <c r="C197" s="21" t="str">
        <f ca="1">_xlfn.IFERROR(VLOOKUP(E197,'Rec.'!B:H,5,FALSE),"")</f>
        <v/>
      </c>
      <c r="D197" s="20" t="str">
        <f ca="1">_xlfn.IFERROR(VLOOKUP(E197,'Rec.'!B:H,6,FALSE),"")</f>
        <v/>
      </c>
      <c r="E197" s="20" t="str">
        <f ca="1">_xlfn.IFERROR(VLOOKUP(ROW()-9,'Rec.'!T:U,2,FALSE),"")</f>
        <v/>
      </c>
      <c r="F197" s="20" t="str">
        <f ca="1">IF(AND('Inf.'!C$10="Onsight",VLOOKUP(E197,'Q1.SL'!F:M,6,FALSE)="TOP"),VLOOKUP(E197,'Q1.SL'!F:M,6,FALSE)&amp;"("&amp;VLOOKUP(E197,'Q1.SL'!F:M,4,FALSE)&amp;")",VLOOKUP(E197,'Q1.SL'!F:M,6,FALSE))</f>
        <v/>
      </c>
      <c r="G197" s="20" t="str">
        <f ca="1">IF(AND('Inf.'!C$10="Onsight",VLOOKUP(E197,'Q2.SL'!G:O,6,FALSE)="TOP"),VLOOKUP(E197,'Q2.SL'!G:O,6,FALSE)&amp;"("&amp;VLOOKUP(E197,'Q2.SL'!G:O,4,FALSE)&amp;")",VLOOKUP(E197,'Q2.SL'!G:O,6,FALSE))</f>
        <v/>
      </c>
      <c r="H197" s="20" t="str">
        <f ca="1">IF(AND('Inf.'!C$10="Onsight",VLOOKUP(E197,'Q3.SL'!G:O,6,FALSE)="TOP"),VLOOKUP(E197,'Q3.SL'!G:O,6,FALSE)&amp;"("&amp;VLOOKUP(E197,'Q3.SL'!G:O,4,FALSE)&amp;")",VLOOKUP(E197,'Q3.SL'!G:O,6,FALSE))</f>
        <v/>
      </c>
      <c r="I197" s="20" t="str">
        <f ca="1">IF(AND('Inf.'!C$10="Onsight",VLOOKUP(E197,'Q4.SL'!G:O,6,FALSE)="TOP"),VLOOKUP(E197,'Q4.SL'!G:O,6,FALSE)&amp;"("&amp;VLOOKUP(E197,'Q4.SL'!G:O,4,FALSE)&amp;")",VLOOKUP(E197,'Q4.SL'!G:O,6,FALSE))</f>
        <v/>
      </c>
      <c r="J197" s="20" t="str">
        <f ca="1">_xlfn.IFERROR(VLOOKUP(E197,'Rec.'!H:N,7,FALSE),"")</f>
        <v/>
      </c>
      <c r="K197" s="20" t="str">
        <f ca="1">_xlfn.IFERROR(VLOOKUP(E197,'SF.SL'!F:J,5,FALSE),"")</f>
        <v/>
      </c>
      <c r="L197" s="31" t="str">
        <f ca="1">IF(ROW()-9&gt;'Inf.'!$O$2,"",VLOOKUP(E197,'SF.SL'!F:J,4,FALSE))</f>
        <v/>
      </c>
      <c r="M197" s="20" t="str">
        <f ca="1">IF(ROW()-9&gt;'Inf.'!$O$2,"",VLOOKUP(E197,'SF.SL'!F:O,10,FALSE))</f>
        <v/>
      </c>
      <c r="N197" s="20">
        <f ca="1">_xlfn.IFERROR(VLOOKUP(E197,'F.SL'!F:J,5,FALSE),"")</f>
        <v>9.2</v>
      </c>
      <c r="O197" s="31" t="str">
        <f>IF(ROW()-9&gt;'Inf.'!$F$10,"",VLOOKUP(E197,'F.SL'!F:J,4,FALSE))</f>
        <v/>
      </c>
      <c r="P197" s="20" t="str">
        <f>IF(ROW()-9&gt;'Inf.'!$F$10,"",VLOOKUP(E197,'F.SL'!F:O,10,FALSE))</f>
        <v/>
      </c>
      <c r="Q197" s="42"/>
    </row>
    <row r="198" spans="1:17" ht="21.95" customHeight="1">
      <c r="A198" s="20" t="str">
        <f ca="1">_xlfn.IFERROR(VLOOKUP(E198,'Rec.'!Q:R,2,FALSE),"")</f>
        <v/>
      </c>
      <c r="B198" s="21" t="str">
        <f ca="1">_xlfn.IFERROR(VLOOKUP(E198,'Rec.'!B:H,4,FALSE),"")</f>
        <v/>
      </c>
      <c r="C198" s="21" t="str">
        <f ca="1">_xlfn.IFERROR(VLOOKUP(E198,'Rec.'!B:H,5,FALSE),"")</f>
        <v/>
      </c>
      <c r="D198" s="20" t="str">
        <f ca="1">_xlfn.IFERROR(VLOOKUP(E198,'Rec.'!B:H,6,FALSE),"")</f>
        <v/>
      </c>
      <c r="E198" s="20" t="str">
        <f ca="1">_xlfn.IFERROR(VLOOKUP(ROW()-9,'Rec.'!T:U,2,FALSE),"")</f>
        <v/>
      </c>
      <c r="F198" s="20" t="str">
        <f ca="1">IF(AND('Inf.'!C$10="Onsight",VLOOKUP(E198,'Q1.SL'!F:M,6,FALSE)="TOP"),VLOOKUP(E198,'Q1.SL'!F:M,6,FALSE)&amp;"("&amp;VLOOKUP(E198,'Q1.SL'!F:M,4,FALSE)&amp;")",VLOOKUP(E198,'Q1.SL'!F:M,6,FALSE))</f>
        <v/>
      </c>
      <c r="G198" s="20" t="str">
        <f ca="1">IF(AND('Inf.'!C$10="Onsight",VLOOKUP(E198,'Q2.SL'!G:O,6,FALSE)="TOP"),VLOOKUP(E198,'Q2.SL'!G:O,6,FALSE)&amp;"("&amp;VLOOKUP(E198,'Q2.SL'!G:O,4,FALSE)&amp;")",VLOOKUP(E198,'Q2.SL'!G:O,6,FALSE))</f>
        <v/>
      </c>
      <c r="H198" s="20" t="str">
        <f ca="1">IF(AND('Inf.'!C$10="Onsight",VLOOKUP(E198,'Q3.SL'!G:O,6,FALSE)="TOP"),VLOOKUP(E198,'Q3.SL'!G:O,6,FALSE)&amp;"("&amp;VLOOKUP(E198,'Q3.SL'!G:O,4,FALSE)&amp;")",VLOOKUP(E198,'Q3.SL'!G:O,6,FALSE))</f>
        <v/>
      </c>
      <c r="I198" s="20" t="str">
        <f ca="1">IF(AND('Inf.'!C$10="Onsight",VLOOKUP(E198,'Q4.SL'!G:O,6,FALSE)="TOP"),VLOOKUP(E198,'Q4.SL'!G:O,6,FALSE)&amp;"("&amp;VLOOKUP(E198,'Q4.SL'!G:O,4,FALSE)&amp;")",VLOOKUP(E198,'Q4.SL'!G:O,6,FALSE))</f>
        <v/>
      </c>
      <c r="J198" s="20" t="str">
        <f ca="1">_xlfn.IFERROR(VLOOKUP(E198,'Rec.'!H:N,7,FALSE),"")</f>
        <v/>
      </c>
      <c r="K198" s="20" t="str">
        <f ca="1">_xlfn.IFERROR(VLOOKUP(E198,'SF.SL'!F:J,5,FALSE),"")</f>
        <v/>
      </c>
      <c r="L198" s="31" t="str">
        <f ca="1">IF(ROW()-9&gt;'Inf.'!$O$2,"",VLOOKUP(E198,'SF.SL'!F:J,4,FALSE))</f>
        <v/>
      </c>
      <c r="M198" s="20" t="str">
        <f ca="1">IF(ROW()-9&gt;'Inf.'!$O$2,"",VLOOKUP(E198,'SF.SL'!F:O,10,FALSE))</f>
        <v/>
      </c>
      <c r="N198" s="20">
        <f ca="1">_xlfn.IFERROR(VLOOKUP(E198,'F.SL'!F:J,5,FALSE),"")</f>
        <v>9.2</v>
      </c>
      <c r="O198" s="31" t="str">
        <f>IF(ROW()-9&gt;'Inf.'!$F$10,"",VLOOKUP(E198,'F.SL'!F:J,4,FALSE))</f>
        <v/>
      </c>
      <c r="P198" s="20" t="str">
        <f>IF(ROW()-9&gt;'Inf.'!$F$10,"",VLOOKUP(E198,'F.SL'!F:O,10,FALSE))</f>
        <v/>
      </c>
      <c r="Q198" s="42"/>
    </row>
    <row r="199" spans="1:17" ht="21.95" customHeight="1">
      <c r="A199" s="20" t="str">
        <f ca="1">_xlfn.IFERROR(VLOOKUP(E199,'Rec.'!Q:R,2,FALSE),"")</f>
        <v/>
      </c>
      <c r="B199" s="21" t="str">
        <f ca="1">_xlfn.IFERROR(VLOOKUP(E199,'Rec.'!B:H,4,FALSE),"")</f>
        <v/>
      </c>
      <c r="C199" s="21" t="str">
        <f ca="1">_xlfn.IFERROR(VLOOKUP(E199,'Rec.'!B:H,5,FALSE),"")</f>
        <v/>
      </c>
      <c r="D199" s="20" t="str">
        <f ca="1">_xlfn.IFERROR(VLOOKUP(E199,'Rec.'!B:H,6,FALSE),"")</f>
        <v/>
      </c>
      <c r="E199" s="20" t="str">
        <f ca="1">_xlfn.IFERROR(VLOOKUP(ROW()-9,'Rec.'!T:U,2,FALSE),"")</f>
        <v/>
      </c>
      <c r="F199" s="20" t="str">
        <f ca="1">IF(AND('Inf.'!C$10="Onsight",VLOOKUP(E199,'Q1.SL'!F:M,6,FALSE)="TOP"),VLOOKUP(E199,'Q1.SL'!F:M,6,FALSE)&amp;"("&amp;VLOOKUP(E199,'Q1.SL'!F:M,4,FALSE)&amp;")",VLOOKUP(E199,'Q1.SL'!F:M,6,FALSE))</f>
        <v/>
      </c>
      <c r="G199" s="20" t="str">
        <f ca="1">IF(AND('Inf.'!C$10="Onsight",VLOOKUP(E199,'Q2.SL'!G:O,6,FALSE)="TOP"),VLOOKUP(E199,'Q2.SL'!G:O,6,FALSE)&amp;"("&amp;VLOOKUP(E199,'Q2.SL'!G:O,4,FALSE)&amp;")",VLOOKUP(E199,'Q2.SL'!G:O,6,FALSE))</f>
        <v/>
      </c>
      <c r="H199" s="20" t="str">
        <f ca="1">IF(AND('Inf.'!C$10="Onsight",VLOOKUP(E199,'Q3.SL'!G:O,6,FALSE)="TOP"),VLOOKUP(E199,'Q3.SL'!G:O,6,FALSE)&amp;"("&amp;VLOOKUP(E199,'Q3.SL'!G:O,4,FALSE)&amp;")",VLOOKUP(E199,'Q3.SL'!G:O,6,FALSE))</f>
        <v/>
      </c>
      <c r="I199" s="20" t="str">
        <f ca="1">IF(AND('Inf.'!C$10="Onsight",VLOOKUP(E199,'Q4.SL'!G:O,6,FALSE)="TOP"),VLOOKUP(E199,'Q4.SL'!G:O,6,FALSE)&amp;"("&amp;VLOOKUP(E199,'Q4.SL'!G:O,4,FALSE)&amp;")",VLOOKUP(E199,'Q4.SL'!G:O,6,FALSE))</f>
        <v/>
      </c>
      <c r="J199" s="20" t="str">
        <f ca="1">_xlfn.IFERROR(VLOOKUP(E199,'Rec.'!H:N,7,FALSE),"")</f>
        <v/>
      </c>
      <c r="K199" s="20" t="str">
        <f ca="1">_xlfn.IFERROR(VLOOKUP(E199,'SF.SL'!F:J,5,FALSE),"")</f>
        <v/>
      </c>
      <c r="L199" s="31" t="str">
        <f ca="1">IF(ROW()-9&gt;'Inf.'!$O$2,"",VLOOKUP(E199,'SF.SL'!F:J,4,FALSE))</f>
        <v/>
      </c>
      <c r="M199" s="20" t="str">
        <f ca="1">IF(ROW()-9&gt;'Inf.'!$O$2,"",VLOOKUP(E199,'SF.SL'!F:O,10,FALSE))</f>
        <v/>
      </c>
      <c r="N199" s="20">
        <f ca="1">_xlfn.IFERROR(VLOOKUP(E199,'F.SL'!F:J,5,FALSE),"")</f>
        <v>9.2</v>
      </c>
      <c r="O199" s="31" t="str">
        <f>IF(ROW()-9&gt;'Inf.'!$F$10,"",VLOOKUP(E199,'F.SL'!F:J,4,FALSE))</f>
        <v/>
      </c>
      <c r="P199" s="20" t="str">
        <f>IF(ROW()-9&gt;'Inf.'!$F$10,"",VLOOKUP(E199,'F.SL'!F:O,10,FALSE))</f>
        <v/>
      </c>
      <c r="Q199" s="42"/>
    </row>
    <row r="200" spans="1:17" ht="21.95" customHeight="1">
      <c r="A200" s="20" t="str">
        <f ca="1">_xlfn.IFERROR(VLOOKUP(E200,'Rec.'!Q:R,2,FALSE),"")</f>
        <v/>
      </c>
      <c r="B200" s="21" t="str">
        <f ca="1">_xlfn.IFERROR(VLOOKUP(E200,'Rec.'!B:H,4,FALSE),"")</f>
        <v/>
      </c>
      <c r="C200" s="21" t="str">
        <f ca="1">_xlfn.IFERROR(VLOOKUP(E200,'Rec.'!B:H,5,FALSE),"")</f>
        <v/>
      </c>
      <c r="D200" s="20" t="str">
        <f ca="1">_xlfn.IFERROR(VLOOKUP(E200,'Rec.'!B:H,6,FALSE),"")</f>
        <v/>
      </c>
      <c r="E200" s="20" t="str">
        <f ca="1">_xlfn.IFERROR(VLOOKUP(ROW()-9,'Rec.'!T:U,2,FALSE),"")</f>
        <v/>
      </c>
      <c r="F200" s="20" t="str">
        <f ca="1">IF(AND('Inf.'!C$10="Onsight",VLOOKUP(E200,'Q1.SL'!F:M,6,FALSE)="TOP"),VLOOKUP(E200,'Q1.SL'!F:M,6,FALSE)&amp;"("&amp;VLOOKUP(E200,'Q1.SL'!F:M,4,FALSE)&amp;")",VLOOKUP(E200,'Q1.SL'!F:M,6,FALSE))</f>
        <v/>
      </c>
      <c r="G200" s="20" t="str">
        <f ca="1">IF(AND('Inf.'!C$10="Onsight",VLOOKUP(E200,'Q2.SL'!G:O,6,FALSE)="TOP"),VLOOKUP(E200,'Q2.SL'!G:O,6,FALSE)&amp;"("&amp;VLOOKUP(E200,'Q2.SL'!G:O,4,FALSE)&amp;")",VLOOKUP(E200,'Q2.SL'!G:O,6,FALSE))</f>
        <v/>
      </c>
      <c r="H200" s="20" t="str">
        <f ca="1">IF(AND('Inf.'!C$10="Onsight",VLOOKUP(E200,'Q3.SL'!G:O,6,FALSE)="TOP"),VLOOKUP(E200,'Q3.SL'!G:O,6,FALSE)&amp;"("&amp;VLOOKUP(E200,'Q3.SL'!G:O,4,FALSE)&amp;")",VLOOKUP(E200,'Q3.SL'!G:O,6,FALSE))</f>
        <v/>
      </c>
      <c r="I200" s="20" t="str">
        <f ca="1">IF(AND('Inf.'!C$10="Onsight",VLOOKUP(E200,'Q4.SL'!G:O,6,FALSE)="TOP"),VLOOKUP(E200,'Q4.SL'!G:O,6,FALSE)&amp;"("&amp;VLOOKUP(E200,'Q4.SL'!G:O,4,FALSE)&amp;")",VLOOKUP(E200,'Q4.SL'!G:O,6,FALSE))</f>
        <v/>
      </c>
      <c r="J200" s="20" t="str">
        <f ca="1">_xlfn.IFERROR(VLOOKUP(E200,'Rec.'!H:N,7,FALSE),"")</f>
        <v/>
      </c>
      <c r="K200" s="20" t="str">
        <f ca="1">_xlfn.IFERROR(VLOOKUP(E200,'SF.SL'!F:J,5,FALSE),"")</f>
        <v/>
      </c>
      <c r="L200" s="31" t="str">
        <f ca="1">IF(ROW()-9&gt;'Inf.'!$O$2,"",VLOOKUP(E200,'SF.SL'!F:J,4,FALSE))</f>
        <v/>
      </c>
      <c r="M200" s="20" t="str">
        <f ca="1">IF(ROW()-9&gt;'Inf.'!$O$2,"",VLOOKUP(E200,'SF.SL'!F:O,10,FALSE))</f>
        <v/>
      </c>
      <c r="N200" s="20">
        <f ca="1">_xlfn.IFERROR(VLOOKUP(E200,'F.SL'!F:J,5,FALSE),"")</f>
        <v>9.2</v>
      </c>
      <c r="O200" s="31" t="str">
        <f>IF(ROW()-9&gt;'Inf.'!$F$10,"",VLOOKUP(E200,'F.SL'!F:J,4,FALSE))</f>
        <v/>
      </c>
      <c r="P200" s="20" t="str">
        <f>IF(ROW()-9&gt;'Inf.'!$F$10,"",VLOOKUP(E200,'F.SL'!F:O,10,FALSE))</f>
        <v/>
      </c>
      <c r="Q200" s="42"/>
    </row>
    <row r="201" spans="1:17" ht="21.95" customHeight="1">
      <c r="A201" s="20" t="str">
        <f ca="1">_xlfn.IFERROR(VLOOKUP(E201,'Rec.'!Q:R,2,FALSE),"")</f>
        <v/>
      </c>
      <c r="B201" s="21" t="str">
        <f ca="1">_xlfn.IFERROR(VLOOKUP(E201,'Rec.'!B:H,4,FALSE),"")</f>
        <v/>
      </c>
      <c r="C201" s="21" t="str">
        <f ca="1">_xlfn.IFERROR(VLOOKUP(E201,'Rec.'!B:H,5,FALSE),"")</f>
        <v/>
      </c>
      <c r="D201" s="20" t="str">
        <f ca="1">_xlfn.IFERROR(VLOOKUP(E201,'Rec.'!B:H,6,FALSE),"")</f>
        <v/>
      </c>
      <c r="E201" s="20" t="str">
        <f ca="1">_xlfn.IFERROR(VLOOKUP(ROW()-9,'Rec.'!T:U,2,FALSE),"")</f>
        <v/>
      </c>
      <c r="F201" s="20" t="str">
        <f ca="1">IF(AND('Inf.'!C$10="Onsight",VLOOKUP(E201,'Q1.SL'!F:M,6,FALSE)="TOP"),VLOOKUP(E201,'Q1.SL'!F:M,6,FALSE)&amp;"("&amp;VLOOKUP(E201,'Q1.SL'!F:M,4,FALSE)&amp;")",VLOOKUP(E201,'Q1.SL'!F:M,6,FALSE))</f>
        <v/>
      </c>
      <c r="G201" s="20" t="str">
        <f ca="1">IF(AND('Inf.'!C$10="Onsight",VLOOKUP(E201,'Q2.SL'!G:O,6,FALSE)="TOP"),VLOOKUP(E201,'Q2.SL'!G:O,6,FALSE)&amp;"("&amp;VLOOKUP(E201,'Q2.SL'!G:O,4,FALSE)&amp;")",VLOOKUP(E201,'Q2.SL'!G:O,6,FALSE))</f>
        <v/>
      </c>
      <c r="H201" s="20" t="str">
        <f ca="1">IF(AND('Inf.'!C$10="Onsight",VLOOKUP(E201,'Q3.SL'!G:O,6,FALSE)="TOP"),VLOOKUP(E201,'Q3.SL'!G:O,6,FALSE)&amp;"("&amp;VLOOKUP(E201,'Q3.SL'!G:O,4,FALSE)&amp;")",VLOOKUP(E201,'Q3.SL'!G:O,6,FALSE))</f>
        <v/>
      </c>
      <c r="I201" s="20" t="str">
        <f ca="1">IF(AND('Inf.'!C$10="Onsight",VLOOKUP(E201,'Q4.SL'!G:O,6,FALSE)="TOP"),VLOOKUP(E201,'Q4.SL'!G:O,6,FALSE)&amp;"("&amp;VLOOKUP(E201,'Q4.SL'!G:O,4,FALSE)&amp;")",VLOOKUP(E201,'Q4.SL'!G:O,6,FALSE))</f>
        <v/>
      </c>
      <c r="J201" s="20" t="str">
        <f ca="1">_xlfn.IFERROR(VLOOKUP(E201,'Rec.'!H:N,7,FALSE),"")</f>
        <v/>
      </c>
      <c r="K201" s="20" t="str">
        <f ca="1">_xlfn.IFERROR(VLOOKUP(E201,'SF.SL'!F:J,5,FALSE),"")</f>
        <v/>
      </c>
      <c r="L201" s="31" t="str">
        <f ca="1">IF(ROW()-9&gt;'Inf.'!$O$2,"",VLOOKUP(E201,'SF.SL'!F:J,4,FALSE))</f>
        <v/>
      </c>
      <c r="M201" s="20" t="str">
        <f ca="1">IF(ROW()-9&gt;'Inf.'!$O$2,"",VLOOKUP(E201,'SF.SL'!F:O,10,FALSE))</f>
        <v/>
      </c>
      <c r="N201" s="20">
        <f ca="1">_xlfn.IFERROR(VLOOKUP(E201,'F.SL'!F:J,5,FALSE),"")</f>
        <v>9.2</v>
      </c>
      <c r="O201" s="31" t="str">
        <f>IF(ROW()-9&gt;'Inf.'!$F$10,"",VLOOKUP(E201,'F.SL'!F:J,4,FALSE))</f>
        <v/>
      </c>
      <c r="P201" s="20" t="str">
        <f>IF(ROW()-9&gt;'Inf.'!$F$10,"",VLOOKUP(E201,'F.SL'!F:O,10,FALSE))</f>
        <v/>
      </c>
      <c r="Q201" s="42"/>
    </row>
    <row r="202" spans="1:17" ht="21.95" customHeight="1">
      <c r="A202" s="20" t="str">
        <f ca="1">_xlfn.IFERROR(VLOOKUP(E202,'Rec.'!Q:R,2,FALSE),"")</f>
        <v/>
      </c>
      <c r="B202" s="21" t="str">
        <f ca="1">_xlfn.IFERROR(VLOOKUP(E202,'Rec.'!B:H,4,FALSE),"")</f>
        <v/>
      </c>
      <c r="C202" s="21" t="str">
        <f ca="1">_xlfn.IFERROR(VLOOKUP(E202,'Rec.'!B:H,5,FALSE),"")</f>
        <v/>
      </c>
      <c r="D202" s="20" t="str">
        <f ca="1">_xlfn.IFERROR(VLOOKUP(E202,'Rec.'!B:H,6,FALSE),"")</f>
        <v/>
      </c>
      <c r="E202" s="20" t="str">
        <f ca="1">_xlfn.IFERROR(VLOOKUP(ROW()-9,'Rec.'!T:U,2,FALSE),"")</f>
        <v/>
      </c>
      <c r="F202" s="20" t="str">
        <f ca="1">IF(AND('Inf.'!C$10="Onsight",VLOOKUP(E202,'Q1.SL'!F:M,6,FALSE)="TOP"),VLOOKUP(E202,'Q1.SL'!F:M,6,FALSE)&amp;"("&amp;VLOOKUP(E202,'Q1.SL'!F:M,4,FALSE)&amp;")",VLOOKUP(E202,'Q1.SL'!F:M,6,FALSE))</f>
        <v/>
      </c>
      <c r="G202" s="20" t="str">
        <f ca="1">IF(AND('Inf.'!C$10="Onsight",VLOOKUP(E202,'Q2.SL'!G:O,6,FALSE)="TOP"),VLOOKUP(E202,'Q2.SL'!G:O,6,FALSE)&amp;"("&amp;VLOOKUP(E202,'Q2.SL'!G:O,4,FALSE)&amp;")",VLOOKUP(E202,'Q2.SL'!G:O,6,FALSE))</f>
        <v/>
      </c>
      <c r="H202" s="20" t="str">
        <f ca="1">IF(AND('Inf.'!C$10="Onsight",VLOOKUP(E202,'Q3.SL'!G:O,6,FALSE)="TOP"),VLOOKUP(E202,'Q3.SL'!G:O,6,FALSE)&amp;"("&amp;VLOOKUP(E202,'Q3.SL'!G:O,4,FALSE)&amp;")",VLOOKUP(E202,'Q3.SL'!G:O,6,FALSE))</f>
        <v/>
      </c>
      <c r="I202" s="20" t="str">
        <f ca="1">IF(AND('Inf.'!C$10="Onsight",VLOOKUP(E202,'Q4.SL'!G:O,6,FALSE)="TOP"),VLOOKUP(E202,'Q4.SL'!G:O,6,FALSE)&amp;"("&amp;VLOOKUP(E202,'Q4.SL'!G:O,4,FALSE)&amp;")",VLOOKUP(E202,'Q4.SL'!G:O,6,FALSE))</f>
        <v/>
      </c>
      <c r="J202" s="20" t="str">
        <f ca="1">_xlfn.IFERROR(VLOOKUP(E202,'Rec.'!H:N,7,FALSE),"")</f>
        <v/>
      </c>
      <c r="K202" s="20" t="str">
        <f ca="1">_xlfn.IFERROR(VLOOKUP(E202,'SF.SL'!F:J,5,FALSE),"")</f>
        <v/>
      </c>
      <c r="L202" s="31" t="str">
        <f ca="1">IF(ROW()-9&gt;'Inf.'!$O$2,"",VLOOKUP(E202,'SF.SL'!F:J,4,FALSE))</f>
        <v/>
      </c>
      <c r="M202" s="20" t="str">
        <f ca="1">IF(ROW()-9&gt;'Inf.'!$O$2,"",VLOOKUP(E202,'SF.SL'!F:O,10,FALSE))</f>
        <v/>
      </c>
      <c r="N202" s="20">
        <f ca="1">_xlfn.IFERROR(VLOOKUP(E202,'F.SL'!F:J,5,FALSE),"")</f>
        <v>9.2</v>
      </c>
      <c r="O202" s="31" t="str">
        <f>IF(ROW()-9&gt;'Inf.'!$F$10,"",VLOOKUP(E202,'F.SL'!F:J,4,FALSE))</f>
        <v/>
      </c>
      <c r="P202" s="20" t="str">
        <f>IF(ROW()-9&gt;'Inf.'!$F$10,"",VLOOKUP(E202,'F.SL'!F:O,10,FALSE))</f>
        <v/>
      </c>
      <c r="Q202" s="42"/>
    </row>
    <row r="203" spans="1:17" ht="21.95" customHeight="1">
      <c r="A203" s="20" t="str">
        <f ca="1">_xlfn.IFERROR(VLOOKUP(E203,'Rec.'!Q:R,2,FALSE),"")</f>
        <v/>
      </c>
      <c r="B203" s="21" t="str">
        <f ca="1">_xlfn.IFERROR(VLOOKUP(E203,'Rec.'!B:H,4,FALSE),"")</f>
        <v/>
      </c>
      <c r="C203" s="21" t="str">
        <f ca="1">_xlfn.IFERROR(VLOOKUP(E203,'Rec.'!B:H,5,FALSE),"")</f>
        <v/>
      </c>
      <c r="D203" s="20" t="str">
        <f ca="1">_xlfn.IFERROR(VLOOKUP(E203,'Rec.'!B:H,6,FALSE),"")</f>
        <v/>
      </c>
      <c r="E203" s="20" t="str">
        <f ca="1">_xlfn.IFERROR(VLOOKUP(ROW()-9,'Rec.'!T:U,2,FALSE),"")</f>
        <v/>
      </c>
      <c r="F203" s="20" t="str">
        <f ca="1">IF(AND('Inf.'!C$10="Onsight",VLOOKUP(E203,'Q1.SL'!F:M,6,FALSE)="TOP"),VLOOKUP(E203,'Q1.SL'!F:M,6,FALSE)&amp;"("&amp;VLOOKUP(E203,'Q1.SL'!F:M,4,FALSE)&amp;")",VLOOKUP(E203,'Q1.SL'!F:M,6,FALSE))</f>
        <v/>
      </c>
      <c r="G203" s="20" t="str">
        <f ca="1">IF(AND('Inf.'!C$10="Onsight",VLOOKUP(E203,'Q2.SL'!G:O,6,FALSE)="TOP"),VLOOKUP(E203,'Q2.SL'!G:O,6,FALSE)&amp;"("&amp;VLOOKUP(E203,'Q2.SL'!G:O,4,FALSE)&amp;")",VLOOKUP(E203,'Q2.SL'!G:O,6,FALSE))</f>
        <v/>
      </c>
      <c r="H203" s="20" t="str">
        <f ca="1">IF(AND('Inf.'!C$10="Onsight",VLOOKUP(E203,'Q3.SL'!G:O,6,FALSE)="TOP"),VLOOKUP(E203,'Q3.SL'!G:O,6,FALSE)&amp;"("&amp;VLOOKUP(E203,'Q3.SL'!G:O,4,FALSE)&amp;")",VLOOKUP(E203,'Q3.SL'!G:O,6,FALSE))</f>
        <v/>
      </c>
      <c r="I203" s="20" t="str">
        <f ca="1">IF(AND('Inf.'!C$10="Onsight",VLOOKUP(E203,'Q4.SL'!G:O,6,FALSE)="TOP"),VLOOKUP(E203,'Q4.SL'!G:O,6,FALSE)&amp;"("&amp;VLOOKUP(E203,'Q4.SL'!G:O,4,FALSE)&amp;")",VLOOKUP(E203,'Q4.SL'!G:O,6,FALSE))</f>
        <v/>
      </c>
      <c r="J203" s="20" t="str">
        <f ca="1">_xlfn.IFERROR(VLOOKUP(E203,'Rec.'!H:N,7,FALSE),"")</f>
        <v/>
      </c>
      <c r="K203" s="20" t="str">
        <f ca="1">_xlfn.IFERROR(VLOOKUP(E203,'SF.SL'!F:J,5,FALSE),"")</f>
        <v/>
      </c>
      <c r="L203" s="31" t="str">
        <f ca="1">IF(ROW()-9&gt;'Inf.'!$O$2,"",VLOOKUP(E203,'SF.SL'!F:J,4,FALSE))</f>
        <v/>
      </c>
      <c r="M203" s="20" t="str">
        <f ca="1">IF(ROW()-9&gt;'Inf.'!$O$2,"",VLOOKUP(E203,'SF.SL'!F:O,10,FALSE))</f>
        <v/>
      </c>
      <c r="N203" s="20">
        <f ca="1">_xlfn.IFERROR(VLOOKUP(E203,'F.SL'!F:J,5,FALSE),"")</f>
        <v>9.2</v>
      </c>
      <c r="O203" s="31" t="str">
        <f>IF(ROW()-9&gt;'Inf.'!$F$10,"",VLOOKUP(E203,'F.SL'!F:J,4,FALSE))</f>
        <v/>
      </c>
      <c r="P203" s="20" t="str">
        <f>IF(ROW()-9&gt;'Inf.'!$F$10,"",VLOOKUP(E203,'F.SL'!F:O,10,FALSE))</f>
        <v/>
      </c>
      <c r="Q203" s="42"/>
    </row>
    <row r="204" spans="1:17" ht="21.95" customHeight="1">
      <c r="A204" s="20" t="str">
        <f ca="1">_xlfn.IFERROR(VLOOKUP(E204,'Rec.'!Q:R,2,FALSE),"")</f>
        <v/>
      </c>
      <c r="B204" s="21" t="str">
        <f ca="1">_xlfn.IFERROR(VLOOKUP(E204,'Rec.'!B:H,4,FALSE),"")</f>
        <v/>
      </c>
      <c r="C204" s="21" t="str">
        <f ca="1">_xlfn.IFERROR(VLOOKUP(E204,'Rec.'!B:H,5,FALSE),"")</f>
        <v/>
      </c>
      <c r="D204" s="20" t="str">
        <f ca="1">_xlfn.IFERROR(VLOOKUP(E204,'Rec.'!B:H,6,FALSE),"")</f>
        <v/>
      </c>
      <c r="E204" s="20" t="str">
        <f ca="1">_xlfn.IFERROR(VLOOKUP(ROW()-9,'Rec.'!T:U,2,FALSE),"")</f>
        <v/>
      </c>
      <c r="F204" s="20" t="str">
        <f ca="1">IF(AND('Inf.'!C$10="Onsight",VLOOKUP(E204,'Q1.SL'!F:M,6,FALSE)="TOP"),VLOOKUP(E204,'Q1.SL'!F:M,6,FALSE)&amp;"("&amp;VLOOKUP(E204,'Q1.SL'!F:M,4,FALSE)&amp;")",VLOOKUP(E204,'Q1.SL'!F:M,6,FALSE))</f>
        <v/>
      </c>
      <c r="G204" s="20" t="str">
        <f ca="1">IF(AND('Inf.'!C$10="Onsight",VLOOKUP(E204,'Q2.SL'!G:O,6,FALSE)="TOP"),VLOOKUP(E204,'Q2.SL'!G:O,6,FALSE)&amp;"("&amp;VLOOKUP(E204,'Q2.SL'!G:O,4,FALSE)&amp;")",VLOOKUP(E204,'Q2.SL'!G:O,6,FALSE))</f>
        <v/>
      </c>
      <c r="H204" s="20" t="str">
        <f ca="1">IF(AND('Inf.'!C$10="Onsight",VLOOKUP(E204,'Q3.SL'!G:O,6,FALSE)="TOP"),VLOOKUP(E204,'Q3.SL'!G:O,6,FALSE)&amp;"("&amp;VLOOKUP(E204,'Q3.SL'!G:O,4,FALSE)&amp;")",VLOOKUP(E204,'Q3.SL'!G:O,6,FALSE))</f>
        <v/>
      </c>
      <c r="I204" s="20" t="str">
        <f ca="1">IF(AND('Inf.'!C$10="Onsight",VLOOKUP(E204,'Q4.SL'!G:O,6,FALSE)="TOP"),VLOOKUP(E204,'Q4.SL'!G:O,6,FALSE)&amp;"("&amp;VLOOKUP(E204,'Q4.SL'!G:O,4,FALSE)&amp;")",VLOOKUP(E204,'Q4.SL'!G:O,6,FALSE))</f>
        <v/>
      </c>
      <c r="J204" s="20" t="str">
        <f ca="1">_xlfn.IFERROR(VLOOKUP(E204,'Rec.'!H:N,7,FALSE),"")</f>
        <v/>
      </c>
      <c r="K204" s="20" t="str">
        <f ca="1">_xlfn.IFERROR(VLOOKUP(E204,'SF.SL'!F:J,5,FALSE),"")</f>
        <v/>
      </c>
      <c r="L204" s="31" t="str">
        <f ca="1">IF(ROW()-9&gt;'Inf.'!$O$2,"",VLOOKUP(E204,'SF.SL'!F:J,4,FALSE))</f>
        <v/>
      </c>
      <c r="M204" s="20" t="str">
        <f ca="1">IF(ROW()-9&gt;'Inf.'!$O$2,"",VLOOKUP(E204,'SF.SL'!F:O,10,FALSE))</f>
        <v/>
      </c>
      <c r="N204" s="20">
        <f ca="1">_xlfn.IFERROR(VLOOKUP(E204,'F.SL'!F:J,5,FALSE),"")</f>
        <v>9.2</v>
      </c>
      <c r="O204" s="31" t="str">
        <f>IF(ROW()-9&gt;'Inf.'!$F$10,"",VLOOKUP(E204,'F.SL'!F:J,4,FALSE))</f>
        <v/>
      </c>
      <c r="P204" s="20" t="str">
        <f>IF(ROW()-9&gt;'Inf.'!$F$10,"",VLOOKUP(E204,'F.SL'!F:O,10,FALSE))</f>
        <v/>
      </c>
      <c r="Q204" s="42"/>
    </row>
    <row r="205" spans="1:17" ht="21.95" customHeight="1">
      <c r="A205" s="20" t="str">
        <f ca="1">_xlfn.IFERROR(VLOOKUP(E205,'Rec.'!Q:R,2,FALSE),"")</f>
        <v/>
      </c>
      <c r="B205" s="21" t="str">
        <f ca="1">_xlfn.IFERROR(VLOOKUP(E205,'Rec.'!B:H,4,FALSE),"")</f>
        <v/>
      </c>
      <c r="C205" s="21" t="str">
        <f ca="1">_xlfn.IFERROR(VLOOKUP(E205,'Rec.'!B:H,5,FALSE),"")</f>
        <v/>
      </c>
      <c r="D205" s="20" t="str">
        <f ca="1">_xlfn.IFERROR(VLOOKUP(E205,'Rec.'!B:H,6,FALSE),"")</f>
        <v/>
      </c>
      <c r="E205" s="20" t="str">
        <f ca="1">_xlfn.IFERROR(VLOOKUP(ROW()-9,'Rec.'!T:U,2,FALSE),"")</f>
        <v/>
      </c>
      <c r="F205" s="20" t="str">
        <f ca="1">IF(AND('Inf.'!C$10="Onsight",VLOOKUP(E205,'Q1.SL'!F:M,6,FALSE)="TOP"),VLOOKUP(E205,'Q1.SL'!F:M,6,FALSE)&amp;"("&amp;VLOOKUP(E205,'Q1.SL'!F:M,4,FALSE)&amp;")",VLOOKUP(E205,'Q1.SL'!F:M,6,FALSE))</f>
        <v/>
      </c>
      <c r="G205" s="20" t="str">
        <f ca="1">IF(AND('Inf.'!C$10="Onsight",VLOOKUP(E205,'Q2.SL'!G:O,6,FALSE)="TOP"),VLOOKUP(E205,'Q2.SL'!G:O,6,FALSE)&amp;"("&amp;VLOOKUP(E205,'Q2.SL'!G:O,4,FALSE)&amp;")",VLOOKUP(E205,'Q2.SL'!G:O,6,FALSE))</f>
        <v/>
      </c>
      <c r="H205" s="20" t="str">
        <f ca="1">IF(AND('Inf.'!C$10="Onsight",VLOOKUP(E205,'Q3.SL'!G:O,6,FALSE)="TOP"),VLOOKUP(E205,'Q3.SL'!G:O,6,FALSE)&amp;"("&amp;VLOOKUP(E205,'Q3.SL'!G:O,4,FALSE)&amp;")",VLOOKUP(E205,'Q3.SL'!G:O,6,FALSE))</f>
        <v/>
      </c>
      <c r="I205" s="20" t="str">
        <f ca="1">IF(AND('Inf.'!C$10="Onsight",VLOOKUP(E205,'Q4.SL'!G:O,6,FALSE)="TOP"),VLOOKUP(E205,'Q4.SL'!G:O,6,FALSE)&amp;"("&amp;VLOOKUP(E205,'Q4.SL'!G:O,4,FALSE)&amp;")",VLOOKUP(E205,'Q4.SL'!G:O,6,FALSE))</f>
        <v/>
      </c>
      <c r="J205" s="20" t="str">
        <f ca="1">_xlfn.IFERROR(VLOOKUP(E205,'Rec.'!H:N,7,FALSE),"")</f>
        <v/>
      </c>
      <c r="K205" s="20" t="str">
        <f ca="1">_xlfn.IFERROR(VLOOKUP(E205,'SF.SL'!F:J,5,FALSE),"")</f>
        <v/>
      </c>
      <c r="L205" s="31" t="str">
        <f ca="1">IF(ROW()-9&gt;'Inf.'!$O$2,"",VLOOKUP(E205,'SF.SL'!F:J,4,FALSE))</f>
        <v/>
      </c>
      <c r="M205" s="20" t="str">
        <f ca="1">IF(ROW()-9&gt;'Inf.'!$O$2,"",VLOOKUP(E205,'SF.SL'!F:O,10,FALSE))</f>
        <v/>
      </c>
      <c r="N205" s="20">
        <f ca="1">_xlfn.IFERROR(VLOOKUP(E205,'F.SL'!F:J,5,FALSE),"")</f>
        <v>9.2</v>
      </c>
      <c r="O205" s="31" t="str">
        <f>IF(ROW()-9&gt;'Inf.'!$F$10,"",VLOOKUP(E205,'F.SL'!F:J,4,FALSE))</f>
        <v/>
      </c>
      <c r="P205" s="20" t="str">
        <f>IF(ROW()-9&gt;'Inf.'!$F$10,"",VLOOKUP(E205,'F.SL'!F:O,10,FALSE))</f>
        <v/>
      </c>
      <c r="Q205" s="42"/>
    </row>
    <row r="206" spans="1:17" ht="21.95" customHeight="1">
      <c r="A206" s="20" t="str">
        <f ca="1">_xlfn.IFERROR(VLOOKUP(E206,'Rec.'!Q:R,2,FALSE),"")</f>
        <v/>
      </c>
      <c r="B206" s="21" t="str">
        <f ca="1">_xlfn.IFERROR(VLOOKUP(E206,'Rec.'!B:H,4,FALSE),"")</f>
        <v/>
      </c>
      <c r="C206" s="21" t="str">
        <f ca="1">_xlfn.IFERROR(VLOOKUP(E206,'Rec.'!B:H,5,FALSE),"")</f>
        <v/>
      </c>
      <c r="D206" s="20" t="str">
        <f ca="1">_xlfn.IFERROR(VLOOKUP(E206,'Rec.'!B:H,6,FALSE),"")</f>
        <v/>
      </c>
      <c r="E206" s="20" t="str">
        <f ca="1">_xlfn.IFERROR(VLOOKUP(ROW()-9,'Rec.'!T:U,2,FALSE),"")</f>
        <v/>
      </c>
      <c r="F206" s="20" t="str">
        <f ca="1">IF(AND('Inf.'!C$10="Onsight",VLOOKUP(E206,'Q1.SL'!F:M,6,FALSE)="TOP"),VLOOKUP(E206,'Q1.SL'!F:M,6,FALSE)&amp;"("&amp;VLOOKUP(E206,'Q1.SL'!F:M,4,FALSE)&amp;")",VLOOKUP(E206,'Q1.SL'!F:M,6,FALSE))</f>
        <v/>
      </c>
      <c r="G206" s="20" t="str">
        <f ca="1">IF(AND('Inf.'!C$10="Onsight",VLOOKUP(E206,'Q2.SL'!G:O,6,FALSE)="TOP"),VLOOKUP(E206,'Q2.SL'!G:O,6,FALSE)&amp;"("&amp;VLOOKUP(E206,'Q2.SL'!G:O,4,FALSE)&amp;")",VLOOKUP(E206,'Q2.SL'!G:O,6,FALSE))</f>
        <v/>
      </c>
      <c r="H206" s="20" t="str">
        <f ca="1">IF(AND('Inf.'!C$10="Onsight",VLOOKUP(E206,'Q3.SL'!G:O,6,FALSE)="TOP"),VLOOKUP(E206,'Q3.SL'!G:O,6,FALSE)&amp;"("&amp;VLOOKUP(E206,'Q3.SL'!G:O,4,FALSE)&amp;")",VLOOKUP(E206,'Q3.SL'!G:O,6,FALSE))</f>
        <v/>
      </c>
      <c r="I206" s="20" t="str">
        <f ca="1">IF(AND('Inf.'!C$10="Onsight",VLOOKUP(E206,'Q4.SL'!G:O,6,FALSE)="TOP"),VLOOKUP(E206,'Q4.SL'!G:O,6,FALSE)&amp;"("&amp;VLOOKUP(E206,'Q4.SL'!G:O,4,FALSE)&amp;")",VLOOKUP(E206,'Q4.SL'!G:O,6,FALSE))</f>
        <v/>
      </c>
      <c r="J206" s="20" t="str">
        <f ca="1">_xlfn.IFERROR(VLOOKUP(E206,'Rec.'!H:N,7,FALSE),"")</f>
        <v/>
      </c>
      <c r="K206" s="20" t="str">
        <f ca="1">_xlfn.IFERROR(VLOOKUP(E206,'SF.SL'!F:J,5,FALSE),"")</f>
        <v/>
      </c>
      <c r="L206" s="31" t="str">
        <f ca="1">IF(ROW()-9&gt;'Inf.'!$O$2,"",VLOOKUP(E206,'SF.SL'!F:J,4,FALSE))</f>
        <v/>
      </c>
      <c r="M206" s="20" t="str">
        <f ca="1">IF(ROW()-9&gt;'Inf.'!$O$2,"",VLOOKUP(E206,'SF.SL'!F:O,10,FALSE))</f>
        <v/>
      </c>
      <c r="N206" s="20">
        <f ca="1">_xlfn.IFERROR(VLOOKUP(E206,'F.SL'!F:J,5,FALSE),"")</f>
        <v>9.2</v>
      </c>
      <c r="O206" s="31" t="str">
        <f>IF(ROW()-9&gt;'Inf.'!$F$10,"",VLOOKUP(E206,'F.SL'!F:J,4,FALSE))</f>
        <v/>
      </c>
      <c r="P206" s="20" t="str">
        <f>IF(ROW()-9&gt;'Inf.'!$F$10,"",VLOOKUP(E206,'F.SL'!F:O,10,FALSE))</f>
        <v/>
      </c>
      <c r="Q206" s="42"/>
    </row>
    <row r="207" spans="1:17" ht="21.95" customHeight="1">
      <c r="A207" s="20" t="str">
        <f ca="1">_xlfn.IFERROR(VLOOKUP(E207,'Rec.'!Q:R,2,FALSE),"")</f>
        <v/>
      </c>
      <c r="B207" s="21" t="str">
        <f ca="1">_xlfn.IFERROR(VLOOKUP(E207,'Rec.'!B:H,4,FALSE),"")</f>
        <v/>
      </c>
      <c r="C207" s="21" t="str">
        <f ca="1">_xlfn.IFERROR(VLOOKUP(E207,'Rec.'!B:H,5,FALSE),"")</f>
        <v/>
      </c>
      <c r="D207" s="20" t="str">
        <f ca="1">_xlfn.IFERROR(VLOOKUP(E207,'Rec.'!B:H,6,FALSE),"")</f>
        <v/>
      </c>
      <c r="E207" s="20" t="str">
        <f ca="1">_xlfn.IFERROR(VLOOKUP(ROW()-9,'Rec.'!T:U,2,FALSE),"")</f>
        <v/>
      </c>
      <c r="F207" s="20" t="str">
        <f ca="1">IF(AND('Inf.'!C$10="Onsight",VLOOKUP(E207,'Q1.SL'!F:M,6,FALSE)="TOP"),VLOOKUP(E207,'Q1.SL'!F:M,6,FALSE)&amp;"("&amp;VLOOKUP(E207,'Q1.SL'!F:M,4,FALSE)&amp;")",VLOOKUP(E207,'Q1.SL'!F:M,6,FALSE))</f>
        <v/>
      </c>
      <c r="G207" s="20" t="str">
        <f ca="1">IF(AND('Inf.'!C$10="Onsight",VLOOKUP(E207,'Q2.SL'!G:O,6,FALSE)="TOP"),VLOOKUP(E207,'Q2.SL'!G:O,6,FALSE)&amp;"("&amp;VLOOKUP(E207,'Q2.SL'!G:O,4,FALSE)&amp;")",VLOOKUP(E207,'Q2.SL'!G:O,6,FALSE))</f>
        <v/>
      </c>
      <c r="H207" s="20" t="str">
        <f ca="1">IF(AND('Inf.'!C$10="Onsight",VLOOKUP(E207,'Q3.SL'!G:O,6,FALSE)="TOP"),VLOOKUP(E207,'Q3.SL'!G:O,6,FALSE)&amp;"("&amp;VLOOKUP(E207,'Q3.SL'!G:O,4,FALSE)&amp;")",VLOOKUP(E207,'Q3.SL'!G:O,6,FALSE))</f>
        <v/>
      </c>
      <c r="I207" s="20" t="str">
        <f ca="1">IF(AND('Inf.'!C$10="Onsight",VLOOKUP(E207,'Q4.SL'!G:O,6,FALSE)="TOP"),VLOOKUP(E207,'Q4.SL'!G:O,6,FALSE)&amp;"("&amp;VLOOKUP(E207,'Q4.SL'!G:O,4,FALSE)&amp;")",VLOOKUP(E207,'Q4.SL'!G:O,6,FALSE))</f>
        <v/>
      </c>
      <c r="J207" s="20" t="str">
        <f ca="1">_xlfn.IFERROR(VLOOKUP(E207,'Rec.'!H:N,7,FALSE),"")</f>
        <v/>
      </c>
      <c r="K207" s="20" t="str">
        <f ca="1">_xlfn.IFERROR(VLOOKUP(E207,'SF.SL'!F:J,5,FALSE),"")</f>
        <v/>
      </c>
      <c r="L207" s="31" t="str">
        <f ca="1">IF(ROW()-9&gt;'Inf.'!$O$2,"",VLOOKUP(E207,'SF.SL'!F:J,4,FALSE))</f>
        <v/>
      </c>
      <c r="M207" s="20" t="str">
        <f ca="1">IF(ROW()-9&gt;'Inf.'!$O$2,"",VLOOKUP(E207,'SF.SL'!F:O,10,FALSE))</f>
        <v/>
      </c>
      <c r="N207" s="20">
        <f ca="1">_xlfn.IFERROR(VLOOKUP(E207,'F.SL'!F:J,5,FALSE),"")</f>
        <v>9.2</v>
      </c>
      <c r="O207" s="31" t="str">
        <f>IF(ROW()-9&gt;'Inf.'!$F$10,"",VLOOKUP(E207,'F.SL'!F:J,4,FALSE))</f>
        <v/>
      </c>
      <c r="P207" s="20" t="str">
        <f>IF(ROW()-9&gt;'Inf.'!$F$10,"",VLOOKUP(E207,'F.SL'!F:O,10,FALSE))</f>
        <v/>
      </c>
      <c r="Q207" s="42"/>
    </row>
    <row r="208" spans="1:17" ht="21.95" customHeight="1">
      <c r="A208" s="20" t="str">
        <f ca="1">_xlfn.IFERROR(VLOOKUP(E208,'Rec.'!Q:R,2,FALSE),"")</f>
        <v/>
      </c>
      <c r="B208" s="21" t="str">
        <f ca="1">_xlfn.IFERROR(VLOOKUP(E208,'Rec.'!B:H,4,FALSE),"")</f>
        <v/>
      </c>
      <c r="C208" s="21" t="str">
        <f ca="1">_xlfn.IFERROR(VLOOKUP(E208,'Rec.'!B:H,5,FALSE),"")</f>
        <v/>
      </c>
      <c r="D208" s="20" t="str">
        <f ca="1">_xlfn.IFERROR(VLOOKUP(E208,'Rec.'!B:H,6,FALSE),"")</f>
        <v/>
      </c>
      <c r="E208" s="20" t="str">
        <f ca="1">_xlfn.IFERROR(VLOOKUP(ROW()-9,'Rec.'!T:U,2,FALSE),"")</f>
        <v/>
      </c>
      <c r="F208" s="20" t="str">
        <f ca="1">IF(AND('Inf.'!C$10="Onsight",VLOOKUP(E208,'Q1.SL'!F:M,6,FALSE)="TOP"),VLOOKUP(E208,'Q1.SL'!F:M,6,FALSE)&amp;"("&amp;VLOOKUP(E208,'Q1.SL'!F:M,4,FALSE)&amp;")",VLOOKUP(E208,'Q1.SL'!F:M,6,FALSE))</f>
        <v/>
      </c>
      <c r="G208" s="20" t="str">
        <f ca="1">IF(AND('Inf.'!C$10="Onsight",VLOOKUP(E208,'Q2.SL'!G:O,6,FALSE)="TOP"),VLOOKUP(E208,'Q2.SL'!G:O,6,FALSE)&amp;"("&amp;VLOOKUP(E208,'Q2.SL'!G:O,4,FALSE)&amp;")",VLOOKUP(E208,'Q2.SL'!G:O,6,FALSE))</f>
        <v/>
      </c>
      <c r="H208" s="20" t="str">
        <f ca="1">IF(AND('Inf.'!C$10="Onsight",VLOOKUP(E208,'Q3.SL'!G:O,6,FALSE)="TOP"),VLOOKUP(E208,'Q3.SL'!G:O,6,FALSE)&amp;"("&amp;VLOOKUP(E208,'Q3.SL'!G:O,4,FALSE)&amp;")",VLOOKUP(E208,'Q3.SL'!G:O,6,FALSE))</f>
        <v/>
      </c>
      <c r="I208" s="20" t="str">
        <f ca="1">IF(AND('Inf.'!C$10="Onsight",VLOOKUP(E208,'Q4.SL'!G:O,6,FALSE)="TOP"),VLOOKUP(E208,'Q4.SL'!G:O,6,FALSE)&amp;"("&amp;VLOOKUP(E208,'Q4.SL'!G:O,4,FALSE)&amp;")",VLOOKUP(E208,'Q4.SL'!G:O,6,FALSE))</f>
        <v/>
      </c>
      <c r="J208" s="20" t="str">
        <f ca="1">_xlfn.IFERROR(VLOOKUP(E208,'Rec.'!H:N,7,FALSE),"")</f>
        <v/>
      </c>
      <c r="K208" s="20" t="str">
        <f ca="1">_xlfn.IFERROR(VLOOKUP(E208,'SF.SL'!F:J,5,FALSE),"")</f>
        <v/>
      </c>
      <c r="L208" s="31" t="str">
        <f ca="1">IF(ROW()-9&gt;'Inf.'!$O$2,"",VLOOKUP(E208,'SF.SL'!F:J,4,FALSE))</f>
        <v/>
      </c>
      <c r="M208" s="20" t="str">
        <f ca="1">IF(ROW()-9&gt;'Inf.'!$O$2,"",VLOOKUP(E208,'SF.SL'!F:O,10,FALSE))</f>
        <v/>
      </c>
      <c r="N208" s="20">
        <f ca="1">_xlfn.IFERROR(VLOOKUP(E208,'F.SL'!F:J,5,FALSE),"")</f>
        <v>9.2</v>
      </c>
      <c r="O208" s="31" t="str">
        <f>IF(ROW()-9&gt;'Inf.'!$F$10,"",VLOOKUP(E208,'F.SL'!F:J,4,FALSE))</f>
        <v/>
      </c>
      <c r="P208" s="20" t="str">
        <f>IF(ROW()-9&gt;'Inf.'!$F$10,"",VLOOKUP(E208,'F.SL'!F:O,10,FALSE))</f>
        <v/>
      </c>
      <c r="Q208" s="42"/>
    </row>
    <row r="209" spans="1:17" ht="21.95" customHeight="1">
      <c r="A209" s="20" t="str">
        <f ca="1">_xlfn.IFERROR(VLOOKUP(E209,'Rec.'!Q:R,2,FALSE),"")</f>
        <v/>
      </c>
      <c r="B209" s="21" t="str">
        <f ca="1">_xlfn.IFERROR(VLOOKUP(E209,'Rec.'!B:H,4,FALSE),"")</f>
        <v/>
      </c>
      <c r="C209" s="21" t="str">
        <f ca="1">_xlfn.IFERROR(VLOOKUP(E209,'Rec.'!B:H,5,FALSE),"")</f>
        <v/>
      </c>
      <c r="D209" s="20" t="str">
        <f ca="1">_xlfn.IFERROR(VLOOKUP(E209,'Rec.'!B:H,6,FALSE),"")</f>
        <v/>
      </c>
      <c r="E209" s="20" t="str">
        <f ca="1">_xlfn.IFERROR(VLOOKUP(ROW()-9,'Rec.'!T:U,2,FALSE),"")</f>
        <v/>
      </c>
      <c r="F209" s="20" t="str">
        <f ca="1">IF(AND('Inf.'!C$10="Onsight",VLOOKUP(E209,'Q1.SL'!F:M,6,FALSE)="TOP"),VLOOKUP(E209,'Q1.SL'!F:M,6,FALSE)&amp;"("&amp;VLOOKUP(E209,'Q1.SL'!F:M,4,FALSE)&amp;")",VLOOKUP(E209,'Q1.SL'!F:M,6,FALSE))</f>
        <v/>
      </c>
      <c r="G209" s="20" t="str">
        <f ca="1">IF(AND('Inf.'!C$10="Onsight",VLOOKUP(E209,'Q2.SL'!G:O,6,FALSE)="TOP"),VLOOKUP(E209,'Q2.SL'!G:O,6,FALSE)&amp;"("&amp;VLOOKUP(E209,'Q2.SL'!G:O,4,FALSE)&amp;")",VLOOKUP(E209,'Q2.SL'!G:O,6,FALSE))</f>
        <v/>
      </c>
      <c r="H209" s="20" t="str">
        <f ca="1">IF(AND('Inf.'!C$10="Onsight",VLOOKUP(E209,'Q3.SL'!G:O,6,FALSE)="TOP"),VLOOKUP(E209,'Q3.SL'!G:O,6,FALSE)&amp;"("&amp;VLOOKUP(E209,'Q3.SL'!G:O,4,FALSE)&amp;")",VLOOKUP(E209,'Q3.SL'!G:O,6,FALSE))</f>
        <v/>
      </c>
      <c r="I209" s="20" t="str">
        <f ca="1">IF(AND('Inf.'!C$10="Onsight",VLOOKUP(E209,'Q4.SL'!G:O,6,FALSE)="TOP"),VLOOKUP(E209,'Q4.SL'!G:O,6,FALSE)&amp;"("&amp;VLOOKUP(E209,'Q4.SL'!G:O,4,FALSE)&amp;")",VLOOKUP(E209,'Q4.SL'!G:O,6,FALSE))</f>
        <v/>
      </c>
      <c r="J209" s="20" t="str">
        <f ca="1">_xlfn.IFERROR(VLOOKUP(E209,'Rec.'!H:N,7,FALSE),"")</f>
        <v/>
      </c>
      <c r="K209" s="20" t="str">
        <f ca="1">_xlfn.IFERROR(VLOOKUP(E209,'SF.SL'!F:J,5,FALSE),"")</f>
        <v/>
      </c>
      <c r="L209" s="31" t="str">
        <f ca="1">IF(ROW()-9&gt;'Inf.'!$O$2,"",VLOOKUP(E209,'SF.SL'!F:J,4,FALSE))</f>
        <v/>
      </c>
      <c r="M209" s="20" t="str">
        <f ca="1">IF(ROW()-9&gt;'Inf.'!$O$2,"",VLOOKUP(E209,'SF.SL'!F:O,10,FALSE))</f>
        <v/>
      </c>
      <c r="N209" s="20">
        <f ca="1">_xlfn.IFERROR(VLOOKUP(E209,'F.SL'!F:J,5,FALSE),"")</f>
        <v>9.2</v>
      </c>
      <c r="O209" s="31" t="str">
        <f>IF(ROW()-9&gt;'Inf.'!$F$10,"",VLOOKUP(E209,'F.SL'!F:J,4,FALSE))</f>
        <v/>
      </c>
      <c r="P209" s="20" t="str">
        <f>IF(ROW()-9&gt;'Inf.'!$F$10,"",VLOOKUP(E209,'F.SL'!F:O,10,FALSE))</f>
        <v/>
      </c>
      <c r="Q209" s="42"/>
    </row>
    <row r="210" spans="1:17" ht="21.95" customHeight="1">
      <c r="A210" s="20" t="str">
        <f ca="1">_xlfn.IFERROR(VLOOKUP(E210,'Rec.'!Q:R,2,FALSE),"")</f>
        <v/>
      </c>
      <c r="B210" s="21" t="str">
        <f ca="1">_xlfn.IFERROR(VLOOKUP(E210,'Rec.'!B:H,4,FALSE),"")</f>
        <v/>
      </c>
      <c r="C210" s="21" t="str">
        <f ca="1">_xlfn.IFERROR(VLOOKUP(E210,'Rec.'!B:H,5,FALSE),"")</f>
        <v/>
      </c>
      <c r="D210" s="20" t="str">
        <f ca="1">_xlfn.IFERROR(VLOOKUP(E210,'Rec.'!B:H,6,FALSE),"")</f>
        <v/>
      </c>
      <c r="E210" s="20" t="str">
        <f ca="1">_xlfn.IFERROR(VLOOKUP(ROW()-9,'Rec.'!T:U,2,FALSE),"")</f>
        <v/>
      </c>
      <c r="F210" s="20" t="str">
        <f ca="1">IF(AND('Inf.'!C$10="Onsight",VLOOKUP(E210,'Q1.SL'!F:M,6,FALSE)="TOP"),VLOOKUP(E210,'Q1.SL'!F:M,6,FALSE)&amp;"("&amp;VLOOKUP(E210,'Q1.SL'!F:M,4,FALSE)&amp;")",VLOOKUP(E210,'Q1.SL'!F:M,6,FALSE))</f>
        <v/>
      </c>
      <c r="G210" s="20" t="str">
        <f ca="1">IF(AND('Inf.'!C$10="Onsight",VLOOKUP(E210,'Q2.SL'!G:O,6,FALSE)="TOP"),VLOOKUP(E210,'Q2.SL'!G:O,6,FALSE)&amp;"("&amp;VLOOKUP(E210,'Q2.SL'!G:O,4,FALSE)&amp;")",VLOOKUP(E210,'Q2.SL'!G:O,6,FALSE))</f>
        <v/>
      </c>
      <c r="H210" s="20" t="str">
        <f ca="1">IF(AND('Inf.'!C$10="Onsight",VLOOKUP(E210,'Q3.SL'!G:O,6,FALSE)="TOP"),VLOOKUP(E210,'Q3.SL'!G:O,6,FALSE)&amp;"("&amp;VLOOKUP(E210,'Q3.SL'!G:O,4,FALSE)&amp;")",VLOOKUP(E210,'Q3.SL'!G:O,6,FALSE))</f>
        <v/>
      </c>
      <c r="I210" s="20" t="str">
        <f ca="1">IF(AND('Inf.'!C$10="Onsight",VLOOKUP(E210,'Q4.SL'!G:O,6,FALSE)="TOP"),VLOOKUP(E210,'Q4.SL'!G:O,6,FALSE)&amp;"("&amp;VLOOKUP(E210,'Q4.SL'!G:O,4,FALSE)&amp;")",VLOOKUP(E210,'Q4.SL'!G:O,6,FALSE))</f>
        <v/>
      </c>
      <c r="J210" s="20" t="str">
        <f ca="1">_xlfn.IFERROR(VLOOKUP(E210,'Rec.'!H:N,7,FALSE),"")</f>
        <v/>
      </c>
      <c r="K210" s="20" t="str">
        <f ca="1">_xlfn.IFERROR(VLOOKUP(E210,'SF.SL'!F:J,5,FALSE),"")</f>
        <v/>
      </c>
      <c r="L210" s="31" t="str">
        <f ca="1">IF(ROW()-9&gt;'Inf.'!$O$2,"",VLOOKUP(E210,'SF.SL'!F:J,4,FALSE))</f>
        <v/>
      </c>
      <c r="M210" s="20" t="str">
        <f ca="1">IF(ROW()-9&gt;'Inf.'!$O$2,"",VLOOKUP(E210,'SF.SL'!F:O,10,FALSE))</f>
        <v/>
      </c>
      <c r="N210" s="20">
        <f ca="1">_xlfn.IFERROR(VLOOKUP(E210,'F.SL'!F:J,5,FALSE),"")</f>
        <v>9.2</v>
      </c>
      <c r="O210" s="31" t="str">
        <f>IF(ROW()-9&gt;'Inf.'!$F$10,"",VLOOKUP(E210,'F.SL'!F:J,4,FALSE))</f>
        <v/>
      </c>
      <c r="P210" s="20" t="str">
        <f>IF(ROW()-9&gt;'Inf.'!$F$10,"",VLOOKUP(E210,'F.SL'!F:O,10,FALSE))</f>
        <v/>
      </c>
      <c r="Q210" s="42"/>
    </row>
    <row r="211" spans="1:17" ht="21.95" customHeight="1">
      <c r="A211" s="20" t="str">
        <f ca="1">_xlfn.IFERROR(VLOOKUP(E211,'Rec.'!Q:R,2,FALSE),"")</f>
        <v/>
      </c>
      <c r="B211" s="21" t="str">
        <f ca="1">_xlfn.IFERROR(VLOOKUP(E211,'Rec.'!B:H,4,FALSE),"")</f>
        <v/>
      </c>
      <c r="C211" s="21" t="str">
        <f ca="1">_xlfn.IFERROR(VLOOKUP(E211,'Rec.'!B:H,5,FALSE),"")</f>
        <v/>
      </c>
      <c r="D211" s="20" t="str">
        <f ca="1">_xlfn.IFERROR(VLOOKUP(E211,'Rec.'!B:H,6,FALSE),"")</f>
        <v/>
      </c>
      <c r="E211" s="20" t="str">
        <f ca="1">_xlfn.IFERROR(VLOOKUP(ROW()-9,'Rec.'!T:U,2,FALSE),"")</f>
        <v/>
      </c>
      <c r="F211" s="20" t="str">
        <f ca="1">IF(AND('Inf.'!C$10="Onsight",VLOOKUP(E211,'Q1.SL'!F:M,6,FALSE)="TOP"),VLOOKUP(E211,'Q1.SL'!F:M,6,FALSE)&amp;"("&amp;VLOOKUP(E211,'Q1.SL'!F:M,4,FALSE)&amp;")",VLOOKUP(E211,'Q1.SL'!F:M,6,FALSE))</f>
        <v/>
      </c>
      <c r="G211" s="20" t="str">
        <f ca="1">IF(AND('Inf.'!C$10="Onsight",VLOOKUP(E211,'Q2.SL'!G:O,6,FALSE)="TOP"),VLOOKUP(E211,'Q2.SL'!G:O,6,FALSE)&amp;"("&amp;VLOOKUP(E211,'Q2.SL'!G:O,4,FALSE)&amp;")",VLOOKUP(E211,'Q2.SL'!G:O,6,FALSE))</f>
        <v/>
      </c>
      <c r="H211" s="20" t="str">
        <f ca="1">IF(AND('Inf.'!C$10="Onsight",VLOOKUP(E211,'Q3.SL'!G:O,6,FALSE)="TOP"),VLOOKUP(E211,'Q3.SL'!G:O,6,FALSE)&amp;"("&amp;VLOOKUP(E211,'Q3.SL'!G:O,4,FALSE)&amp;")",VLOOKUP(E211,'Q3.SL'!G:O,6,FALSE))</f>
        <v/>
      </c>
      <c r="I211" s="20" t="str">
        <f ca="1">IF(AND('Inf.'!C$10="Onsight",VLOOKUP(E211,'Q4.SL'!G:O,6,FALSE)="TOP"),VLOOKUP(E211,'Q4.SL'!G:O,6,FALSE)&amp;"("&amp;VLOOKUP(E211,'Q4.SL'!G:O,4,FALSE)&amp;")",VLOOKUP(E211,'Q4.SL'!G:O,6,FALSE))</f>
        <v/>
      </c>
      <c r="J211" s="20" t="str">
        <f ca="1">_xlfn.IFERROR(VLOOKUP(E211,'Rec.'!H:N,7,FALSE),"")</f>
        <v/>
      </c>
      <c r="K211" s="20" t="str">
        <f ca="1">_xlfn.IFERROR(VLOOKUP(E211,'SF.SL'!F:J,5,FALSE),"")</f>
        <v/>
      </c>
      <c r="L211" s="31" t="str">
        <f ca="1">IF(ROW()-9&gt;'Inf.'!$O$2,"",VLOOKUP(E211,'SF.SL'!F:J,4,FALSE))</f>
        <v/>
      </c>
      <c r="M211" s="20" t="str">
        <f ca="1">IF(ROW()-9&gt;'Inf.'!$O$2,"",VLOOKUP(E211,'SF.SL'!F:O,10,FALSE))</f>
        <v/>
      </c>
      <c r="N211" s="20">
        <f ca="1">_xlfn.IFERROR(VLOOKUP(E211,'F.SL'!F:J,5,FALSE),"")</f>
        <v>9.2</v>
      </c>
      <c r="O211" s="31" t="str">
        <f>IF(ROW()-9&gt;'Inf.'!$F$10,"",VLOOKUP(E211,'F.SL'!F:J,4,FALSE))</f>
        <v/>
      </c>
      <c r="P211" s="20" t="str">
        <f>IF(ROW()-9&gt;'Inf.'!$F$10,"",VLOOKUP(E211,'F.SL'!F:O,10,FALSE))</f>
        <v/>
      </c>
      <c r="Q211" s="42"/>
    </row>
    <row r="212" spans="1:17" ht="21.95" customHeight="1">
      <c r="A212" s="20" t="str">
        <f ca="1">_xlfn.IFERROR(VLOOKUP(E212,'Rec.'!Q:R,2,FALSE),"")</f>
        <v/>
      </c>
      <c r="B212" s="21" t="str">
        <f ca="1">_xlfn.IFERROR(VLOOKUP(E212,'Rec.'!B:H,4,FALSE),"")</f>
        <v/>
      </c>
      <c r="C212" s="21" t="str">
        <f ca="1">_xlfn.IFERROR(VLOOKUP(E212,'Rec.'!B:H,5,FALSE),"")</f>
        <v/>
      </c>
      <c r="D212" s="20" t="str">
        <f ca="1">_xlfn.IFERROR(VLOOKUP(E212,'Rec.'!B:H,6,FALSE),"")</f>
        <v/>
      </c>
      <c r="E212" s="20" t="str">
        <f ca="1">_xlfn.IFERROR(VLOOKUP(ROW()-9,'Rec.'!T:U,2,FALSE),"")</f>
        <v/>
      </c>
      <c r="F212" s="20" t="str">
        <f ca="1">IF(AND('Inf.'!C$10="Onsight",VLOOKUP(E212,'Q1.SL'!F:M,6,FALSE)="TOP"),VLOOKUP(E212,'Q1.SL'!F:M,6,FALSE)&amp;"("&amp;VLOOKUP(E212,'Q1.SL'!F:M,4,FALSE)&amp;")",VLOOKUP(E212,'Q1.SL'!F:M,6,FALSE))</f>
        <v/>
      </c>
      <c r="G212" s="20" t="str">
        <f ca="1">IF(AND('Inf.'!C$10="Onsight",VLOOKUP(E212,'Q2.SL'!G:O,6,FALSE)="TOP"),VLOOKUP(E212,'Q2.SL'!G:O,6,FALSE)&amp;"("&amp;VLOOKUP(E212,'Q2.SL'!G:O,4,FALSE)&amp;")",VLOOKUP(E212,'Q2.SL'!G:O,6,FALSE))</f>
        <v/>
      </c>
      <c r="H212" s="20" t="str">
        <f ca="1">IF(AND('Inf.'!C$10="Onsight",VLOOKUP(E212,'Q3.SL'!G:O,6,FALSE)="TOP"),VLOOKUP(E212,'Q3.SL'!G:O,6,FALSE)&amp;"("&amp;VLOOKUP(E212,'Q3.SL'!G:O,4,FALSE)&amp;")",VLOOKUP(E212,'Q3.SL'!G:O,6,FALSE))</f>
        <v/>
      </c>
      <c r="I212" s="20" t="str">
        <f ca="1">IF(AND('Inf.'!C$10="Onsight",VLOOKUP(E212,'Q4.SL'!G:O,6,FALSE)="TOP"),VLOOKUP(E212,'Q4.SL'!G:O,6,FALSE)&amp;"("&amp;VLOOKUP(E212,'Q4.SL'!G:O,4,FALSE)&amp;")",VLOOKUP(E212,'Q4.SL'!G:O,6,FALSE))</f>
        <v/>
      </c>
      <c r="J212" s="20" t="str">
        <f ca="1">_xlfn.IFERROR(VLOOKUP(E212,'Rec.'!H:N,7,FALSE),"")</f>
        <v/>
      </c>
      <c r="K212" s="20" t="str">
        <f ca="1">_xlfn.IFERROR(VLOOKUP(E212,'SF.SL'!F:J,5,FALSE),"")</f>
        <v/>
      </c>
      <c r="L212" s="31" t="str">
        <f ca="1">IF(ROW()-9&gt;'Inf.'!$O$2,"",VLOOKUP(E212,'SF.SL'!F:J,4,FALSE))</f>
        <v/>
      </c>
      <c r="M212" s="20" t="str">
        <f ca="1">IF(ROW()-9&gt;'Inf.'!$O$2,"",VLOOKUP(E212,'SF.SL'!F:O,10,FALSE))</f>
        <v/>
      </c>
      <c r="N212" s="20">
        <f ca="1">_xlfn.IFERROR(VLOOKUP(E212,'F.SL'!F:J,5,FALSE),"")</f>
        <v>9.2</v>
      </c>
      <c r="O212" s="31" t="str">
        <f>IF(ROW()-9&gt;'Inf.'!$F$10,"",VLOOKUP(E212,'F.SL'!F:J,4,FALSE))</f>
        <v/>
      </c>
      <c r="P212" s="20" t="str">
        <f>IF(ROW()-9&gt;'Inf.'!$F$10,"",VLOOKUP(E212,'F.SL'!F:O,10,FALSE))</f>
        <v/>
      </c>
      <c r="Q212" s="42"/>
    </row>
    <row r="213" spans="1:17" ht="21.95" customHeight="1">
      <c r="A213" s="20" t="str">
        <f ca="1">_xlfn.IFERROR(VLOOKUP(E213,'Rec.'!Q:R,2,FALSE),"")</f>
        <v/>
      </c>
      <c r="B213" s="21" t="str">
        <f ca="1">_xlfn.IFERROR(VLOOKUP(E213,'Rec.'!B:H,4,FALSE),"")</f>
        <v/>
      </c>
      <c r="C213" s="21" t="str">
        <f ca="1">_xlfn.IFERROR(VLOOKUP(E213,'Rec.'!B:H,5,FALSE),"")</f>
        <v/>
      </c>
      <c r="D213" s="20" t="str">
        <f ca="1">_xlfn.IFERROR(VLOOKUP(E213,'Rec.'!B:H,6,FALSE),"")</f>
        <v/>
      </c>
      <c r="E213" s="20" t="str">
        <f ca="1">_xlfn.IFERROR(VLOOKUP(ROW()-9,'Rec.'!T:U,2,FALSE),"")</f>
        <v/>
      </c>
      <c r="F213" s="20" t="str">
        <f ca="1">IF(AND('Inf.'!C$10="Onsight",VLOOKUP(E213,'Q1.SL'!F:M,6,FALSE)="TOP"),VLOOKUP(E213,'Q1.SL'!F:M,6,FALSE)&amp;"("&amp;VLOOKUP(E213,'Q1.SL'!F:M,4,FALSE)&amp;")",VLOOKUP(E213,'Q1.SL'!F:M,6,FALSE))</f>
        <v/>
      </c>
      <c r="G213" s="20" t="str">
        <f ca="1">IF(AND('Inf.'!C$10="Onsight",VLOOKUP(E213,'Q2.SL'!G:O,6,FALSE)="TOP"),VLOOKUP(E213,'Q2.SL'!G:O,6,FALSE)&amp;"("&amp;VLOOKUP(E213,'Q2.SL'!G:O,4,FALSE)&amp;")",VLOOKUP(E213,'Q2.SL'!G:O,6,FALSE))</f>
        <v/>
      </c>
      <c r="H213" s="20" t="str">
        <f ca="1">IF(AND('Inf.'!C$10="Onsight",VLOOKUP(E213,'Q3.SL'!G:O,6,FALSE)="TOP"),VLOOKUP(E213,'Q3.SL'!G:O,6,FALSE)&amp;"("&amp;VLOOKUP(E213,'Q3.SL'!G:O,4,FALSE)&amp;")",VLOOKUP(E213,'Q3.SL'!G:O,6,FALSE))</f>
        <v/>
      </c>
      <c r="I213" s="20" t="str">
        <f ca="1">IF(AND('Inf.'!C$10="Onsight",VLOOKUP(E213,'Q4.SL'!G:O,6,FALSE)="TOP"),VLOOKUP(E213,'Q4.SL'!G:O,6,FALSE)&amp;"("&amp;VLOOKUP(E213,'Q4.SL'!G:O,4,FALSE)&amp;")",VLOOKUP(E213,'Q4.SL'!G:O,6,FALSE))</f>
        <v/>
      </c>
      <c r="J213" s="20" t="str">
        <f ca="1">_xlfn.IFERROR(VLOOKUP(E213,'Rec.'!H:N,7,FALSE),"")</f>
        <v/>
      </c>
      <c r="K213" s="20" t="str">
        <f ca="1">_xlfn.IFERROR(VLOOKUP(E213,'SF.SL'!F:J,5,FALSE),"")</f>
        <v/>
      </c>
      <c r="L213" s="31" t="str">
        <f ca="1">IF(ROW()-9&gt;'Inf.'!$O$2,"",VLOOKUP(E213,'SF.SL'!F:J,4,FALSE))</f>
        <v/>
      </c>
      <c r="M213" s="20" t="str">
        <f ca="1">IF(ROW()-9&gt;'Inf.'!$O$2,"",VLOOKUP(E213,'SF.SL'!F:O,10,FALSE))</f>
        <v/>
      </c>
      <c r="N213" s="20">
        <f ca="1">_xlfn.IFERROR(VLOOKUP(E213,'F.SL'!F:J,5,FALSE),"")</f>
        <v>9.2</v>
      </c>
      <c r="O213" s="31" t="str">
        <f>IF(ROW()-9&gt;'Inf.'!$F$10,"",VLOOKUP(E213,'F.SL'!F:J,4,FALSE))</f>
        <v/>
      </c>
      <c r="P213" s="20" t="str">
        <f>IF(ROW()-9&gt;'Inf.'!$F$10,"",VLOOKUP(E213,'F.SL'!F:O,10,FALSE))</f>
        <v/>
      </c>
      <c r="Q213" s="42"/>
    </row>
    <row r="214" spans="1:17" ht="21.95" customHeight="1">
      <c r="A214" s="20" t="str">
        <f ca="1">_xlfn.IFERROR(VLOOKUP(E214,'Rec.'!Q:R,2,FALSE),"")</f>
        <v/>
      </c>
      <c r="B214" s="21" t="str">
        <f ca="1">_xlfn.IFERROR(VLOOKUP(E214,'Rec.'!B:H,4,FALSE),"")</f>
        <v/>
      </c>
      <c r="C214" s="21" t="str">
        <f ca="1">_xlfn.IFERROR(VLOOKUP(E214,'Rec.'!B:H,5,FALSE),"")</f>
        <v/>
      </c>
      <c r="D214" s="20" t="str">
        <f ca="1">_xlfn.IFERROR(VLOOKUP(E214,'Rec.'!B:H,6,FALSE),"")</f>
        <v/>
      </c>
      <c r="E214" s="20" t="str">
        <f ca="1">_xlfn.IFERROR(VLOOKUP(ROW()-9,'Rec.'!T:U,2,FALSE),"")</f>
        <v/>
      </c>
      <c r="F214" s="20" t="str">
        <f ca="1">IF(AND('Inf.'!C$10="Onsight",VLOOKUP(E214,'Q1.SL'!F:M,6,FALSE)="TOP"),VLOOKUP(E214,'Q1.SL'!F:M,6,FALSE)&amp;"("&amp;VLOOKUP(E214,'Q1.SL'!F:M,4,FALSE)&amp;")",VLOOKUP(E214,'Q1.SL'!F:M,6,FALSE))</f>
        <v/>
      </c>
      <c r="G214" s="20" t="str">
        <f ca="1">IF(AND('Inf.'!C$10="Onsight",VLOOKUP(E214,'Q2.SL'!G:O,6,FALSE)="TOP"),VLOOKUP(E214,'Q2.SL'!G:O,6,FALSE)&amp;"("&amp;VLOOKUP(E214,'Q2.SL'!G:O,4,FALSE)&amp;")",VLOOKUP(E214,'Q2.SL'!G:O,6,FALSE))</f>
        <v/>
      </c>
      <c r="H214" s="20" t="str">
        <f ca="1">IF(AND('Inf.'!C$10="Onsight",VLOOKUP(E214,'Q3.SL'!G:O,6,FALSE)="TOP"),VLOOKUP(E214,'Q3.SL'!G:O,6,FALSE)&amp;"("&amp;VLOOKUP(E214,'Q3.SL'!G:O,4,FALSE)&amp;")",VLOOKUP(E214,'Q3.SL'!G:O,6,FALSE))</f>
        <v/>
      </c>
      <c r="I214" s="20" t="str">
        <f ca="1">IF(AND('Inf.'!C$10="Onsight",VLOOKUP(E214,'Q4.SL'!G:O,6,FALSE)="TOP"),VLOOKUP(E214,'Q4.SL'!G:O,6,FALSE)&amp;"("&amp;VLOOKUP(E214,'Q4.SL'!G:O,4,FALSE)&amp;")",VLOOKUP(E214,'Q4.SL'!G:O,6,FALSE))</f>
        <v/>
      </c>
      <c r="J214" s="20" t="str">
        <f ca="1">_xlfn.IFERROR(VLOOKUP(E214,'Rec.'!H:N,7,FALSE),"")</f>
        <v/>
      </c>
      <c r="K214" s="20" t="str">
        <f ca="1">_xlfn.IFERROR(VLOOKUP(E214,'SF.SL'!F:J,5,FALSE),"")</f>
        <v/>
      </c>
      <c r="L214" s="31" t="str">
        <f ca="1">IF(ROW()-9&gt;'Inf.'!$O$2,"",VLOOKUP(E214,'SF.SL'!F:J,4,FALSE))</f>
        <v/>
      </c>
      <c r="M214" s="20" t="str">
        <f ca="1">IF(ROW()-9&gt;'Inf.'!$O$2,"",VLOOKUP(E214,'SF.SL'!F:O,10,FALSE))</f>
        <v/>
      </c>
      <c r="N214" s="20">
        <f ca="1">_xlfn.IFERROR(VLOOKUP(E214,'F.SL'!F:J,5,FALSE),"")</f>
        <v>9.2</v>
      </c>
      <c r="O214" s="31" t="str">
        <f>IF(ROW()-9&gt;'Inf.'!$F$10,"",VLOOKUP(E214,'F.SL'!F:J,4,FALSE))</f>
        <v/>
      </c>
      <c r="P214" s="20" t="str">
        <f>IF(ROW()-9&gt;'Inf.'!$F$10,"",VLOOKUP(E214,'F.SL'!F:O,10,FALSE))</f>
        <v/>
      </c>
      <c r="Q214" s="42"/>
    </row>
    <row r="215" spans="1:17" ht="21.95" customHeight="1">
      <c r="A215" s="20" t="str">
        <f ca="1">_xlfn.IFERROR(VLOOKUP(E215,'Rec.'!Q:R,2,FALSE),"")</f>
        <v/>
      </c>
      <c r="B215" s="21" t="str">
        <f ca="1">_xlfn.IFERROR(VLOOKUP(E215,'Rec.'!B:H,4,FALSE),"")</f>
        <v/>
      </c>
      <c r="C215" s="21" t="str">
        <f ca="1">_xlfn.IFERROR(VLOOKUP(E215,'Rec.'!B:H,5,FALSE),"")</f>
        <v/>
      </c>
      <c r="D215" s="20" t="str">
        <f ca="1">_xlfn.IFERROR(VLOOKUP(E215,'Rec.'!B:H,6,FALSE),"")</f>
        <v/>
      </c>
      <c r="E215" s="20" t="str">
        <f ca="1">_xlfn.IFERROR(VLOOKUP(ROW()-9,'Rec.'!T:U,2,FALSE),"")</f>
        <v/>
      </c>
      <c r="F215" s="20" t="str">
        <f ca="1">IF(AND('Inf.'!C$10="Onsight",VLOOKUP(E215,'Q1.SL'!F:M,6,FALSE)="TOP"),VLOOKUP(E215,'Q1.SL'!F:M,6,FALSE)&amp;"("&amp;VLOOKUP(E215,'Q1.SL'!F:M,4,FALSE)&amp;")",VLOOKUP(E215,'Q1.SL'!F:M,6,FALSE))</f>
        <v/>
      </c>
      <c r="G215" s="20" t="str">
        <f ca="1">IF(AND('Inf.'!C$10="Onsight",VLOOKUP(E215,'Q2.SL'!G:O,6,FALSE)="TOP"),VLOOKUP(E215,'Q2.SL'!G:O,6,FALSE)&amp;"("&amp;VLOOKUP(E215,'Q2.SL'!G:O,4,FALSE)&amp;")",VLOOKUP(E215,'Q2.SL'!G:O,6,FALSE))</f>
        <v/>
      </c>
      <c r="H215" s="20" t="str">
        <f ca="1">IF(AND('Inf.'!C$10="Onsight",VLOOKUP(E215,'Q3.SL'!G:O,6,FALSE)="TOP"),VLOOKUP(E215,'Q3.SL'!G:O,6,FALSE)&amp;"("&amp;VLOOKUP(E215,'Q3.SL'!G:O,4,FALSE)&amp;")",VLOOKUP(E215,'Q3.SL'!G:O,6,FALSE))</f>
        <v/>
      </c>
      <c r="I215" s="20" t="str">
        <f ca="1">IF(AND('Inf.'!C$10="Onsight",VLOOKUP(E215,'Q4.SL'!G:O,6,FALSE)="TOP"),VLOOKUP(E215,'Q4.SL'!G:O,6,FALSE)&amp;"("&amp;VLOOKUP(E215,'Q4.SL'!G:O,4,FALSE)&amp;")",VLOOKUP(E215,'Q4.SL'!G:O,6,FALSE))</f>
        <v/>
      </c>
      <c r="J215" s="20" t="str">
        <f ca="1">_xlfn.IFERROR(VLOOKUP(E215,'Rec.'!H:N,7,FALSE),"")</f>
        <v/>
      </c>
      <c r="K215" s="20" t="str">
        <f ca="1">_xlfn.IFERROR(VLOOKUP(E215,'SF.SL'!F:J,5,FALSE),"")</f>
        <v/>
      </c>
      <c r="L215" s="31" t="str">
        <f ca="1">IF(ROW()-9&gt;'Inf.'!$O$2,"",VLOOKUP(E215,'SF.SL'!F:J,4,FALSE))</f>
        <v/>
      </c>
      <c r="M215" s="20" t="str">
        <f ca="1">IF(ROW()-9&gt;'Inf.'!$O$2,"",VLOOKUP(E215,'SF.SL'!F:O,10,FALSE))</f>
        <v/>
      </c>
      <c r="N215" s="20">
        <f ca="1">_xlfn.IFERROR(VLOOKUP(E215,'F.SL'!F:J,5,FALSE),"")</f>
        <v>9.2</v>
      </c>
      <c r="O215" s="31" t="str">
        <f>IF(ROW()-9&gt;'Inf.'!$F$10,"",VLOOKUP(E215,'F.SL'!F:J,4,FALSE))</f>
        <v/>
      </c>
      <c r="P215" s="20" t="str">
        <f>IF(ROW()-9&gt;'Inf.'!$F$10,"",VLOOKUP(E215,'F.SL'!F:O,10,FALSE))</f>
        <v/>
      </c>
      <c r="Q215" s="42"/>
    </row>
    <row r="216" spans="1:17" ht="21.95" customHeight="1">
      <c r="A216" s="20" t="str">
        <f ca="1">_xlfn.IFERROR(VLOOKUP(E216,'Rec.'!Q:R,2,FALSE),"")</f>
        <v/>
      </c>
      <c r="B216" s="21" t="str">
        <f ca="1">_xlfn.IFERROR(VLOOKUP(E216,'Rec.'!B:H,4,FALSE),"")</f>
        <v/>
      </c>
      <c r="C216" s="21" t="str">
        <f ca="1">_xlfn.IFERROR(VLOOKUP(E216,'Rec.'!B:H,5,FALSE),"")</f>
        <v/>
      </c>
      <c r="D216" s="20" t="str">
        <f ca="1">_xlfn.IFERROR(VLOOKUP(E216,'Rec.'!B:H,6,FALSE),"")</f>
        <v/>
      </c>
      <c r="E216" s="20" t="str">
        <f ca="1">_xlfn.IFERROR(VLOOKUP(ROW()-9,'Rec.'!T:U,2,FALSE),"")</f>
        <v/>
      </c>
      <c r="F216" s="20" t="str">
        <f ca="1">IF(AND('Inf.'!C$10="Onsight",VLOOKUP(E216,'Q1.SL'!F:M,6,FALSE)="TOP"),VLOOKUP(E216,'Q1.SL'!F:M,6,FALSE)&amp;"("&amp;VLOOKUP(E216,'Q1.SL'!F:M,4,FALSE)&amp;")",VLOOKUP(E216,'Q1.SL'!F:M,6,FALSE))</f>
        <v/>
      </c>
      <c r="G216" s="20" t="str">
        <f ca="1">IF(AND('Inf.'!C$10="Onsight",VLOOKUP(E216,'Q2.SL'!G:O,6,FALSE)="TOP"),VLOOKUP(E216,'Q2.SL'!G:O,6,FALSE)&amp;"("&amp;VLOOKUP(E216,'Q2.SL'!G:O,4,FALSE)&amp;")",VLOOKUP(E216,'Q2.SL'!G:O,6,FALSE))</f>
        <v/>
      </c>
      <c r="H216" s="20" t="str">
        <f ca="1">IF(AND('Inf.'!C$10="Onsight",VLOOKUP(E216,'Q3.SL'!G:O,6,FALSE)="TOP"),VLOOKUP(E216,'Q3.SL'!G:O,6,FALSE)&amp;"("&amp;VLOOKUP(E216,'Q3.SL'!G:O,4,FALSE)&amp;")",VLOOKUP(E216,'Q3.SL'!G:O,6,FALSE))</f>
        <v/>
      </c>
      <c r="I216" s="20" t="str">
        <f ca="1">IF(AND('Inf.'!C$10="Onsight",VLOOKUP(E216,'Q4.SL'!G:O,6,FALSE)="TOP"),VLOOKUP(E216,'Q4.SL'!G:O,6,FALSE)&amp;"("&amp;VLOOKUP(E216,'Q4.SL'!G:O,4,FALSE)&amp;")",VLOOKUP(E216,'Q4.SL'!G:O,6,FALSE))</f>
        <v/>
      </c>
      <c r="J216" s="20" t="str">
        <f ca="1">_xlfn.IFERROR(VLOOKUP(E216,'Rec.'!H:N,7,FALSE),"")</f>
        <v/>
      </c>
      <c r="K216" s="20" t="str">
        <f ca="1">_xlfn.IFERROR(VLOOKUP(E216,'SF.SL'!F:J,5,FALSE),"")</f>
        <v/>
      </c>
      <c r="L216" s="31" t="str">
        <f ca="1">IF(ROW()-9&gt;'Inf.'!$O$2,"",VLOOKUP(E216,'SF.SL'!F:J,4,FALSE))</f>
        <v/>
      </c>
      <c r="M216" s="20" t="str">
        <f ca="1">IF(ROW()-9&gt;'Inf.'!$O$2,"",VLOOKUP(E216,'SF.SL'!F:O,10,FALSE))</f>
        <v/>
      </c>
      <c r="N216" s="20">
        <f ca="1">_xlfn.IFERROR(VLOOKUP(E216,'F.SL'!F:J,5,FALSE),"")</f>
        <v>9.2</v>
      </c>
      <c r="O216" s="31" t="str">
        <f>IF(ROW()-9&gt;'Inf.'!$F$10,"",VLOOKUP(E216,'F.SL'!F:J,4,FALSE))</f>
        <v/>
      </c>
      <c r="P216" s="20" t="str">
        <f>IF(ROW()-9&gt;'Inf.'!$F$10,"",VLOOKUP(E216,'F.SL'!F:O,10,FALSE))</f>
        <v/>
      </c>
      <c r="Q216" s="42"/>
    </row>
    <row r="217" spans="1:17" ht="21.95" customHeight="1">
      <c r="A217" s="20" t="str">
        <f ca="1">_xlfn.IFERROR(VLOOKUP(E217,'Rec.'!Q:R,2,FALSE),"")</f>
        <v/>
      </c>
      <c r="B217" s="21" t="str">
        <f ca="1">_xlfn.IFERROR(VLOOKUP(E217,'Rec.'!B:H,4,FALSE),"")</f>
        <v/>
      </c>
      <c r="C217" s="21" t="str">
        <f ca="1">_xlfn.IFERROR(VLOOKUP(E217,'Rec.'!B:H,5,FALSE),"")</f>
        <v/>
      </c>
      <c r="D217" s="20" t="str">
        <f ca="1">_xlfn.IFERROR(VLOOKUP(E217,'Rec.'!B:H,6,FALSE),"")</f>
        <v/>
      </c>
      <c r="E217" s="20" t="str">
        <f ca="1">_xlfn.IFERROR(VLOOKUP(ROW()-9,'Rec.'!T:U,2,FALSE),"")</f>
        <v/>
      </c>
      <c r="F217" s="20" t="str">
        <f ca="1">IF(AND('Inf.'!C$10="Onsight",VLOOKUP(E217,'Q1.SL'!F:M,6,FALSE)="TOP"),VLOOKUP(E217,'Q1.SL'!F:M,6,FALSE)&amp;"("&amp;VLOOKUP(E217,'Q1.SL'!F:M,4,FALSE)&amp;")",VLOOKUP(E217,'Q1.SL'!F:M,6,FALSE))</f>
        <v/>
      </c>
      <c r="G217" s="20" t="str">
        <f ca="1">IF(AND('Inf.'!C$10="Onsight",VLOOKUP(E217,'Q2.SL'!G:O,6,FALSE)="TOP"),VLOOKUP(E217,'Q2.SL'!G:O,6,FALSE)&amp;"("&amp;VLOOKUP(E217,'Q2.SL'!G:O,4,FALSE)&amp;")",VLOOKUP(E217,'Q2.SL'!G:O,6,FALSE))</f>
        <v/>
      </c>
      <c r="H217" s="20" t="str">
        <f ca="1">IF(AND('Inf.'!C$10="Onsight",VLOOKUP(E217,'Q3.SL'!G:O,6,FALSE)="TOP"),VLOOKUP(E217,'Q3.SL'!G:O,6,FALSE)&amp;"("&amp;VLOOKUP(E217,'Q3.SL'!G:O,4,FALSE)&amp;")",VLOOKUP(E217,'Q3.SL'!G:O,6,FALSE))</f>
        <v/>
      </c>
      <c r="I217" s="20" t="str">
        <f ca="1">IF(AND('Inf.'!C$10="Onsight",VLOOKUP(E217,'Q4.SL'!G:O,6,FALSE)="TOP"),VLOOKUP(E217,'Q4.SL'!G:O,6,FALSE)&amp;"("&amp;VLOOKUP(E217,'Q4.SL'!G:O,4,FALSE)&amp;")",VLOOKUP(E217,'Q4.SL'!G:O,6,FALSE))</f>
        <v/>
      </c>
      <c r="J217" s="20" t="str">
        <f ca="1">_xlfn.IFERROR(VLOOKUP(E217,'Rec.'!H:N,7,FALSE),"")</f>
        <v/>
      </c>
      <c r="K217" s="20" t="str">
        <f ca="1">_xlfn.IFERROR(VLOOKUP(E217,'SF.SL'!F:J,5,FALSE),"")</f>
        <v/>
      </c>
      <c r="L217" s="31" t="str">
        <f ca="1">IF(ROW()-9&gt;'Inf.'!$O$2,"",VLOOKUP(E217,'SF.SL'!F:J,4,FALSE))</f>
        <v/>
      </c>
      <c r="M217" s="20" t="str">
        <f ca="1">IF(ROW()-9&gt;'Inf.'!$O$2,"",VLOOKUP(E217,'SF.SL'!F:O,10,FALSE))</f>
        <v/>
      </c>
      <c r="N217" s="20">
        <f ca="1">_xlfn.IFERROR(VLOOKUP(E217,'F.SL'!F:J,5,FALSE),"")</f>
        <v>9.2</v>
      </c>
      <c r="O217" s="31" t="str">
        <f>IF(ROW()-9&gt;'Inf.'!$F$10,"",VLOOKUP(E217,'F.SL'!F:J,4,FALSE))</f>
        <v/>
      </c>
      <c r="P217" s="20" t="str">
        <f>IF(ROW()-9&gt;'Inf.'!$F$10,"",VLOOKUP(E217,'F.SL'!F:O,10,FALSE))</f>
        <v/>
      </c>
      <c r="Q217" s="42"/>
    </row>
    <row r="218" spans="1:17" ht="21.95" customHeight="1">
      <c r="A218" s="20" t="str">
        <f ca="1">_xlfn.IFERROR(VLOOKUP(E218,'Rec.'!Q:R,2,FALSE),"")</f>
        <v/>
      </c>
      <c r="B218" s="21" t="str">
        <f ca="1">_xlfn.IFERROR(VLOOKUP(E218,'Rec.'!B:H,4,FALSE),"")</f>
        <v/>
      </c>
      <c r="C218" s="21" t="str">
        <f ca="1">_xlfn.IFERROR(VLOOKUP(E218,'Rec.'!B:H,5,FALSE),"")</f>
        <v/>
      </c>
      <c r="D218" s="20" t="str">
        <f ca="1">_xlfn.IFERROR(VLOOKUP(E218,'Rec.'!B:H,6,FALSE),"")</f>
        <v/>
      </c>
      <c r="E218" s="20" t="str">
        <f ca="1">_xlfn.IFERROR(VLOOKUP(ROW()-9,'Rec.'!T:U,2,FALSE),"")</f>
        <v/>
      </c>
      <c r="F218" s="20" t="str">
        <f ca="1">IF(AND('Inf.'!C$10="Onsight",VLOOKUP(E218,'Q1.SL'!F:M,6,FALSE)="TOP"),VLOOKUP(E218,'Q1.SL'!F:M,6,FALSE)&amp;"("&amp;VLOOKUP(E218,'Q1.SL'!F:M,4,FALSE)&amp;")",VLOOKUP(E218,'Q1.SL'!F:M,6,FALSE))</f>
        <v/>
      </c>
      <c r="G218" s="20" t="str">
        <f ca="1">IF(AND('Inf.'!C$10="Onsight",VLOOKUP(E218,'Q2.SL'!G:O,6,FALSE)="TOP"),VLOOKUP(E218,'Q2.SL'!G:O,6,FALSE)&amp;"("&amp;VLOOKUP(E218,'Q2.SL'!G:O,4,FALSE)&amp;")",VLOOKUP(E218,'Q2.SL'!G:O,6,FALSE))</f>
        <v/>
      </c>
      <c r="H218" s="20" t="str">
        <f ca="1">IF(AND('Inf.'!C$10="Onsight",VLOOKUP(E218,'Q3.SL'!G:O,6,FALSE)="TOP"),VLOOKUP(E218,'Q3.SL'!G:O,6,FALSE)&amp;"("&amp;VLOOKUP(E218,'Q3.SL'!G:O,4,FALSE)&amp;")",VLOOKUP(E218,'Q3.SL'!G:O,6,FALSE))</f>
        <v/>
      </c>
      <c r="I218" s="20" t="str">
        <f ca="1">IF(AND('Inf.'!C$10="Onsight",VLOOKUP(E218,'Q4.SL'!G:O,6,FALSE)="TOP"),VLOOKUP(E218,'Q4.SL'!G:O,6,FALSE)&amp;"("&amp;VLOOKUP(E218,'Q4.SL'!G:O,4,FALSE)&amp;")",VLOOKUP(E218,'Q4.SL'!G:O,6,FALSE))</f>
        <v/>
      </c>
      <c r="J218" s="20" t="str">
        <f ca="1">_xlfn.IFERROR(VLOOKUP(E218,'Rec.'!H:N,7,FALSE),"")</f>
        <v/>
      </c>
      <c r="K218" s="20" t="str">
        <f ca="1">_xlfn.IFERROR(VLOOKUP(E218,'SF.SL'!F:J,5,FALSE),"")</f>
        <v/>
      </c>
      <c r="L218" s="31" t="str">
        <f ca="1">IF(ROW()-9&gt;'Inf.'!$O$2,"",VLOOKUP(E218,'SF.SL'!F:J,4,FALSE))</f>
        <v/>
      </c>
      <c r="M218" s="20" t="str">
        <f ca="1">IF(ROW()-9&gt;'Inf.'!$O$2,"",VLOOKUP(E218,'SF.SL'!F:O,10,FALSE))</f>
        <v/>
      </c>
      <c r="N218" s="20">
        <f ca="1">_xlfn.IFERROR(VLOOKUP(E218,'F.SL'!F:J,5,FALSE),"")</f>
        <v>9.2</v>
      </c>
      <c r="O218" s="31" t="str">
        <f>IF(ROW()-9&gt;'Inf.'!$F$10,"",VLOOKUP(E218,'F.SL'!F:J,4,FALSE))</f>
        <v/>
      </c>
      <c r="P218" s="20" t="str">
        <f>IF(ROW()-9&gt;'Inf.'!$F$10,"",VLOOKUP(E218,'F.SL'!F:O,10,FALSE))</f>
        <v/>
      </c>
      <c r="Q218" s="42"/>
    </row>
    <row r="219" spans="1:17" ht="21.95" customHeight="1">
      <c r="A219" s="20" t="str">
        <f ca="1">_xlfn.IFERROR(VLOOKUP(E219,'Rec.'!Q:R,2,FALSE),"")</f>
        <v/>
      </c>
      <c r="B219" s="21" t="str">
        <f ca="1">_xlfn.IFERROR(VLOOKUP(E219,'Rec.'!B:H,4,FALSE),"")</f>
        <v/>
      </c>
      <c r="C219" s="21" t="str">
        <f ca="1">_xlfn.IFERROR(VLOOKUP(E219,'Rec.'!B:H,5,FALSE),"")</f>
        <v/>
      </c>
      <c r="D219" s="20" t="str">
        <f ca="1">_xlfn.IFERROR(VLOOKUP(E219,'Rec.'!B:H,6,FALSE),"")</f>
        <v/>
      </c>
      <c r="E219" s="20" t="str">
        <f ca="1">_xlfn.IFERROR(VLOOKUP(ROW()-9,'Rec.'!T:U,2,FALSE),"")</f>
        <v/>
      </c>
      <c r="F219" s="20" t="str">
        <f ca="1">IF(AND('Inf.'!C$10="Onsight",VLOOKUP(E219,'Q1.SL'!F:M,6,FALSE)="TOP"),VLOOKUP(E219,'Q1.SL'!F:M,6,FALSE)&amp;"("&amp;VLOOKUP(E219,'Q1.SL'!F:M,4,FALSE)&amp;")",VLOOKUP(E219,'Q1.SL'!F:M,6,FALSE))</f>
        <v/>
      </c>
      <c r="G219" s="20" t="str">
        <f ca="1">IF(AND('Inf.'!C$10="Onsight",VLOOKUP(E219,'Q2.SL'!G:O,6,FALSE)="TOP"),VLOOKUP(E219,'Q2.SL'!G:O,6,FALSE)&amp;"("&amp;VLOOKUP(E219,'Q2.SL'!G:O,4,FALSE)&amp;")",VLOOKUP(E219,'Q2.SL'!G:O,6,FALSE))</f>
        <v/>
      </c>
      <c r="H219" s="20" t="str">
        <f ca="1">IF(AND('Inf.'!C$10="Onsight",VLOOKUP(E219,'Q3.SL'!G:O,6,FALSE)="TOP"),VLOOKUP(E219,'Q3.SL'!G:O,6,FALSE)&amp;"("&amp;VLOOKUP(E219,'Q3.SL'!G:O,4,FALSE)&amp;")",VLOOKUP(E219,'Q3.SL'!G:O,6,FALSE))</f>
        <v/>
      </c>
      <c r="I219" s="20" t="str">
        <f ca="1">IF(AND('Inf.'!C$10="Onsight",VLOOKUP(E219,'Q4.SL'!G:O,6,FALSE)="TOP"),VLOOKUP(E219,'Q4.SL'!G:O,6,FALSE)&amp;"("&amp;VLOOKUP(E219,'Q4.SL'!G:O,4,FALSE)&amp;")",VLOOKUP(E219,'Q4.SL'!G:O,6,FALSE))</f>
        <v/>
      </c>
      <c r="J219" s="20" t="str">
        <f ca="1">_xlfn.IFERROR(VLOOKUP(E219,'Rec.'!H:N,7,FALSE),"")</f>
        <v/>
      </c>
      <c r="K219" s="20" t="str">
        <f ca="1">_xlfn.IFERROR(VLOOKUP(E219,'SF.SL'!F:J,5,FALSE),"")</f>
        <v/>
      </c>
      <c r="L219" s="31" t="str">
        <f ca="1">IF(ROW()-9&gt;'Inf.'!$O$2,"",VLOOKUP(E219,'SF.SL'!F:J,4,FALSE))</f>
        <v/>
      </c>
      <c r="M219" s="20" t="str">
        <f ca="1">IF(ROW()-9&gt;'Inf.'!$O$2,"",VLOOKUP(E219,'SF.SL'!F:O,10,FALSE))</f>
        <v/>
      </c>
      <c r="N219" s="20">
        <f ca="1">_xlfn.IFERROR(VLOOKUP(E219,'F.SL'!F:J,5,FALSE),"")</f>
        <v>9.2</v>
      </c>
      <c r="O219" s="31" t="str">
        <f>IF(ROW()-9&gt;'Inf.'!$F$10,"",VLOOKUP(E219,'F.SL'!F:J,4,FALSE))</f>
        <v/>
      </c>
      <c r="P219" s="20" t="str">
        <f>IF(ROW()-9&gt;'Inf.'!$F$10,"",VLOOKUP(E219,'F.SL'!F:O,10,FALSE))</f>
        <v/>
      </c>
      <c r="Q219" s="42"/>
    </row>
    <row r="220" spans="1:17" ht="21.95" customHeight="1">
      <c r="A220" s="20" t="str">
        <f ca="1">_xlfn.IFERROR(VLOOKUP(E220,'Rec.'!Q:R,2,FALSE),"")</f>
        <v/>
      </c>
      <c r="B220" s="21" t="str">
        <f ca="1">_xlfn.IFERROR(VLOOKUP(E220,'Rec.'!B:H,4,FALSE),"")</f>
        <v/>
      </c>
      <c r="C220" s="21" t="str">
        <f ca="1">_xlfn.IFERROR(VLOOKUP(E220,'Rec.'!B:H,5,FALSE),"")</f>
        <v/>
      </c>
      <c r="D220" s="20" t="str">
        <f ca="1">_xlfn.IFERROR(VLOOKUP(E220,'Rec.'!B:H,6,FALSE),"")</f>
        <v/>
      </c>
      <c r="E220" s="20" t="str">
        <f ca="1">_xlfn.IFERROR(VLOOKUP(ROW()-9,'Rec.'!T:U,2,FALSE),"")</f>
        <v/>
      </c>
      <c r="F220" s="20" t="str">
        <f ca="1">IF(AND('Inf.'!C$10="Onsight",VLOOKUP(E220,'Q1.SL'!F:M,6,FALSE)="TOP"),VLOOKUP(E220,'Q1.SL'!F:M,6,FALSE)&amp;"("&amp;VLOOKUP(E220,'Q1.SL'!F:M,4,FALSE)&amp;")",VLOOKUP(E220,'Q1.SL'!F:M,6,FALSE))</f>
        <v/>
      </c>
      <c r="G220" s="20" t="str">
        <f ca="1">IF(AND('Inf.'!C$10="Onsight",VLOOKUP(E220,'Q2.SL'!G:O,6,FALSE)="TOP"),VLOOKUP(E220,'Q2.SL'!G:O,6,FALSE)&amp;"("&amp;VLOOKUP(E220,'Q2.SL'!G:O,4,FALSE)&amp;")",VLOOKUP(E220,'Q2.SL'!G:O,6,FALSE))</f>
        <v/>
      </c>
      <c r="H220" s="20" t="str">
        <f ca="1">IF(AND('Inf.'!C$10="Onsight",VLOOKUP(E220,'Q3.SL'!G:O,6,FALSE)="TOP"),VLOOKUP(E220,'Q3.SL'!G:O,6,FALSE)&amp;"("&amp;VLOOKUP(E220,'Q3.SL'!G:O,4,FALSE)&amp;")",VLOOKUP(E220,'Q3.SL'!G:O,6,FALSE))</f>
        <v/>
      </c>
      <c r="I220" s="20" t="str">
        <f ca="1">IF(AND('Inf.'!C$10="Onsight",VLOOKUP(E220,'Q4.SL'!G:O,6,FALSE)="TOP"),VLOOKUP(E220,'Q4.SL'!G:O,6,FALSE)&amp;"("&amp;VLOOKUP(E220,'Q4.SL'!G:O,4,FALSE)&amp;")",VLOOKUP(E220,'Q4.SL'!G:O,6,FALSE))</f>
        <v/>
      </c>
      <c r="J220" s="20" t="str">
        <f ca="1">_xlfn.IFERROR(VLOOKUP(E220,'Rec.'!H:N,7,FALSE),"")</f>
        <v/>
      </c>
      <c r="K220" s="20" t="str">
        <f ca="1">_xlfn.IFERROR(VLOOKUP(E220,'SF.SL'!F:J,5,FALSE),"")</f>
        <v/>
      </c>
      <c r="L220" s="31" t="str">
        <f ca="1">IF(ROW()-9&gt;'Inf.'!$O$2,"",VLOOKUP(E220,'SF.SL'!F:J,4,FALSE))</f>
        <v/>
      </c>
      <c r="M220" s="20" t="str">
        <f ca="1">IF(ROW()-9&gt;'Inf.'!$O$2,"",VLOOKUP(E220,'SF.SL'!F:O,10,FALSE))</f>
        <v/>
      </c>
      <c r="N220" s="20">
        <f ca="1">_xlfn.IFERROR(VLOOKUP(E220,'F.SL'!F:J,5,FALSE),"")</f>
        <v>9.2</v>
      </c>
      <c r="O220" s="31" t="str">
        <f>IF(ROW()-9&gt;'Inf.'!$F$10,"",VLOOKUP(E220,'F.SL'!F:J,4,FALSE))</f>
        <v/>
      </c>
      <c r="P220" s="20" t="str">
        <f>IF(ROW()-9&gt;'Inf.'!$F$10,"",VLOOKUP(E220,'F.SL'!F:O,10,FALSE))</f>
        <v/>
      </c>
      <c r="Q220" s="42"/>
    </row>
    <row r="221" spans="1:17" ht="21.95" customHeight="1">
      <c r="A221" s="20" t="str">
        <f ca="1">_xlfn.IFERROR(VLOOKUP(E221,'Rec.'!Q:R,2,FALSE),"")</f>
        <v/>
      </c>
      <c r="B221" s="21" t="str">
        <f ca="1">_xlfn.IFERROR(VLOOKUP(E221,'Rec.'!B:H,4,FALSE),"")</f>
        <v/>
      </c>
      <c r="C221" s="21" t="str">
        <f ca="1">_xlfn.IFERROR(VLOOKUP(E221,'Rec.'!B:H,5,FALSE),"")</f>
        <v/>
      </c>
      <c r="D221" s="20" t="str">
        <f ca="1">_xlfn.IFERROR(VLOOKUP(E221,'Rec.'!B:H,6,FALSE),"")</f>
        <v/>
      </c>
      <c r="E221" s="20" t="str">
        <f ca="1">_xlfn.IFERROR(VLOOKUP(ROW()-9,'Rec.'!T:U,2,FALSE),"")</f>
        <v/>
      </c>
      <c r="F221" s="20" t="str">
        <f ca="1">IF(AND('Inf.'!C$10="Onsight",VLOOKUP(E221,'Q1.SL'!F:M,6,FALSE)="TOP"),VLOOKUP(E221,'Q1.SL'!F:M,6,FALSE)&amp;"("&amp;VLOOKUP(E221,'Q1.SL'!F:M,4,FALSE)&amp;")",VLOOKUP(E221,'Q1.SL'!F:M,6,FALSE))</f>
        <v/>
      </c>
      <c r="G221" s="20" t="str">
        <f ca="1">IF(AND('Inf.'!C$10="Onsight",VLOOKUP(E221,'Q2.SL'!G:O,6,FALSE)="TOP"),VLOOKUP(E221,'Q2.SL'!G:O,6,FALSE)&amp;"("&amp;VLOOKUP(E221,'Q2.SL'!G:O,4,FALSE)&amp;")",VLOOKUP(E221,'Q2.SL'!G:O,6,FALSE))</f>
        <v/>
      </c>
      <c r="H221" s="20" t="str">
        <f ca="1">IF(AND('Inf.'!C$10="Onsight",VLOOKUP(E221,'Q3.SL'!G:O,6,FALSE)="TOP"),VLOOKUP(E221,'Q3.SL'!G:O,6,FALSE)&amp;"("&amp;VLOOKUP(E221,'Q3.SL'!G:O,4,FALSE)&amp;")",VLOOKUP(E221,'Q3.SL'!G:O,6,FALSE))</f>
        <v/>
      </c>
      <c r="I221" s="20" t="str">
        <f ca="1">IF(AND('Inf.'!C$10="Onsight",VLOOKUP(E221,'Q4.SL'!G:O,6,FALSE)="TOP"),VLOOKUP(E221,'Q4.SL'!G:O,6,FALSE)&amp;"("&amp;VLOOKUP(E221,'Q4.SL'!G:O,4,FALSE)&amp;")",VLOOKUP(E221,'Q4.SL'!G:O,6,FALSE))</f>
        <v/>
      </c>
      <c r="J221" s="20" t="str">
        <f ca="1">_xlfn.IFERROR(VLOOKUP(E221,'Rec.'!H:N,7,FALSE),"")</f>
        <v/>
      </c>
      <c r="K221" s="20" t="str">
        <f ca="1">_xlfn.IFERROR(VLOOKUP(E221,'SF.SL'!F:J,5,FALSE),"")</f>
        <v/>
      </c>
      <c r="L221" s="31" t="str">
        <f ca="1">IF(ROW()-9&gt;'Inf.'!$O$2,"",VLOOKUP(E221,'SF.SL'!F:J,4,FALSE))</f>
        <v/>
      </c>
      <c r="M221" s="20" t="str">
        <f ca="1">IF(ROW()-9&gt;'Inf.'!$O$2,"",VLOOKUP(E221,'SF.SL'!F:O,10,FALSE))</f>
        <v/>
      </c>
      <c r="N221" s="20">
        <f ca="1">_xlfn.IFERROR(VLOOKUP(E221,'F.SL'!F:J,5,FALSE),"")</f>
        <v>9.2</v>
      </c>
      <c r="O221" s="31" t="str">
        <f>IF(ROW()-9&gt;'Inf.'!$F$10,"",VLOOKUP(E221,'F.SL'!F:J,4,FALSE))</f>
        <v/>
      </c>
      <c r="P221" s="20" t="str">
        <f>IF(ROW()-9&gt;'Inf.'!$F$10,"",VLOOKUP(E221,'F.SL'!F:O,10,FALSE))</f>
        <v/>
      </c>
      <c r="Q221" s="42"/>
    </row>
    <row r="222" spans="1:17" ht="21.95" customHeight="1">
      <c r="A222" s="20" t="str">
        <f ca="1">_xlfn.IFERROR(VLOOKUP(E222,'Rec.'!Q:R,2,FALSE),"")</f>
        <v/>
      </c>
      <c r="B222" s="21" t="str">
        <f ca="1">_xlfn.IFERROR(VLOOKUP(E222,'Rec.'!B:H,4,FALSE),"")</f>
        <v/>
      </c>
      <c r="C222" s="21" t="str">
        <f ca="1">_xlfn.IFERROR(VLOOKUP(E222,'Rec.'!B:H,5,FALSE),"")</f>
        <v/>
      </c>
      <c r="D222" s="20" t="str">
        <f ca="1">_xlfn.IFERROR(VLOOKUP(E222,'Rec.'!B:H,6,FALSE),"")</f>
        <v/>
      </c>
      <c r="E222" s="20" t="str">
        <f ca="1">_xlfn.IFERROR(VLOOKUP(ROW()-9,'Rec.'!T:U,2,FALSE),"")</f>
        <v/>
      </c>
      <c r="F222" s="20" t="str">
        <f ca="1">IF(AND('Inf.'!C$10="Onsight",VLOOKUP(E222,'Q1.SL'!F:M,6,FALSE)="TOP"),VLOOKUP(E222,'Q1.SL'!F:M,6,FALSE)&amp;"("&amp;VLOOKUP(E222,'Q1.SL'!F:M,4,FALSE)&amp;")",VLOOKUP(E222,'Q1.SL'!F:M,6,FALSE))</f>
        <v/>
      </c>
      <c r="G222" s="20" t="str">
        <f ca="1">IF(AND('Inf.'!C$10="Onsight",VLOOKUP(E222,'Q2.SL'!G:O,6,FALSE)="TOP"),VLOOKUP(E222,'Q2.SL'!G:O,6,FALSE)&amp;"("&amp;VLOOKUP(E222,'Q2.SL'!G:O,4,FALSE)&amp;")",VLOOKUP(E222,'Q2.SL'!G:O,6,FALSE))</f>
        <v/>
      </c>
      <c r="H222" s="20" t="str">
        <f ca="1">IF(AND('Inf.'!C$10="Onsight",VLOOKUP(E222,'Q3.SL'!G:O,6,FALSE)="TOP"),VLOOKUP(E222,'Q3.SL'!G:O,6,FALSE)&amp;"("&amp;VLOOKUP(E222,'Q3.SL'!G:O,4,FALSE)&amp;")",VLOOKUP(E222,'Q3.SL'!G:O,6,FALSE))</f>
        <v/>
      </c>
      <c r="I222" s="20" t="str">
        <f ca="1">IF(AND('Inf.'!C$10="Onsight",VLOOKUP(E222,'Q4.SL'!G:O,6,FALSE)="TOP"),VLOOKUP(E222,'Q4.SL'!G:O,6,FALSE)&amp;"("&amp;VLOOKUP(E222,'Q4.SL'!G:O,4,FALSE)&amp;")",VLOOKUP(E222,'Q4.SL'!G:O,6,FALSE))</f>
        <v/>
      </c>
      <c r="J222" s="20" t="str">
        <f ca="1">_xlfn.IFERROR(VLOOKUP(E222,'Rec.'!H:N,7,FALSE),"")</f>
        <v/>
      </c>
      <c r="K222" s="20" t="str">
        <f ca="1">_xlfn.IFERROR(VLOOKUP(E222,'SF.SL'!F:J,5,FALSE),"")</f>
        <v/>
      </c>
      <c r="L222" s="31" t="str">
        <f ca="1">IF(ROW()-9&gt;'Inf.'!$O$2,"",VLOOKUP(E222,'SF.SL'!F:J,4,FALSE))</f>
        <v/>
      </c>
      <c r="M222" s="20" t="str">
        <f ca="1">IF(ROW()-9&gt;'Inf.'!$O$2,"",VLOOKUP(E222,'SF.SL'!F:O,10,FALSE))</f>
        <v/>
      </c>
      <c r="N222" s="20">
        <f ca="1">_xlfn.IFERROR(VLOOKUP(E222,'F.SL'!F:J,5,FALSE),"")</f>
        <v>9.2</v>
      </c>
      <c r="O222" s="31" t="str">
        <f>IF(ROW()-9&gt;'Inf.'!$F$10,"",VLOOKUP(E222,'F.SL'!F:J,4,FALSE))</f>
        <v/>
      </c>
      <c r="P222" s="20" t="str">
        <f>IF(ROW()-9&gt;'Inf.'!$F$10,"",VLOOKUP(E222,'F.SL'!F:O,10,FALSE))</f>
        <v/>
      </c>
      <c r="Q222" s="42"/>
    </row>
    <row r="223" spans="1:17" ht="21.95" customHeight="1">
      <c r="A223" s="20" t="str">
        <f ca="1">_xlfn.IFERROR(VLOOKUP(E223,'Rec.'!Q:R,2,FALSE),"")</f>
        <v/>
      </c>
      <c r="B223" s="21" t="str">
        <f ca="1">_xlfn.IFERROR(VLOOKUP(E223,'Rec.'!B:H,4,FALSE),"")</f>
        <v/>
      </c>
      <c r="C223" s="21" t="str">
        <f ca="1">_xlfn.IFERROR(VLOOKUP(E223,'Rec.'!B:H,5,FALSE),"")</f>
        <v/>
      </c>
      <c r="D223" s="20" t="str">
        <f ca="1">_xlfn.IFERROR(VLOOKUP(E223,'Rec.'!B:H,6,FALSE),"")</f>
        <v/>
      </c>
      <c r="E223" s="20" t="str">
        <f ca="1">_xlfn.IFERROR(VLOOKUP(ROW()-9,'Rec.'!T:U,2,FALSE),"")</f>
        <v/>
      </c>
      <c r="F223" s="20" t="str">
        <f ca="1">IF(AND('Inf.'!C$10="Onsight",VLOOKUP(E223,'Q1.SL'!F:M,6,FALSE)="TOP"),VLOOKUP(E223,'Q1.SL'!F:M,6,FALSE)&amp;"("&amp;VLOOKUP(E223,'Q1.SL'!F:M,4,FALSE)&amp;")",VLOOKUP(E223,'Q1.SL'!F:M,6,FALSE))</f>
        <v/>
      </c>
      <c r="G223" s="20" t="str">
        <f ca="1">IF(AND('Inf.'!C$10="Onsight",VLOOKUP(E223,'Q2.SL'!G:O,6,FALSE)="TOP"),VLOOKUP(E223,'Q2.SL'!G:O,6,FALSE)&amp;"("&amp;VLOOKUP(E223,'Q2.SL'!G:O,4,FALSE)&amp;")",VLOOKUP(E223,'Q2.SL'!G:O,6,FALSE))</f>
        <v/>
      </c>
      <c r="H223" s="20" t="str">
        <f ca="1">IF(AND('Inf.'!C$10="Onsight",VLOOKUP(E223,'Q3.SL'!G:O,6,FALSE)="TOP"),VLOOKUP(E223,'Q3.SL'!G:O,6,FALSE)&amp;"("&amp;VLOOKUP(E223,'Q3.SL'!G:O,4,FALSE)&amp;")",VLOOKUP(E223,'Q3.SL'!G:O,6,FALSE))</f>
        <v/>
      </c>
      <c r="I223" s="20" t="str">
        <f ca="1">IF(AND('Inf.'!C$10="Onsight",VLOOKUP(E223,'Q4.SL'!G:O,6,FALSE)="TOP"),VLOOKUP(E223,'Q4.SL'!G:O,6,FALSE)&amp;"("&amp;VLOOKUP(E223,'Q4.SL'!G:O,4,FALSE)&amp;")",VLOOKUP(E223,'Q4.SL'!G:O,6,FALSE))</f>
        <v/>
      </c>
      <c r="J223" s="20" t="str">
        <f ca="1">_xlfn.IFERROR(VLOOKUP(E223,'Rec.'!H:N,7,FALSE),"")</f>
        <v/>
      </c>
      <c r="K223" s="20" t="str">
        <f ca="1">_xlfn.IFERROR(VLOOKUP(E223,'SF.SL'!F:J,5,FALSE),"")</f>
        <v/>
      </c>
      <c r="L223" s="31" t="str">
        <f ca="1">IF(ROW()-9&gt;'Inf.'!$O$2,"",VLOOKUP(E223,'SF.SL'!F:J,4,FALSE))</f>
        <v/>
      </c>
      <c r="M223" s="20" t="str">
        <f ca="1">IF(ROW()-9&gt;'Inf.'!$O$2,"",VLOOKUP(E223,'SF.SL'!F:O,10,FALSE))</f>
        <v/>
      </c>
      <c r="N223" s="20">
        <f ca="1">_xlfn.IFERROR(VLOOKUP(E223,'F.SL'!F:J,5,FALSE),"")</f>
        <v>9.2</v>
      </c>
      <c r="O223" s="31" t="str">
        <f>IF(ROW()-9&gt;'Inf.'!$F$10,"",VLOOKUP(E223,'F.SL'!F:J,4,FALSE))</f>
        <v/>
      </c>
      <c r="P223" s="20" t="str">
        <f>IF(ROW()-9&gt;'Inf.'!$F$10,"",VLOOKUP(E223,'F.SL'!F:O,10,FALSE))</f>
        <v/>
      </c>
      <c r="Q223" s="42"/>
    </row>
    <row r="224" spans="1:17" ht="21.95" customHeight="1">
      <c r="A224" s="20" t="str">
        <f ca="1">_xlfn.IFERROR(VLOOKUP(E224,'Rec.'!Q:R,2,FALSE),"")</f>
        <v/>
      </c>
      <c r="B224" s="21" t="str">
        <f ca="1">_xlfn.IFERROR(VLOOKUP(E224,'Rec.'!B:H,4,FALSE),"")</f>
        <v/>
      </c>
      <c r="C224" s="21" t="str">
        <f ca="1">_xlfn.IFERROR(VLOOKUP(E224,'Rec.'!B:H,5,FALSE),"")</f>
        <v/>
      </c>
      <c r="D224" s="20" t="str">
        <f ca="1">_xlfn.IFERROR(VLOOKUP(E224,'Rec.'!B:H,6,FALSE),"")</f>
        <v/>
      </c>
      <c r="E224" s="20" t="str">
        <f ca="1">_xlfn.IFERROR(VLOOKUP(ROW()-9,'Rec.'!T:U,2,FALSE),"")</f>
        <v/>
      </c>
      <c r="F224" s="20" t="str">
        <f ca="1">IF(AND('Inf.'!C$10="Onsight",VLOOKUP(E224,'Q1.SL'!F:M,6,FALSE)="TOP"),VLOOKUP(E224,'Q1.SL'!F:M,6,FALSE)&amp;"("&amp;VLOOKUP(E224,'Q1.SL'!F:M,4,FALSE)&amp;")",VLOOKUP(E224,'Q1.SL'!F:M,6,FALSE))</f>
        <v/>
      </c>
      <c r="G224" s="20" t="str">
        <f ca="1">IF(AND('Inf.'!C$10="Onsight",VLOOKUP(E224,'Q2.SL'!G:O,6,FALSE)="TOP"),VLOOKUP(E224,'Q2.SL'!G:O,6,FALSE)&amp;"("&amp;VLOOKUP(E224,'Q2.SL'!G:O,4,FALSE)&amp;")",VLOOKUP(E224,'Q2.SL'!G:O,6,FALSE))</f>
        <v/>
      </c>
      <c r="H224" s="20" t="str">
        <f ca="1">IF(AND('Inf.'!C$10="Onsight",VLOOKUP(E224,'Q3.SL'!G:O,6,FALSE)="TOP"),VLOOKUP(E224,'Q3.SL'!G:O,6,FALSE)&amp;"("&amp;VLOOKUP(E224,'Q3.SL'!G:O,4,FALSE)&amp;")",VLOOKUP(E224,'Q3.SL'!G:O,6,FALSE))</f>
        <v/>
      </c>
      <c r="I224" s="20" t="str">
        <f ca="1">IF(AND('Inf.'!C$10="Onsight",VLOOKUP(E224,'Q4.SL'!G:O,6,FALSE)="TOP"),VLOOKUP(E224,'Q4.SL'!G:O,6,FALSE)&amp;"("&amp;VLOOKUP(E224,'Q4.SL'!G:O,4,FALSE)&amp;")",VLOOKUP(E224,'Q4.SL'!G:O,6,FALSE))</f>
        <v/>
      </c>
      <c r="J224" s="20" t="str">
        <f ca="1">_xlfn.IFERROR(VLOOKUP(E224,'Rec.'!H:N,7,FALSE),"")</f>
        <v/>
      </c>
      <c r="K224" s="20" t="str">
        <f ca="1">_xlfn.IFERROR(VLOOKUP(E224,'SF.SL'!F:J,5,FALSE),"")</f>
        <v/>
      </c>
      <c r="L224" s="31" t="str">
        <f ca="1">IF(ROW()-9&gt;'Inf.'!$O$2,"",VLOOKUP(E224,'SF.SL'!F:J,4,FALSE))</f>
        <v/>
      </c>
      <c r="M224" s="20" t="str">
        <f ca="1">IF(ROW()-9&gt;'Inf.'!$O$2,"",VLOOKUP(E224,'SF.SL'!F:O,10,FALSE))</f>
        <v/>
      </c>
      <c r="N224" s="20">
        <f ca="1">_xlfn.IFERROR(VLOOKUP(E224,'F.SL'!F:J,5,FALSE),"")</f>
        <v>9.2</v>
      </c>
      <c r="O224" s="31" t="str">
        <f>IF(ROW()-9&gt;'Inf.'!$F$10,"",VLOOKUP(E224,'F.SL'!F:J,4,FALSE))</f>
        <v/>
      </c>
      <c r="P224" s="20" t="str">
        <f>IF(ROW()-9&gt;'Inf.'!$F$10,"",VLOOKUP(E224,'F.SL'!F:O,10,FALSE))</f>
        <v/>
      </c>
      <c r="Q224" s="42"/>
    </row>
    <row r="225" spans="1:17" ht="21.95" customHeight="1">
      <c r="A225" s="20" t="str">
        <f ca="1">_xlfn.IFERROR(VLOOKUP(E225,'Rec.'!Q:R,2,FALSE),"")</f>
        <v/>
      </c>
      <c r="B225" s="21" t="str">
        <f ca="1">_xlfn.IFERROR(VLOOKUP(E225,'Rec.'!B:H,4,FALSE),"")</f>
        <v/>
      </c>
      <c r="C225" s="21" t="str">
        <f ca="1">_xlfn.IFERROR(VLOOKUP(E225,'Rec.'!B:H,5,FALSE),"")</f>
        <v/>
      </c>
      <c r="D225" s="20" t="str">
        <f ca="1">_xlfn.IFERROR(VLOOKUP(E225,'Rec.'!B:H,6,FALSE),"")</f>
        <v/>
      </c>
      <c r="E225" s="20" t="str">
        <f ca="1">_xlfn.IFERROR(VLOOKUP(ROW()-9,'Rec.'!T:U,2,FALSE),"")</f>
        <v/>
      </c>
      <c r="F225" s="20" t="str">
        <f ca="1">IF(AND('Inf.'!C$10="Onsight",VLOOKUP(E225,'Q1.SL'!F:M,6,FALSE)="TOP"),VLOOKUP(E225,'Q1.SL'!F:M,6,FALSE)&amp;"("&amp;VLOOKUP(E225,'Q1.SL'!F:M,4,FALSE)&amp;")",VLOOKUP(E225,'Q1.SL'!F:M,6,FALSE))</f>
        <v/>
      </c>
      <c r="G225" s="20" t="str">
        <f ca="1">IF(AND('Inf.'!C$10="Onsight",VLOOKUP(E225,'Q2.SL'!G:O,6,FALSE)="TOP"),VLOOKUP(E225,'Q2.SL'!G:O,6,FALSE)&amp;"("&amp;VLOOKUP(E225,'Q2.SL'!G:O,4,FALSE)&amp;")",VLOOKUP(E225,'Q2.SL'!G:O,6,FALSE))</f>
        <v/>
      </c>
      <c r="H225" s="20" t="str">
        <f ca="1">IF(AND('Inf.'!C$10="Onsight",VLOOKUP(E225,'Q3.SL'!G:O,6,FALSE)="TOP"),VLOOKUP(E225,'Q3.SL'!G:O,6,FALSE)&amp;"("&amp;VLOOKUP(E225,'Q3.SL'!G:O,4,FALSE)&amp;")",VLOOKUP(E225,'Q3.SL'!G:O,6,FALSE))</f>
        <v/>
      </c>
      <c r="I225" s="20" t="str">
        <f ca="1">IF(AND('Inf.'!C$10="Onsight",VLOOKUP(E225,'Q4.SL'!G:O,6,FALSE)="TOP"),VLOOKUP(E225,'Q4.SL'!G:O,6,FALSE)&amp;"("&amp;VLOOKUP(E225,'Q4.SL'!G:O,4,FALSE)&amp;")",VLOOKUP(E225,'Q4.SL'!G:O,6,FALSE))</f>
        <v/>
      </c>
      <c r="J225" s="20" t="str">
        <f ca="1">_xlfn.IFERROR(VLOOKUP(E225,'Rec.'!H:N,7,FALSE),"")</f>
        <v/>
      </c>
      <c r="K225" s="20" t="str">
        <f ca="1">_xlfn.IFERROR(VLOOKUP(E225,'SF.SL'!F:J,5,FALSE),"")</f>
        <v/>
      </c>
      <c r="L225" s="31" t="str">
        <f ca="1">IF(ROW()-9&gt;'Inf.'!$O$2,"",VLOOKUP(E225,'SF.SL'!F:J,4,FALSE))</f>
        <v/>
      </c>
      <c r="M225" s="20" t="str">
        <f ca="1">IF(ROW()-9&gt;'Inf.'!$O$2,"",VLOOKUP(E225,'SF.SL'!F:O,10,FALSE))</f>
        <v/>
      </c>
      <c r="N225" s="20">
        <f ca="1">_xlfn.IFERROR(VLOOKUP(E225,'F.SL'!F:J,5,FALSE),"")</f>
        <v>9.2</v>
      </c>
      <c r="O225" s="31" t="str">
        <f>IF(ROW()-9&gt;'Inf.'!$F$10,"",VLOOKUP(E225,'F.SL'!F:J,4,FALSE))</f>
        <v/>
      </c>
      <c r="P225" s="20" t="str">
        <f>IF(ROW()-9&gt;'Inf.'!$F$10,"",VLOOKUP(E225,'F.SL'!F:O,10,FALSE))</f>
        <v/>
      </c>
      <c r="Q225" s="42"/>
    </row>
    <row r="226" spans="1:17" ht="21.95" customHeight="1">
      <c r="A226" s="20" t="str">
        <f ca="1">_xlfn.IFERROR(VLOOKUP(E226,'Rec.'!Q:R,2,FALSE),"")</f>
        <v/>
      </c>
      <c r="B226" s="21" t="str">
        <f ca="1">_xlfn.IFERROR(VLOOKUP(E226,'Rec.'!B:H,4,FALSE),"")</f>
        <v/>
      </c>
      <c r="C226" s="21" t="str">
        <f ca="1">_xlfn.IFERROR(VLOOKUP(E226,'Rec.'!B:H,5,FALSE),"")</f>
        <v/>
      </c>
      <c r="D226" s="20" t="str">
        <f ca="1">_xlfn.IFERROR(VLOOKUP(E226,'Rec.'!B:H,6,FALSE),"")</f>
        <v/>
      </c>
      <c r="E226" s="20" t="str">
        <f ca="1">_xlfn.IFERROR(VLOOKUP(ROW()-9,'Rec.'!T:U,2,FALSE),"")</f>
        <v/>
      </c>
      <c r="F226" s="20" t="str">
        <f ca="1">IF(AND('Inf.'!C$10="Onsight",VLOOKUP(E226,'Q1.SL'!F:M,6,FALSE)="TOP"),VLOOKUP(E226,'Q1.SL'!F:M,6,FALSE)&amp;"("&amp;VLOOKUP(E226,'Q1.SL'!F:M,4,FALSE)&amp;")",VLOOKUP(E226,'Q1.SL'!F:M,6,FALSE))</f>
        <v/>
      </c>
      <c r="G226" s="20" t="str">
        <f ca="1">IF(AND('Inf.'!C$10="Onsight",VLOOKUP(E226,'Q2.SL'!G:O,6,FALSE)="TOP"),VLOOKUP(E226,'Q2.SL'!G:O,6,FALSE)&amp;"("&amp;VLOOKUP(E226,'Q2.SL'!G:O,4,FALSE)&amp;")",VLOOKUP(E226,'Q2.SL'!G:O,6,FALSE))</f>
        <v/>
      </c>
      <c r="H226" s="20" t="str">
        <f ca="1">IF(AND('Inf.'!C$10="Onsight",VLOOKUP(E226,'Q3.SL'!G:O,6,FALSE)="TOP"),VLOOKUP(E226,'Q3.SL'!G:O,6,FALSE)&amp;"("&amp;VLOOKUP(E226,'Q3.SL'!G:O,4,FALSE)&amp;")",VLOOKUP(E226,'Q3.SL'!G:O,6,FALSE))</f>
        <v/>
      </c>
      <c r="I226" s="20" t="str">
        <f ca="1">IF(AND('Inf.'!C$10="Onsight",VLOOKUP(E226,'Q4.SL'!G:O,6,FALSE)="TOP"),VLOOKUP(E226,'Q4.SL'!G:O,6,FALSE)&amp;"("&amp;VLOOKUP(E226,'Q4.SL'!G:O,4,FALSE)&amp;")",VLOOKUP(E226,'Q4.SL'!G:O,6,FALSE))</f>
        <v/>
      </c>
      <c r="J226" s="20" t="str">
        <f ca="1">_xlfn.IFERROR(VLOOKUP(E226,'Rec.'!H:N,7,FALSE),"")</f>
        <v/>
      </c>
      <c r="K226" s="20" t="str">
        <f ca="1">_xlfn.IFERROR(VLOOKUP(E226,'SF.SL'!F:J,5,FALSE),"")</f>
        <v/>
      </c>
      <c r="L226" s="31" t="str">
        <f ca="1">IF(ROW()-9&gt;'Inf.'!$O$2,"",VLOOKUP(E226,'SF.SL'!F:J,4,FALSE))</f>
        <v/>
      </c>
      <c r="M226" s="20" t="str">
        <f ca="1">IF(ROW()-9&gt;'Inf.'!$O$2,"",VLOOKUP(E226,'SF.SL'!F:O,10,FALSE))</f>
        <v/>
      </c>
      <c r="N226" s="20">
        <f ca="1">_xlfn.IFERROR(VLOOKUP(E226,'F.SL'!F:J,5,FALSE),"")</f>
        <v>9.2</v>
      </c>
      <c r="O226" s="31" t="str">
        <f>IF(ROW()-9&gt;'Inf.'!$F$10,"",VLOOKUP(E226,'F.SL'!F:J,4,FALSE))</f>
        <v/>
      </c>
      <c r="P226" s="20" t="str">
        <f>IF(ROW()-9&gt;'Inf.'!$F$10,"",VLOOKUP(E226,'F.SL'!F:O,10,FALSE))</f>
        <v/>
      </c>
      <c r="Q226" s="42"/>
    </row>
    <row r="227" spans="1:17" ht="21.95" customHeight="1">
      <c r="A227" s="20" t="str">
        <f ca="1">_xlfn.IFERROR(VLOOKUP(E227,'Rec.'!Q:R,2,FALSE),"")</f>
        <v/>
      </c>
      <c r="B227" s="21" t="str">
        <f ca="1">_xlfn.IFERROR(VLOOKUP(E227,'Rec.'!B:H,4,FALSE),"")</f>
        <v/>
      </c>
      <c r="C227" s="21" t="str">
        <f ca="1">_xlfn.IFERROR(VLOOKUP(E227,'Rec.'!B:H,5,FALSE),"")</f>
        <v/>
      </c>
      <c r="D227" s="20" t="str">
        <f ca="1">_xlfn.IFERROR(VLOOKUP(E227,'Rec.'!B:H,6,FALSE),"")</f>
        <v/>
      </c>
      <c r="E227" s="20" t="str">
        <f ca="1">_xlfn.IFERROR(VLOOKUP(ROW()-9,'Rec.'!T:U,2,FALSE),"")</f>
        <v/>
      </c>
      <c r="F227" s="20" t="str">
        <f ca="1">IF(AND('Inf.'!C$10="Onsight",VLOOKUP(E227,'Q1.SL'!F:M,6,FALSE)="TOP"),VLOOKUP(E227,'Q1.SL'!F:M,6,FALSE)&amp;"("&amp;VLOOKUP(E227,'Q1.SL'!F:M,4,FALSE)&amp;")",VLOOKUP(E227,'Q1.SL'!F:M,6,FALSE))</f>
        <v/>
      </c>
      <c r="G227" s="20" t="str">
        <f ca="1">IF(AND('Inf.'!C$10="Onsight",VLOOKUP(E227,'Q2.SL'!G:O,6,FALSE)="TOP"),VLOOKUP(E227,'Q2.SL'!G:O,6,FALSE)&amp;"("&amp;VLOOKUP(E227,'Q2.SL'!G:O,4,FALSE)&amp;")",VLOOKUP(E227,'Q2.SL'!G:O,6,FALSE))</f>
        <v/>
      </c>
      <c r="H227" s="20" t="str">
        <f ca="1">IF(AND('Inf.'!C$10="Onsight",VLOOKUP(E227,'Q3.SL'!G:O,6,FALSE)="TOP"),VLOOKUP(E227,'Q3.SL'!G:O,6,FALSE)&amp;"("&amp;VLOOKUP(E227,'Q3.SL'!G:O,4,FALSE)&amp;")",VLOOKUP(E227,'Q3.SL'!G:O,6,FALSE))</f>
        <v/>
      </c>
      <c r="I227" s="20" t="str">
        <f ca="1">IF(AND('Inf.'!C$10="Onsight",VLOOKUP(E227,'Q4.SL'!G:O,6,FALSE)="TOP"),VLOOKUP(E227,'Q4.SL'!G:O,6,FALSE)&amp;"("&amp;VLOOKUP(E227,'Q4.SL'!G:O,4,FALSE)&amp;")",VLOOKUP(E227,'Q4.SL'!G:O,6,FALSE))</f>
        <v/>
      </c>
      <c r="J227" s="20" t="str">
        <f ca="1">_xlfn.IFERROR(VLOOKUP(E227,'Rec.'!H:N,7,FALSE),"")</f>
        <v/>
      </c>
      <c r="K227" s="20" t="str">
        <f ca="1">_xlfn.IFERROR(VLOOKUP(E227,'SF.SL'!F:J,5,FALSE),"")</f>
        <v/>
      </c>
      <c r="L227" s="31" t="str">
        <f ca="1">IF(ROW()-9&gt;'Inf.'!$O$2,"",VLOOKUP(E227,'SF.SL'!F:J,4,FALSE))</f>
        <v/>
      </c>
      <c r="M227" s="20" t="str">
        <f ca="1">IF(ROW()-9&gt;'Inf.'!$O$2,"",VLOOKUP(E227,'SF.SL'!F:O,10,FALSE))</f>
        <v/>
      </c>
      <c r="N227" s="20">
        <f ca="1">_xlfn.IFERROR(VLOOKUP(E227,'F.SL'!F:J,5,FALSE),"")</f>
        <v>9.2</v>
      </c>
      <c r="O227" s="31" t="str">
        <f>IF(ROW()-9&gt;'Inf.'!$F$10,"",VLOOKUP(E227,'F.SL'!F:J,4,FALSE))</f>
        <v/>
      </c>
      <c r="P227" s="20" t="str">
        <f>IF(ROW()-9&gt;'Inf.'!$F$10,"",VLOOKUP(E227,'F.SL'!F:O,10,FALSE))</f>
        <v/>
      </c>
      <c r="Q227" s="42"/>
    </row>
    <row r="228" spans="1:17" ht="21.95" customHeight="1">
      <c r="A228" s="20" t="str">
        <f ca="1">_xlfn.IFERROR(VLOOKUP(E228,'Rec.'!Q:R,2,FALSE),"")</f>
        <v/>
      </c>
      <c r="B228" s="21" t="str">
        <f ca="1">_xlfn.IFERROR(VLOOKUP(E228,'Rec.'!B:H,4,FALSE),"")</f>
        <v/>
      </c>
      <c r="C228" s="21" t="str">
        <f ca="1">_xlfn.IFERROR(VLOOKUP(E228,'Rec.'!B:H,5,FALSE),"")</f>
        <v/>
      </c>
      <c r="D228" s="20" t="str">
        <f ca="1">_xlfn.IFERROR(VLOOKUP(E228,'Rec.'!B:H,6,FALSE),"")</f>
        <v/>
      </c>
      <c r="E228" s="20" t="str">
        <f ca="1">_xlfn.IFERROR(VLOOKUP(ROW()-9,'Rec.'!T:U,2,FALSE),"")</f>
        <v/>
      </c>
      <c r="F228" s="20" t="str">
        <f ca="1">IF(AND('Inf.'!C$10="Onsight",VLOOKUP(E228,'Q1.SL'!F:M,6,FALSE)="TOP"),VLOOKUP(E228,'Q1.SL'!F:M,6,FALSE)&amp;"("&amp;VLOOKUP(E228,'Q1.SL'!F:M,4,FALSE)&amp;")",VLOOKUP(E228,'Q1.SL'!F:M,6,FALSE))</f>
        <v/>
      </c>
      <c r="G228" s="20" t="str">
        <f ca="1">IF(AND('Inf.'!C$10="Onsight",VLOOKUP(E228,'Q2.SL'!G:O,6,FALSE)="TOP"),VLOOKUP(E228,'Q2.SL'!G:O,6,FALSE)&amp;"("&amp;VLOOKUP(E228,'Q2.SL'!G:O,4,FALSE)&amp;")",VLOOKUP(E228,'Q2.SL'!G:O,6,FALSE))</f>
        <v/>
      </c>
      <c r="H228" s="20" t="str">
        <f ca="1">IF(AND('Inf.'!C$10="Onsight",VLOOKUP(E228,'Q3.SL'!G:O,6,FALSE)="TOP"),VLOOKUP(E228,'Q3.SL'!G:O,6,FALSE)&amp;"("&amp;VLOOKUP(E228,'Q3.SL'!G:O,4,FALSE)&amp;")",VLOOKUP(E228,'Q3.SL'!G:O,6,FALSE))</f>
        <v/>
      </c>
      <c r="I228" s="20" t="str">
        <f ca="1">IF(AND('Inf.'!C$10="Onsight",VLOOKUP(E228,'Q4.SL'!G:O,6,FALSE)="TOP"),VLOOKUP(E228,'Q4.SL'!G:O,6,FALSE)&amp;"("&amp;VLOOKUP(E228,'Q4.SL'!G:O,4,FALSE)&amp;")",VLOOKUP(E228,'Q4.SL'!G:O,6,FALSE))</f>
        <v/>
      </c>
      <c r="J228" s="20" t="str">
        <f ca="1">_xlfn.IFERROR(VLOOKUP(E228,'Rec.'!H:N,7,FALSE),"")</f>
        <v/>
      </c>
      <c r="K228" s="20" t="str">
        <f ca="1">_xlfn.IFERROR(VLOOKUP(E228,'SF.SL'!F:J,5,FALSE),"")</f>
        <v/>
      </c>
      <c r="L228" s="31" t="str">
        <f ca="1">IF(ROW()-9&gt;'Inf.'!$O$2,"",VLOOKUP(E228,'SF.SL'!F:J,4,FALSE))</f>
        <v/>
      </c>
      <c r="M228" s="20" t="str">
        <f ca="1">IF(ROW()-9&gt;'Inf.'!$O$2,"",VLOOKUP(E228,'SF.SL'!F:O,10,FALSE))</f>
        <v/>
      </c>
      <c r="N228" s="20">
        <f ca="1">_xlfn.IFERROR(VLOOKUP(E228,'F.SL'!F:J,5,FALSE),"")</f>
        <v>9.2</v>
      </c>
      <c r="O228" s="31" t="str">
        <f>IF(ROW()-9&gt;'Inf.'!$F$10,"",VLOOKUP(E228,'F.SL'!F:J,4,FALSE))</f>
        <v/>
      </c>
      <c r="P228" s="20" t="str">
        <f>IF(ROW()-9&gt;'Inf.'!$F$10,"",VLOOKUP(E228,'F.SL'!F:O,10,FALSE))</f>
        <v/>
      </c>
      <c r="Q228" s="42"/>
    </row>
    <row r="229" spans="1:17" ht="21.95" customHeight="1">
      <c r="A229" s="20" t="str">
        <f ca="1">_xlfn.IFERROR(VLOOKUP(E229,'Rec.'!Q:R,2,FALSE),"")</f>
        <v/>
      </c>
      <c r="B229" s="21" t="str">
        <f ca="1">_xlfn.IFERROR(VLOOKUP(E229,'Rec.'!B:H,4,FALSE),"")</f>
        <v/>
      </c>
      <c r="C229" s="21" t="str">
        <f ca="1">_xlfn.IFERROR(VLOOKUP(E229,'Rec.'!B:H,5,FALSE),"")</f>
        <v/>
      </c>
      <c r="D229" s="20" t="str">
        <f ca="1">_xlfn.IFERROR(VLOOKUP(E229,'Rec.'!B:H,6,FALSE),"")</f>
        <v/>
      </c>
      <c r="E229" s="20" t="str">
        <f ca="1">_xlfn.IFERROR(VLOOKUP(ROW()-9,'Rec.'!T:U,2,FALSE),"")</f>
        <v/>
      </c>
      <c r="F229" s="20" t="str">
        <f ca="1">IF(AND('Inf.'!C$10="Onsight",VLOOKUP(E229,'Q1.SL'!F:M,6,FALSE)="TOP"),VLOOKUP(E229,'Q1.SL'!F:M,6,FALSE)&amp;"("&amp;VLOOKUP(E229,'Q1.SL'!F:M,4,FALSE)&amp;")",VLOOKUP(E229,'Q1.SL'!F:M,6,FALSE))</f>
        <v/>
      </c>
      <c r="G229" s="20" t="str">
        <f ca="1">IF(AND('Inf.'!C$10="Onsight",VLOOKUP(E229,'Q2.SL'!G:O,6,FALSE)="TOP"),VLOOKUP(E229,'Q2.SL'!G:O,6,FALSE)&amp;"("&amp;VLOOKUP(E229,'Q2.SL'!G:O,4,FALSE)&amp;")",VLOOKUP(E229,'Q2.SL'!G:O,6,FALSE))</f>
        <v/>
      </c>
      <c r="H229" s="20" t="str">
        <f ca="1">IF(AND('Inf.'!C$10="Onsight",VLOOKUP(E229,'Q3.SL'!G:O,6,FALSE)="TOP"),VLOOKUP(E229,'Q3.SL'!G:O,6,FALSE)&amp;"("&amp;VLOOKUP(E229,'Q3.SL'!G:O,4,FALSE)&amp;")",VLOOKUP(E229,'Q3.SL'!G:O,6,FALSE))</f>
        <v/>
      </c>
      <c r="I229" s="20" t="str">
        <f ca="1">IF(AND('Inf.'!C$10="Onsight",VLOOKUP(E229,'Q4.SL'!G:O,6,FALSE)="TOP"),VLOOKUP(E229,'Q4.SL'!G:O,6,FALSE)&amp;"("&amp;VLOOKUP(E229,'Q4.SL'!G:O,4,FALSE)&amp;")",VLOOKUP(E229,'Q4.SL'!G:O,6,FALSE))</f>
        <v/>
      </c>
      <c r="J229" s="20" t="str">
        <f ca="1">_xlfn.IFERROR(VLOOKUP(E229,'Rec.'!H:N,7,FALSE),"")</f>
        <v/>
      </c>
      <c r="K229" s="20" t="str">
        <f ca="1">_xlfn.IFERROR(VLOOKUP(E229,'SF.SL'!F:J,5,FALSE),"")</f>
        <v/>
      </c>
      <c r="L229" s="31" t="str">
        <f ca="1">IF(ROW()-9&gt;'Inf.'!$O$2,"",VLOOKUP(E229,'SF.SL'!F:J,4,FALSE))</f>
        <v/>
      </c>
      <c r="M229" s="20" t="str">
        <f ca="1">IF(ROW()-9&gt;'Inf.'!$O$2,"",VLOOKUP(E229,'SF.SL'!F:O,10,FALSE))</f>
        <v/>
      </c>
      <c r="N229" s="20">
        <f ca="1">_xlfn.IFERROR(VLOOKUP(E229,'F.SL'!F:J,5,FALSE),"")</f>
        <v>9.2</v>
      </c>
      <c r="O229" s="31" t="str">
        <f>IF(ROW()-9&gt;'Inf.'!$F$10,"",VLOOKUP(E229,'F.SL'!F:J,4,FALSE))</f>
        <v/>
      </c>
      <c r="P229" s="20" t="str">
        <f>IF(ROW()-9&gt;'Inf.'!$F$10,"",VLOOKUP(E229,'F.SL'!F:O,10,FALSE))</f>
        <v/>
      </c>
      <c r="Q229" s="42"/>
    </row>
    <row r="230" spans="1:17" ht="21.95" customHeight="1">
      <c r="A230" s="20" t="str">
        <f ca="1">_xlfn.IFERROR(VLOOKUP(E230,'Rec.'!Q:R,2,FALSE),"")</f>
        <v/>
      </c>
      <c r="B230" s="21" t="str">
        <f ca="1">_xlfn.IFERROR(VLOOKUP(E230,'Rec.'!B:H,4,FALSE),"")</f>
        <v/>
      </c>
      <c r="C230" s="21" t="str">
        <f ca="1">_xlfn.IFERROR(VLOOKUP(E230,'Rec.'!B:H,5,FALSE),"")</f>
        <v/>
      </c>
      <c r="D230" s="20" t="str">
        <f ca="1">_xlfn.IFERROR(VLOOKUP(E230,'Rec.'!B:H,6,FALSE),"")</f>
        <v/>
      </c>
      <c r="E230" s="20" t="str">
        <f ca="1">_xlfn.IFERROR(VLOOKUP(ROW()-9,'Rec.'!T:U,2,FALSE),"")</f>
        <v/>
      </c>
      <c r="F230" s="20" t="str">
        <f ca="1">IF(AND('Inf.'!C$10="Onsight",VLOOKUP(E230,'Q1.SL'!F:M,6,FALSE)="TOP"),VLOOKUP(E230,'Q1.SL'!F:M,6,FALSE)&amp;"("&amp;VLOOKUP(E230,'Q1.SL'!F:M,4,FALSE)&amp;")",VLOOKUP(E230,'Q1.SL'!F:M,6,FALSE))</f>
        <v/>
      </c>
      <c r="G230" s="20" t="str">
        <f ca="1">IF(AND('Inf.'!C$10="Onsight",VLOOKUP(E230,'Q2.SL'!G:O,6,FALSE)="TOP"),VLOOKUP(E230,'Q2.SL'!G:O,6,FALSE)&amp;"("&amp;VLOOKUP(E230,'Q2.SL'!G:O,4,FALSE)&amp;")",VLOOKUP(E230,'Q2.SL'!G:O,6,FALSE))</f>
        <v/>
      </c>
      <c r="H230" s="20" t="str">
        <f ca="1">IF(AND('Inf.'!C$10="Onsight",VLOOKUP(E230,'Q3.SL'!G:O,6,FALSE)="TOP"),VLOOKUP(E230,'Q3.SL'!G:O,6,FALSE)&amp;"("&amp;VLOOKUP(E230,'Q3.SL'!G:O,4,FALSE)&amp;")",VLOOKUP(E230,'Q3.SL'!G:O,6,FALSE))</f>
        <v/>
      </c>
      <c r="I230" s="20" t="str">
        <f ca="1">IF(AND('Inf.'!C$10="Onsight",VLOOKUP(E230,'Q4.SL'!G:O,6,FALSE)="TOP"),VLOOKUP(E230,'Q4.SL'!G:O,6,FALSE)&amp;"("&amp;VLOOKUP(E230,'Q4.SL'!G:O,4,FALSE)&amp;")",VLOOKUP(E230,'Q4.SL'!G:O,6,FALSE))</f>
        <v/>
      </c>
      <c r="J230" s="20" t="str">
        <f ca="1">_xlfn.IFERROR(VLOOKUP(E230,'Rec.'!H:N,7,FALSE),"")</f>
        <v/>
      </c>
      <c r="K230" s="20" t="str">
        <f ca="1">_xlfn.IFERROR(VLOOKUP(E230,'SF.SL'!F:J,5,FALSE),"")</f>
        <v/>
      </c>
      <c r="L230" s="31" t="str">
        <f ca="1">IF(ROW()-9&gt;'Inf.'!$O$2,"",VLOOKUP(E230,'SF.SL'!F:J,4,FALSE))</f>
        <v/>
      </c>
      <c r="M230" s="20" t="str">
        <f ca="1">IF(ROW()-9&gt;'Inf.'!$O$2,"",VLOOKUP(E230,'SF.SL'!F:O,10,FALSE))</f>
        <v/>
      </c>
      <c r="N230" s="20">
        <f ca="1">_xlfn.IFERROR(VLOOKUP(E230,'F.SL'!F:J,5,FALSE),"")</f>
        <v>9.2</v>
      </c>
      <c r="O230" s="31" t="str">
        <f>IF(ROW()-9&gt;'Inf.'!$F$10,"",VLOOKUP(E230,'F.SL'!F:J,4,FALSE))</f>
        <v/>
      </c>
      <c r="P230" s="20" t="str">
        <f>IF(ROW()-9&gt;'Inf.'!$F$10,"",VLOOKUP(E230,'F.SL'!F:O,10,FALSE))</f>
        <v/>
      </c>
      <c r="Q230" s="42"/>
    </row>
    <row r="231" spans="1:17" ht="21.95" customHeight="1">
      <c r="A231" s="20" t="str">
        <f ca="1">_xlfn.IFERROR(VLOOKUP(E231,'Rec.'!Q:R,2,FALSE),"")</f>
        <v/>
      </c>
      <c r="B231" s="21" t="str">
        <f ca="1">_xlfn.IFERROR(VLOOKUP(E231,'Rec.'!B:H,4,FALSE),"")</f>
        <v/>
      </c>
      <c r="C231" s="21" t="str">
        <f ca="1">_xlfn.IFERROR(VLOOKUP(E231,'Rec.'!B:H,5,FALSE),"")</f>
        <v/>
      </c>
      <c r="D231" s="20" t="str">
        <f ca="1">_xlfn.IFERROR(VLOOKUP(E231,'Rec.'!B:H,6,FALSE),"")</f>
        <v/>
      </c>
      <c r="E231" s="20" t="str">
        <f ca="1">_xlfn.IFERROR(VLOOKUP(ROW()-9,'Rec.'!T:U,2,FALSE),"")</f>
        <v/>
      </c>
      <c r="F231" s="20" t="str">
        <f ca="1">IF(AND('Inf.'!C$10="Onsight",VLOOKUP(E231,'Q1.SL'!F:M,6,FALSE)="TOP"),VLOOKUP(E231,'Q1.SL'!F:M,6,FALSE)&amp;"("&amp;VLOOKUP(E231,'Q1.SL'!F:M,4,FALSE)&amp;")",VLOOKUP(E231,'Q1.SL'!F:M,6,FALSE))</f>
        <v/>
      </c>
      <c r="G231" s="20" t="str">
        <f ca="1">IF(AND('Inf.'!C$10="Onsight",VLOOKUP(E231,'Q2.SL'!G:O,6,FALSE)="TOP"),VLOOKUP(E231,'Q2.SL'!G:O,6,FALSE)&amp;"("&amp;VLOOKUP(E231,'Q2.SL'!G:O,4,FALSE)&amp;")",VLOOKUP(E231,'Q2.SL'!G:O,6,FALSE))</f>
        <v/>
      </c>
      <c r="H231" s="20" t="str">
        <f ca="1">IF(AND('Inf.'!C$10="Onsight",VLOOKUP(E231,'Q3.SL'!G:O,6,FALSE)="TOP"),VLOOKUP(E231,'Q3.SL'!G:O,6,FALSE)&amp;"("&amp;VLOOKUP(E231,'Q3.SL'!G:O,4,FALSE)&amp;")",VLOOKUP(E231,'Q3.SL'!G:O,6,FALSE))</f>
        <v/>
      </c>
      <c r="I231" s="20" t="str">
        <f ca="1">IF(AND('Inf.'!C$10="Onsight",VLOOKUP(E231,'Q4.SL'!G:O,6,FALSE)="TOP"),VLOOKUP(E231,'Q4.SL'!G:O,6,FALSE)&amp;"("&amp;VLOOKUP(E231,'Q4.SL'!G:O,4,FALSE)&amp;")",VLOOKUP(E231,'Q4.SL'!G:O,6,FALSE))</f>
        <v/>
      </c>
      <c r="J231" s="20" t="str">
        <f ca="1">_xlfn.IFERROR(VLOOKUP(E231,'Rec.'!H:N,7,FALSE),"")</f>
        <v/>
      </c>
      <c r="K231" s="20" t="str">
        <f ca="1">_xlfn.IFERROR(VLOOKUP(E231,'SF.SL'!F:J,5,FALSE),"")</f>
        <v/>
      </c>
      <c r="L231" s="31" t="str">
        <f ca="1">IF(ROW()-9&gt;'Inf.'!$O$2,"",VLOOKUP(E231,'SF.SL'!F:J,4,FALSE))</f>
        <v/>
      </c>
      <c r="M231" s="20" t="str">
        <f ca="1">IF(ROW()-9&gt;'Inf.'!$O$2,"",VLOOKUP(E231,'SF.SL'!F:O,10,FALSE))</f>
        <v/>
      </c>
      <c r="N231" s="20">
        <f ca="1">_xlfn.IFERROR(VLOOKUP(E231,'F.SL'!F:J,5,FALSE),"")</f>
        <v>9.2</v>
      </c>
      <c r="O231" s="31" t="str">
        <f>IF(ROW()-9&gt;'Inf.'!$F$10,"",VLOOKUP(E231,'F.SL'!F:J,4,FALSE))</f>
        <v/>
      </c>
      <c r="P231" s="20" t="str">
        <f>IF(ROW()-9&gt;'Inf.'!$F$10,"",VLOOKUP(E231,'F.SL'!F:O,10,FALSE))</f>
        <v/>
      </c>
      <c r="Q231" s="42"/>
    </row>
    <row r="232" spans="1:17" ht="21.95" customHeight="1">
      <c r="A232" s="20" t="str">
        <f ca="1">_xlfn.IFERROR(VLOOKUP(E232,'Rec.'!Q:R,2,FALSE),"")</f>
        <v/>
      </c>
      <c r="B232" s="21" t="str">
        <f ca="1">_xlfn.IFERROR(VLOOKUP(E232,'Rec.'!B:H,4,FALSE),"")</f>
        <v/>
      </c>
      <c r="C232" s="21" t="str">
        <f ca="1">_xlfn.IFERROR(VLOOKUP(E232,'Rec.'!B:H,5,FALSE),"")</f>
        <v/>
      </c>
      <c r="D232" s="20" t="str">
        <f ca="1">_xlfn.IFERROR(VLOOKUP(E232,'Rec.'!B:H,6,FALSE),"")</f>
        <v/>
      </c>
      <c r="E232" s="20" t="str">
        <f ca="1">_xlfn.IFERROR(VLOOKUP(ROW()-9,'Rec.'!T:U,2,FALSE),"")</f>
        <v/>
      </c>
      <c r="F232" s="20" t="str">
        <f ca="1">IF(AND('Inf.'!C$10="Onsight",VLOOKUP(E232,'Q1.SL'!F:M,6,FALSE)="TOP"),VLOOKUP(E232,'Q1.SL'!F:M,6,FALSE)&amp;"("&amp;VLOOKUP(E232,'Q1.SL'!F:M,4,FALSE)&amp;")",VLOOKUP(E232,'Q1.SL'!F:M,6,FALSE))</f>
        <v/>
      </c>
      <c r="G232" s="20" t="str">
        <f ca="1">IF(AND('Inf.'!C$10="Onsight",VLOOKUP(E232,'Q2.SL'!G:O,6,FALSE)="TOP"),VLOOKUP(E232,'Q2.SL'!G:O,6,FALSE)&amp;"("&amp;VLOOKUP(E232,'Q2.SL'!G:O,4,FALSE)&amp;")",VLOOKUP(E232,'Q2.SL'!G:O,6,FALSE))</f>
        <v/>
      </c>
      <c r="H232" s="20" t="str">
        <f ca="1">IF(AND('Inf.'!C$10="Onsight",VLOOKUP(E232,'Q3.SL'!G:O,6,FALSE)="TOP"),VLOOKUP(E232,'Q3.SL'!G:O,6,FALSE)&amp;"("&amp;VLOOKUP(E232,'Q3.SL'!G:O,4,FALSE)&amp;")",VLOOKUP(E232,'Q3.SL'!G:O,6,FALSE))</f>
        <v/>
      </c>
      <c r="I232" s="20" t="str">
        <f ca="1">IF(AND('Inf.'!C$10="Onsight",VLOOKUP(E232,'Q4.SL'!G:O,6,FALSE)="TOP"),VLOOKUP(E232,'Q4.SL'!G:O,6,FALSE)&amp;"("&amp;VLOOKUP(E232,'Q4.SL'!G:O,4,FALSE)&amp;")",VLOOKUP(E232,'Q4.SL'!G:O,6,FALSE))</f>
        <v/>
      </c>
      <c r="J232" s="20" t="str">
        <f ca="1">_xlfn.IFERROR(VLOOKUP(E232,'Rec.'!H:N,7,FALSE),"")</f>
        <v/>
      </c>
      <c r="K232" s="20" t="str">
        <f ca="1">_xlfn.IFERROR(VLOOKUP(E232,'SF.SL'!F:J,5,FALSE),"")</f>
        <v/>
      </c>
      <c r="L232" s="31" t="str">
        <f ca="1">IF(ROW()-9&gt;'Inf.'!$O$2,"",VLOOKUP(E232,'SF.SL'!F:J,4,FALSE))</f>
        <v/>
      </c>
      <c r="M232" s="20" t="str">
        <f ca="1">IF(ROW()-9&gt;'Inf.'!$O$2,"",VLOOKUP(E232,'SF.SL'!F:O,10,FALSE))</f>
        <v/>
      </c>
      <c r="N232" s="20">
        <f ca="1">_xlfn.IFERROR(VLOOKUP(E232,'F.SL'!F:J,5,FALSE),"")</f>
        <v>9.2</v>
      </c>
      <c r="O232" s="31" t="str">
        <f>IF(ROW()-9&gt;'Inf.'!$F$10,"",VLOOKUP(E232,'F.SL'!F:J,4,FALSE))</f>
        <v/>
      </c>
      <c r="P232" s="20" t="str">
        <f>IF(ROW()-9&gt;'Inf.'!$F$10,"",VLOOKUP(E232,'F.SL'!F:O,10,FALSE))</f>
        <v/>
      </c>
      <c r="Q232" s="42"/>
    </row>
    <row r="233" spans="1:17" ht="21.95" customHeight="1">
      <c r="A233" s="20" t="str">
        <f ca="1">_xlfn.IFERROR(VLOOKUP(E233,'Rec.'!Q:R,2,FALSE),"")</f>
        <v/>
      </c>
      <c r="B233" s="21" t="str">
        <f ca="1">_xlfn.IFERROR(VLOOKUP(E233,'Rec.'!B:H,4,FALSE),"")</f>
        <v/>
      </c>
      <c r="C233" s="21" t="str">
        <f ca="1">_xlfn.IFERROR(VLOOKUP(E233,'Rec.'!B:H,5,FALSE),"")</f>
        <v/>
      </c>
      <c r="D233" s="20" t="str">
        <f ca="1">_xlfn.IFERROR(VLOOKUP(E233,'Rec.'!B:H,6,FALSE),"")</f>
        <v/>
      </c>
      <c r="E233" s="20" t="str">
        <f ca="1">_xlfn.IFERROR(VLOOKUP(ROW()-9,'Rec.'!T:U,2,FALSE),"")</f>
        <v/>
      </c>
      <c r="F233" s="20" t="str">
        <f ca="1">IF(AND('Inf.'!C$10="Onsight",VLOOKUP(E233,'Q1.SL'!F:M,6,FALSE)="TOP"),VLOOKUP(E233,'Q1.SL'!F:M,6,FALSE)&amp;"("&amp;VLOOKUP(E233,'Q1.SL'!F:M,4,FALSE)&amp;")",VLOOKUP(E233,'Q1.SL'!F:M,6,FALSE))</f>
        <v/>
      </c>
      <c r="G233" s="20" t="str">
        <f ca="1">IF(AND('Inf.'!C$10="Onsight",VLOOKUP(E233,'Q2.SL'!G:O,6,FALSE)="TOP"),VLOOKUP(E233,'Q2.SL'!G:O,6,FALSE)&amp;"("&amp;VLOOKUP(E233,'Q2.SL'!G:O,4,FALSE)&amp;")",VLOOKUP(E233,'Q2.SL'!G:O,6,FALSE))</f>
        <v/>
      </c>
      <c r="H233" s="20" t="str">
        <f ca="1">IF(AND('Inf.'!C$10="Onsight",VLOOKUP(E233,'Q3.SL'!G:O,6,FALSE)="TOP"),VLOOKUP(E233,'Q3.SL'!G:O,6,FALSE)&amp;"("&amp;VLOOKUP(E233,'Q3.SL'!G:O,4,FALSE)&amp;")",VLOOKUP(E233,'Q3.SL'!G:O,6,FALSE))</f>
        <v/>
      </c>
      <c r="I233" s="20" t="str">
        <f ca="1">IF(AND('Inf.'!C$10="Onsight",VLOOKUP(E233,'Q4.SL'!G:O,6,FALSE)="TOP"),VLOOKUP(E233,'Q4.SL'!G:O,6,FALSE)&amp;"("&amp;VLOOKUP(E233,'Q4.SL'!G:O,4,FALSE)&amp;")",VLOOKUP(E233,'Q4.SL'!G:O,6,FALSE))</f>
        <v/>
      </c>
      <c r="J233" s="20" t="str">
        <f ca="1">_xlfn.IFERROR(VLOOKUP(E233,'Rec.'!H:N,7,FALSE),"")</f>
        <v/>
      </c>
      <c r="K233" s="20" t="str">
        <f ca="1">_xlfn.IFERROR(VLOOKUP(E233,'SF.SL'!F:J,5,FALSE),"")</f>
        <v/>
      </c>
      <c r="L233" s="31" t="str">
        <f ca="1">IF(ROW()-9&gt;'Inf.'!$O$2,"",VLOOKUP(E233,'SF.SL'!F:J,4,FALSE))</f>
        <v/>
      </c>
      <c r="M233" s="20" t="str">
        <f ca="1">IF(ROW()-9&gt;'Inf.'!$O$2,"",VLOOKUP(E233,'SF.SL'!F:O,10,FALSE))</f>
        <v/>
      </c>
      <c r="N233" s="20">
        <f ca="1">_xlfn.IFERROR(VLOOKUP(E233,'F.SL'!F:J,5,FALSE),"")</f>
        <v>9.2</v>
      </c>
      <c r="O233" s="31" t="str">
        <f>IF(ROW()-9&gt;'Inf.'!$F$10,"",VLOOKUP(E233,'F.SL'!F:J,4,FALSE))</f>
        <v/>
      </c>
      <c r="P233" s="20" t="str">
        <f>IF(ROW()-9&gt;'Inf.'!$F$10,"",VLOOKUP(E233,'F.SL'!F:O,10,FALSE))</f>
        <v/>
      </c>
      <c r="Q233" s="42"/>
    </row>
    <row r="234" spans="1:17" ht="21.95" customHeight="1">
      <c r="A234" s="20" t="str">
        <f ca="1">_xlfn.IFERROR(VLOOKUP(E234,'Rec.'!Q:R,2,FALSE),"")</f>
        <v/>
      </c>
      <c r="B234" s="21" t="str">
        <f ca="1">_xlfn.IFERROR(VLOOKUP(E234,'Rec.'!B:H,4,FALSE),"")</f>
        <v/>
      </c>
      <c r="C234" s="21" t="str">
        <f ca="1">_xlfn.IFERROR(VLOOKUP(E234,'Rec.'!B:H,5,FALSE),"")</f>
        <v/>
      </c>
      <c r="D234" s="20" t="str">
        <f ca="1">_xlfn.IFERROR(VLOOKUP(E234,'Rec.'!B:H,6,FALSE),"")</f>
        <v/>
      </c>
      <c r="E234" s="20" t="str">
        <f ca="1">_xlfn.IFERROR(VLOOKUP(ROW()-9,'Rec.'!T:U,2,FALSE),"")</f>
        <v/>
      </c>
      <c r="F234" s="20" t="str">
        <f ca="1">IF(AND('Inf.'!C$10="Onsight",VLOOKUP(E234,'Q1.SL'!F:M,6,FALSE)="TOP"),VLOOKUP(E234,'Q1.SL'!F:M,6,FALSE)&amp;"("&amp;VLOOKUP(E234,'Q1.SL'!F:M,4,FALSE)&amp;")",VLOOKUP(E234,'Q1.SL'!F:M,6,FALSE))</f>
        <v/>
      </c>
      <c r="G234" s="20" t="str">
        <f ca="1">IF(AND('Inf.'!C$10="Onsight",VLOOKUP(E234,'Q2.SL'!G:O,6,FALSE)="TOP"),VLOOKUP(E234,'Q2.SL'!G:O,6,FALSE)&amp;"("&amp;VLOOKUP(E234,'Q2.SL'!G:O,4,FALSE)&amp;")",VLOOKUP(E234,'Q2.SL'!G:O,6,FALSE))</f>
        <v/>
      </c>
      <c r="H234" s="20" t="str">
        <f ca="1">IF(AND('Inf.'!C$10="Onsight",VLOOKUP(E234,'Q3.SL'!G:O,6,FALSE)="TOP"),VLOOKUP(E234,'Q3.SL'!G:O,6,FALSE)&amp;"("&amp;VLOOKUP(E234,'Q3.SL'!G:O,4,FALSE)&amp;")",VLOOKUP(E234,'Q3.SL'!G:O,6,FALSE))</f>
        <v/>
      </c>
      <c r="I234" s="20" t="str">
        <f ca="1">IF(AND('Inf.'!C$10="Onsight",VLOOKUP(E234,'Q4.SL'!G:O,6,FALSE)="TOP"),VLOOKUP(E234,'Q4.SL'!G:O,6,FALSE)&amp;"("&amp;VLOOKUP(E234,'Q4.SL'!G:O,4,FALSE)&amp;")",VLOOKUP(E234,'Q4.SL'!G:O,6,FALSE))</f>
        <v/>
      </c>
      <c r="J234" s="20" t="str">
        <f ca="1">_xlfn.IFERROR(VLOOKUP(E234,'Rec.'!H:N,7,FALSE),"")</f>
        <v/>
      </c>
      <c r="K234" s="20" t="str">
        <f ca="1">_xlfn.IFERROR(VLOOKUP(E234,'SF.SL'!F:J,5,FALSE),"")</f>
        <v/>
      </c>
      <c r="L234" s="31" t="str">
        <f ca="1">IF(ROW()-9&gt;'Inf.'!$O$2,"",VLOOKUP(E234,'SF.SL'!F:J,4,FALSE))</f>
        <v/>
      </c>
      <c r="M234" s="20" t="str">
        <f ca="1">IF(ROW()-9&gt;'Inf.'!$O$2,"",VLOOKUP(E234,'SF.SL'!F:O,10,FALSE))</f>
        <v/>
      </c>
      <c r="N234" s="20">
        <f ca="1">_xlfn.IFERROR(VLOOKUP(E234,'F.SL'!F:J,5,FALSE),"")</f>
        <v>9.2</v>
      </c>
      <c r="O234" s="31" t="str">
        <f>IF(ROW()-9&gt;'Inf.'!$F$10,"",VLOOKUP(E234,'F.SL'!F:J,4,FALSE))</f>
        <v/>
      </c>
      <c r="P234" s="20" t="str">
        <f>IF(ROW()-9&gt;'Inf.'!$F$10,"",VLOOKUP(E234,'F.SL'!F:O,10,FALSE))</f>
        <v/>
      </c>
      <c r="Q234" s="42"/>
    </row>
    <row r="235" spans="1:17" ht="21.95" customHeight="1">
      <c r="A235" s="20" t="str">
        <f ca="1">_xlfn.IFERROR(VLOOKUP(E235,'Rec.'!Q:R,2,FALSE),"")</f>
        <v/>
      </c>
      <c r="B235" s="21" t="str">
        <f ca="1">_xlfn.IFERROR(VLOOKUP(E235,'Rec.'!B:H,4,FALSE),"")</f>
        <v/>
      </c>
      <c r="C235" s="21" t="str">
        <f ca="1">_xlfn.IFERROR(VLOOKUP(E235,'Rec.'!B:H,5,FALSE),"")</f>
        <v/>
      </c>
      <c r="D235" s="20" t="str">
        <f ca="1">_xlfn.IFERROR(VLOOKUP(E235,'Rec.'!B:H,6,FALSE),"")</f>
        <v/>
      </c>
      <c r="E235" s="20" t="str">
        <f ca="1">_xlfn.IFERROR(VLOOKUP(ROW()-9,'Rec.'!T:U,2,FALSE),"")</f>
        <v/>
      </c>
      <c r="F235" s="20" t="str">
        <f ca="1">IF(AND('Inf.'!C$10="Onsight",VLOOKUP(E235,'Q1.SL'!F:M,6,FALSE)="TOP"),VLOOKUP(E235,'Q1.SL'!F:M,6,FALSE)&amp;"("&amp;VLOOKUP(E235,'Q1.SL'!F:M,4,FALSE)&amp;")",VLOOKUP(E235,'Q1.SL'!F:M,6,FALSE))</f>
        <v/>
      </c>
      <c r="G235" s="20" t="str">
        <f ca="1">IF(AND('Inf.'!C$10="Onsight",VLOOKUP(E235,'Q2.SL'!G:O,6,FALSE)="TOP"),VLOOKUP(E235,'Q2.SL'!G:O,6,FALSE)&amp;"("&amp;VLOOKUP(E235,'Q2.SL'!G:O,4,FALSE)&amp;")",VLOOKUP(E235,'Q2.SL'!G:O,6,FALSE))</f>
        <v/>
      </c>
      <c r="H235" s="20" t="str">
        <f ca="1">IF(AND('Inf.'!C$10="Onsight",VLOOKUP(E235,'Q3.SL'!G:O,6,FALSE)="TOP"),VLOOKUP(E235,'Q3.SL'!G:O,6,FALSE)&amp;"("&amp;VLOOKUP(E235,'Q3.SL'!G:O,4,FALSE)&amp;")",VLOOKUP(E235,'Q3.SL'!G:O,6,FALSE))</f>
        <v/>
      </c>
      <c r="I235" s="20" t="str">
        <f ca="1">IF(AND('Inf.'!C$10="Onsight",VLOOKUP(E235,'Q4.SL'!G:O,6,FALSE)="TOP"),VLOOKUP(E235,'Q4.SL'!G:O,6,FALSE)&amp;"("&amp;VLOOKUP(E235,'Q4.SL'!G:O,4,FALSE)&amp;")",VLOOKUP(E235,'Q4.SL'!G:O,6,FALSE))</f>
        <v/>
      </c>
      <c r="J235" s="20" t="str">
        <f ca="1">_xlfn.IFERROR(VLOOKUP(E235,'Rec.'!H:N,7,FALSE),"")</f>
        <v/>
      </c>
      <c r="K235" s="20" t="str">
        <f ca="1">_xlfn.IFERROR(VLOOKUP(E235,'SF.SL'!F:J,5,FALSE),"")</f>
        <v/>
      </c>
      <c r="L235" s="31" t="str">
        <f ca="1">IF(ROW()-9&gt;'Inf.'!$O$2,"",VLOOKUP(E235,'SF.SL'!F:J,4,FALSE))</f>
        <v/>
      </c>
      <c r="M235" s="20" t="str">
        <f ca="1">IF(ROW()-9&gt;'Inf.'!$O$2,"",VLOOKUP(E235,'SF.SL'!F:O,10,FALSE))</f>
        <v/>
      </c>
      <c r="N235" s="20">
        <f ca="1">_xlfn.IFERROR(VLOOKUP(E235,'F.SL'!F:J,5,FALSE),"")</f>
        <v>9.2</v>
      </c>
      <c r="O235" s="31" t="str">
        <f>IF(ROW()-9&gt;'Inf.'!$F$10,"",VLOOKUP(E235,'F.SL'!F:J,4,FALSE))</f>
        <v/>
      </c>
      <c r="P235" s="20" t="str">
        <f>IF(ROW()-9&gt;'Inf.'!$F$10,"",VLOOKUP(E235,'F.SL'!F:O,10,FALSE))</f>
        <v/>
      </c>
      <c r="Q235" s="42"/>
    </row>
    <row r="236" spans="1:17" ht="21.95" customHeight="1">
      <c r="A236" s="20" t="str">
        <f ca="1">_xlfn.IFERROR(VLOOKUP(E236,'Rec.'!Q:R,2,FALSE),"")</f>
        <v/>
      </c>
      <c r="B236" s="21" t="str">
        <f ca="1">_xlfn.IFERROR(VLOOKUP(E236,'Rec.'!B:H,4,FALSE),"")</f>
        <v/>
      </c>
      <c r="C236" s="21" t="str">
        <f ca="1">_xlfn.IFERROR(VLOOKUP(E236,'Rec.'!B:H,5,FALSE),"")</f>
        <v/>
      </c>
      <c r="D236" s="20" t="str">
        <f ca="1">_xlfn.IFERROR(VLOOKUP(E236,'Rec.'!B:H,6,FALSE),"")</f>
        <v/>
      </c>
      <c r="E236" s="20" t="str">
        <f ca="1">_xlfn.IFERROR(VLOOKUP(ROW()-9,'Rec.'!T:U,2,FALSE),"")</f>
        <v/>
      </c>
      <c r="F236" s="20" t="str">
        <f ca="1">IF(AND('Inf.'!C$10="Onsight",VLOOKUP(E236,'Q1.SL'!F:M,6,FALSE)="TOP"),VLOOKUP(E236,'Q1.SL'!F:M,6,FALSE)&amp;"("&amp;VLOOKUP(E236,'Q1.SL'!F:M,4,FALSE)&amp;")",VLOOKUP(E236,'Q1.SL'!F:M,6,FALSE))</f>
        <v/>
      </c>
      <c r="G236" s="20" t="str">
        <f ca="1">IF(AND('Inf.'!C$10="Onsight",VLOOKUP(E236,'Q2.SL'!G:O,6,FALSE)="TOP"),VLOOKUP(E236,'Q2.SL'!G:O,6,FALSE)&amp;"("&amp;VLOOKUP(E236,'Q2.SL'!G:O,4,FALSE)&amp;")",VLOOKUP(E236,'Q2.SL'!G:O,6,FALSE))</f>
        <v/>
      </c>
      <c r="H236" s="20" t="str">
        <f ca="1">IF(AND('Inf.'!C$10="Onsight",VLOOKUP(E236,'Q3.SL'!G:O,6,FALSE)="TOP"),VLOOKUP(E236,'Q3.SL'!G:O,6,FALSE)&amp;"("&amp;VLOOKUP(E236,'Q3.SL'!G:O,4,FALSE)&amp;")",VLOOKUP(E236,'Q3.SL'!G:O,6,FALSE))</f>
        <v/>
      </c>
      <c r="I236" s="20" t="str">
        <f ca="1">IF(AND('Inf.'!C$10="Onsight",VLOOKUP(E236,'Q4.SL'!G:O,6,FALSE)="TOP"),VLOOKUP(E236,'Q4.SL'!G:O,6,FALSE)&amp;"("&amp;VLOOKUP(E236,'Q4.SL'!G:O,4,FALSE)&amp;")",VLOOKUP(E236,'Q4.SL'!G:O,6,FALSE))</f>
        <v/>
      </c>
      <c r="J236" s="20" t="str">
        <f ca="1">_xlfn.IFERROR(VLOOKUP(E236,'Rec.'!H:N,7,FALSE),"")</f>
        <v/>
      </c>
      <c r="K236" s="20" t="str">
        <f ca="1">_xlfn.IFERROR(VLOOKUP(E236,'SF.SL'!F:J,5,FALSE),"")</f>
        <v/>
      </c>
      <c r="L236" s="31" t="str">
        <f ca="1">IF(ROW()-9&gt;'Inf.'!$O$2,"",VLOOKUP(E236,'SF.SL'!F:J,4,FALSE))</f>
        <v/>
      </c>
      <c r="M236" s="20" t="str">
        <f ca="1">IF(ROW()-9&gt;'Inf.'!$O$2,"",VLOOKUP(E236,'SF.SL'!F:O,10,FALSE))</f>
        <v/>
      </c>
      <c r="N236" s="20">
        <f ca="1">_xlfn.IFERROR(VLOOKUP(E236,'F.SL'!F:J,5,FALSE),"")</f>
        <v>9.2</v>
      </c>
      <c r="O236" s="31" t="str">
        <f>IF(ROW()-9&gt;'Inf.'!$F$10,"",VLOOKUP(E236,'F.SL'!F:J,4,FALSE))</f>
        <v/>
      </c>
      <c r="P236" s="20" t="str">
        <f>IF(ROW()-9&gt;'Inf.'!$F$10,"",VLOOKUP(E236,'F.SL'!F:O,10,FALSE))</f>
        <v/>
      </c>
      <c r="Q236" s="42"/>
    </row>
    <row r="237" spans="1:17" ht="21.95" customHeight="1">
      <c r="A237" s="20" t="str">
        <f ca="1">_xlfn.IFERROR(VLOOKUP(E237,'Rec.'!Q:R,2,FALSE),"")</f>
        <v/>
      </c>
      <c r="B237" s="21" t="str">
        <f ca="1">_xlfn.IFERROR(VLOOKUP(E237,'Rec.'!B:H,4,FALSE),"")</f>
        <v/>
      </c>
      <c r="C237" s="21" t="str">
        <f ca="1">_xlfn.IFERROR(VLOOKUP(E237,'Rec.'!B:H,5,FALSE),"")</f>
        <v/>
      </c>
      <c r="D237" s="20" t="str">
        <f ca="1">_xlfn.IFERROR(VLOOKUP(E237,'Rec.'!B:H,6,FALSE),"")</f>
        <v/>
      </c>
      <c r="E237" s="20" t="str">
        <f ca="1">_xlfn.IFERROR(VLOOKUP(ROW()-9,'Rec.'!T:U,2,FALSE),"")</f>
        <v/>
      </c>
      <c r="F237" s="20" t="str">
        <f ca="1">IF(AND('Inf.'!C$10="Onsight",VLOOKUP(E237,'Q1.SL'!F:M,6,FALSE)="TOP"),VLOOKUP(E237,'Q1.SL'!F:M,6,FALSE)&amp;"("&amp;VLOOKUP(E237,'Q1.SL'!F:M,4,FALSE)&amp;")",VLOOKUP(E237,'Q1.SL'!F:M,6,FALSE))</f>
        <v/>
      </c>
      <c r="G237" s="20" t="str">
        <f ca="1">IF(AND('Inf.'!C$10="Onsight",VLOOKUP(E237,'Q2.SL'!G:O,6,FALSE)="TOP"),VLOOKUP(E237,'Q2.SL'!G:O,6,FALSE)&amp;"("&amp;VLOOKUP(E237,'Q2.SL'!G:O,4,FALSE)&amp;")",VLOOKUP(E237,'Q2.SL'!G:O,6,FALSE))</f>
        <v/>
      </c>
      <c r="H237" s="20" t="str">
        <f ca="1">IF(AND('Inf.'!C$10="Onsight",VLOOKUP(E237,'Q3.SL'!G:O,6,FALSE)="TOP"),VLOOKUP(E237,'Q3.SL'!G:O,6,FALSE)&amp;"("&amp;VLOOKUP(E237,'Q3.SL'!G:O,4,FALSE)&amp;")",VLOOKUP(E237,'Q3.SL'!G:O,6,FALSE))</f>
        <v/>
      </c>
      <c r="I237" s="20" t="str">
        <f ca="1">IF(AND('Inf.'!C$10="Onsight",VLOOKUP(E237,'Q4.SL'!G:O,6,FALSE)="TOP"),VLOOKUP(E237,'Q4.SL'!G:O,6,FALSE)&amp;"("&amp;VLOOKUP(E237,'Q4.SL'!G:O,4,FALSE)&amp;")",VLOOKUP(E237,'Q4.SL'!G:O,6,FALSE))</f>
        <v/>
      </c>
      <c r="J237" s="20" t="str">
        <f ca="1">_xlfn.IFERROR(VLOOKUP(E237,'Rec.'!H:N,7,FALSE),"")</f>
        <v/>
      </c>
      <c r="K237" s="20" t="str">
        <f ca="1">_xlfn.IFERROR(VLOOKUP(E237,'SF.SL'!F:J,5,FALSE),"")</f>
        <v/>
      </c>
      <c r="L237" s="31" t="str">
        <f ca="1">IF(ROW()-9&gt;'Inf.'!$O$2,"",VLOOKUP(E237,'SF.SL'!F:J,4,FALSE))</f>
        <v/>
      </c>
      <c r="M237" s="20" t="str">
        <f ca="1">IF(ROW()-9&gt;'Inf.'!$O$2,"",VLOOKUP(E237,'SF.SL'!F:O,10,FALSE))</f>
        <v/>
      </c>
      <c r="N237" s="20">
        <f ca="1">_xlfn.IFERROR(VLOOKUP(E237,'F.SL'!F:J,5,FALSE),"")</f>
        <v>9.2</v>
      </c>
      <c r="O237" s="31" t="str">
        <f>IF(ROW()-9&gt;'Inf.'!$F$10,"",VLOOKUP(E237,'F.SL'!F:J,4,FALSE))</f>
        <v/>
      </c>
      <c r="P237" s="20" t="str">
        <f>IF(ROW()-9&gt;'Inf.'!$F$10,"",VLOOKUP(E237,'F.SL'!F:O,10,FALSE))</f>
        <v/>
      </c>
      <c r="Q237" s="42"/>
    </row>
    <row r="238" spans="1:17" ht="21.95" customHeight="1">
      <c r="A238" s="20" t="str">
        <f ca="1">_xlfn.IFERROR(VLOOKUP(E238,'Rec.'!Q:R,2,FALSE),"")</f>
        <v/>
      </c>
      <c r="B238" s="21" t="str">
        <f ca="1">_xlfn.IFERROR(VLOOKUP(E238,'Rec.'!B:H,4,FALSE),"")</f>
        <v/>
      </c>
      <c r="C238" s="21" t="str">
        <f ca="1">_xlfn.IFERROR(VLOOKUP(E238,'Rec.'!B:H,5,FALSE),"")</f>
        <v/>
      </c>
      <c r="D238" s="20" t="str">
        <f ca="1">_xlfn.IFERROR(VLOOKUP(E238,'Rec.'!B:H,6,FALSE),"")</f>
        <v/>
      </c>
      <c r="E238" s="20" t="str">
        <f ca="1">_xlfn.IFERROR(VLOOKUP(ROW()-9,'Rec.'!T:U,2,FALSE),"")</f>
        <v/>
      </c>
      <c r="F238" s="20" t="str">
        <f ca="1">IF(AND('Inf.'!C$10="Onsight",VLOOKUP(E238,'Q1.SL'!F:M,6,FALSE)="TOP"),VLOOKUP(E238,'Q1.SL'!F:M,6,FALSE)&amp;"("&amp;VLOOKUP(E238,'Q1.SL'!F:M,4,FALSE)&amp;")",VLOOKUP(E238,'Q1.SL'!F:M,6,FALSE))</f>
        <v/>
      </c>
      <c r="G238" s="20" t="str">
        <f ca="1">IF(AND('Inf.'!C$10="Onsight",VLOOKUP(E238,'Q2.SL'!G:O,6,FALSE)="TOP"),VLOOKUP(E238,'Q2.SL'!G:O,6,FALSE)&amp;"("&amp;VLOOKUP(E238,'Q2.SL'!G:O,4,FALSE)&amp;")",VLOOKUP(E238,'Q2.SL'!G:O,6,FALSE))</f>
        <v/>
      </c>
      <c r="H238" s="20" t="str">
        <f ca="1">IF(AND('Inf.'!C$10="Onsight",VLOOKUP(E238,'Q3.SL'!G:O,6,FALSE)="TOP"),VLOOKUP(E238,'Q3.SL'!G:O,6,FALSE)&amp;"("&amp;VLOOKUP(E238,'Q3.SL'!G:O,4,FALSE)&amp;")",VLOOKUP(E238,'Q3.SL'!G:O,6,FALSE))</f>
        <v/>
      </c>
      <c r="I238" s="20" t="str">
        <f ca="1">IF(AND('Inf.'!C$10="Onsight",VLOOKUP(E238,'Q4.SL'!G:O,6,FALSE)="TOP"),VLOOKUP(E238,'Q4.SL'!G:O,6,FALSE)&amp;"("&amp;VLOOKUP(E238,'Q4.SL'!G:O,4,FALSE)&amp;")",VLOOKUP(E238,'Q4.SL'!G:O,6,FALSE))</f>
        <v/>
      </c>
      <c r="J238" s="20" t="str">
        <f ca="1">_xlfn.IFERROR(VLOOKUP(E238,'Rec.'!H:N,7,FALSE),"")</f>
        <v/>
      </c>
      <c r="K238" s="20" t="str">
        <f ca="1">_xlfn.IFERROR(VLOOKUP(E238,'SF.SL'!F:J,5,FALSE),"")</f>
        <v/>
      </c>
      <c r="L238" s="31" t="str">
        <f ca="1">IF(ROW()-9&gt;'Inf.'!$O$2,"",VLOOKUP(E238,'SF.SL'!F:J,4,FALSE))</f>
        <v/>
      </c>
      <c r="M238" s="20" t="str">
        <f ca="1">IF(ROW()-9&gt;'Inf.'!$O$2,"",VLOOKUP(E238,'SF.SL'!F:O,10,FALSE))</f>
        <v/>
      </c>
      <c r="N238" s="20">
        <f ca="1">_xlfn.IFERROR(VLOOKUP(E238,'F.SL'!F:J,5,FALSE),"")</f>
        <v>9.2</v>
      </c>
      <c r="O238" s="31" t="str">
        <f>IF(ROW()-9&gt;'Inf.'!$F$10,"",VLOOKUP(E238,'F.SL'!F:J,4,FALSE))</f>
        <v/>
      </c>
      <c r="P238" s="20" t="str">
        <f>IF(ROW()-9&gt;'Inf.'!$F$10,"",VLOOKUP(E238,'F.SL'!F:O,10,FALSE))</f>
        <v/>
      </c>
      <c r="Q238" s="42"/>
    </row>
    <row r="239" spans="1:17" ht="21.95" customHeight="1">
      <c r="A239" s="20" t="str">
        <f ca="1">_xlfn.IFERROR(VLOOKUP(E239,'Rec.'!Q:R,2,FALSE),"")</f>
        <v/>
      </c>
      <c r="B239" s="21" t="str">
        <f ca="1">_xlfn.IFERROR(VLOOKUP(E239,'Rec.'!B:H,4,FALSE),"")</f>
        <v/>
      </c>
      <c r="C239" s="21" t="str">
        <f ca="1">_xlfn.IFERROR(VLOOKUP(E239,'Rec.'!B:H,5,FALSE),"")</f>
        <v/>
      </c>
      <c r="D239" s="20" t="str">
        <f ca="1">_xlfn.IFERROR(VLOOKUP(E239,'Rec.'!B:H,6,FALSE),"")</f>
        <v/>
      </c>
      <c r="E239" s="20" t="str">
        <f ca="1">_xlfn.IFERROR(VLOOKUP(ROW()-9,'Rec.'!T:U,2,FALSE),"")</f>
        <v/>
      </c>
      <c r="F239" s="20" t="str">
        <f ca="1">IF(AND('Inf.'!C$10="Onsight",VLOOKUP(E239,'Q1.SL'!F:M,6,FALSE)="TOP"),VLOOKUP(E239,'Q1.SL'!F:M,6,FALSE)&amp;"("&amp;VLOOKUP(E239,'Q1.SL'!F:M,4,FALSE)&amp;")",VLOOKUP(E239,'Q1.SL'!F:M,6,FALSE))</f>
        <v/>
      </c>
      <c r="G239" s="20" t="str">
        <f ca="1">IF(AND('Inf.'!C$10="Onsight",VLOOKUP(E239,'Q2.SL'!G:O,6,FALSE)="TOP"),VLOOKUP(E239,'Q2.SL'!G:O,6,FALSE)&amp;"("&amp;VLOOKUP(E239,'Q2.SL'!G:O,4,FALSE)&amp;")",VLOOKUP(E239,'Q2.SL'!G:O,6,FALSE))</f>
        <v/>
      </c>
      <c r="H239" s="20" t="str">
        <f ca="1">IF(AND('Inf.'!C$10="Onsight",VLOOKUP(E239,'Q3.SL'!G:O,6,FALSE)="TOP"),VLOOKUP(E239,'Q3.SL'!G:O,6,FALSE)&amp;"("&amp;VLOOKUP(E239,'Q3.SL'!G:O,4,FALSE)&amp;")",VLOOKUP(E239,'Q3.SL'!G:O,6,FALSE))</f>
        <v/>
      </c>
      <c r="I239" s="20" t="str">
        <f ca="1">IF(AND('Inf.'!C$10="Onsight",VLOOKUP(E239,'Q4.SL'!G:O,6,FALSE)="TOP"),VLOOKUP(E239,'Q4.SL'!G:O,6,FALSE)&amp;"("&amp;VLOOKUP(E239,'Q4.SL'!G:O,4,FALSE)&amp;")",VLOOKUP(E239,'Q4.SL'!G:O,6,FALSE))</f>
        <v/>
      </c>
      <c r="J239" s="20" t="str">
        <f ca="1">_xlfn.IFERROR(VLOOKUP(E239,'Rec.'!H:N,7,FALSE),"")</f>
        <v/>
      </c>
      <c r="K239" s="20" t="str">
        <f ca="1">_xlfn.IFERROR(VLOOKUP(E239,'SF.SL'!F:J,5,FALSE),"")</f>
        <v/>
      </c>
      <c r="L239" s="31" t="str">
        <f ca="1">IF(ROW()-9&gt;'Inf.'!$O$2,"",VLOOKUP(E239,'SF.SL'!F:J,4,FALSE))</f>
        <v/>
      </c>
      <c r="M239" s="20" t="str">
        <f ca="1">IF(ROW()-9&gt;'Inf.'!$O$2,"",VLOOKUP(E239,'SF.SL'!F:O,10,FALSE))</f>
        <v/>
      </c>
      <c r="N239" s="20">
        <f ca="1">_xlfn.IFERROR(VLOOKUP(E239,'F.SL'!F:J,5,FALSE),"")</f>
        <v>9.2</v>
      </c>
      <c r="O239" s="31" t="str">
        <f>IF(ROW()-9&gt;'Inf.'!$F$10,"",VLOOKUP(E239,'F.SL'!F:J,4,FALSE))</f>
        <v/>
      </c>
      <c r="P239" s="20" t="str">
        <f>IF(ROW()-9&gt;'Inf.'!$F$10,"",VLOOKUP(E239,'F.SL'!F:O,10,FALSE))</f>
        <v/>
      </c>
      <c r="Q239" s="42"/>
    </row>
    <row r="240" spans="1:17" ht="21.95" customHeight="1">
      <c r="A240" s="20" t="str">
        <f ca="1">_xlfn.IFERROR(VLOOKUP(E240,'Rec.'!Q:R,2,FALSE),"")</f>
        <v/>
      </c>
      <c r="B240" s="21" t="str">
        <f ca="1">_xlfn.IFERROR(VLOOKUP(E240,'Rec.'!B:H,4,FALSE),"")</f>
        <v/>
      </c>
      <c r="C240" s="21" t="str">
        <f ca="1">_xlfn.IFERROR(VLOOKUP(E240,'Rec.'!B:H,5,FALSE),"")</f>
        <v/>
      </c>
      <c r="D240" s="20" t="str">
        <f ca="1">_xlfn.IFERROR(VLOOKUP(E240,'Rec.'!B:H,6,FALSE),"")</f>
        <v/>
      </c>
      <c r="E240" s="20" t="str">
        <f ca="1">_xlfn.IFERROR(VLOOKUP(ROW()-9,'Rec.'!T:U,2,FALSE),"")</f>
        <v/>
      </c>
      <c r="F240" s="20" t="str">
        <f ca="1">IF(AND('Inf.'!C$10="Onsight",VLOOKUP(E240,'Q1.SL'!F:M,6,FALSE)="TOP"),VLOOKUP(E240,'Q1.SL'!F:M,6,FALSE)&amp;"("&amp;VLOOKUP(E240,'Q1.SL'!F:M,4,FALSE)&amp;")",VLOOKUP(E240,'Q1.SL'!F:M,6,FALSE))</f>
        <v/>
      </c>
      <c r="G240" s="20" t="str">
        <f ca="1">IF(AND('Inf.'!C$10="Onsight",VLOOKUP(E240,'Q2.SL'!G:O,6,FALSE)="TOP"),VLOOKUP(E240,'Q2.SL'!G:O,6,FALSE)&amp;"("&amp;VLOOKUP(E240,'Q2.SL'!G:O,4,FALSE)&amp;")",VLOOKUP(E240,'Q2.SL'!G:O,6,FALSE))</f>
        <v/>
      </c>
      <c r="H240" s="20" t="str">
        <f ca="1">IF(AND('Inf.'!C$10="Onsight",VLOOKUP(E240,'Q3.SL'!G:O,6,FALSE)="TOP"),VLOOKUP(E240,'Q3.SL'!G:O,6,FALSE)&amp;"("&amp;VLOOKUP(E240,'Q3.SL'!G:O,4,FALSE)&amp;")",VLOOKUP(E240,'Q3.SL'!G:O,6,FALSE))</f>
        <v/>
      </c>
      <c r="I240" s="20" t="str">
        <f ca="1">IF(AND('Inf.'!C$10="Onsight",VLOOKUP(E240,'Q4.SL'!G:O,6,FALSE)="TOP"),VLOOKUP(E240,'Q4.SL'!G:O,6,FALSE)&amp;"("&amp;VLOOKUP(E240,'Q4.SL'!G:O,4,FALSE)&amp;")",VLOOKUP(E240,'Q4.SL'!G:O,6,FALSE))</f>
        <v/>
      </c>
      <c r="J240" s="20" t="str">
        <f ca="1">_xlfn.IFERROR(VLOOKUP(E240,'Rec.'!H:N,7,FALSE),"")</f>
        <v/>
      </c>
      <c r="K240" s="20" t="str">
        <f ca="1">_xlfn.IFERROR(VLOOKUP(E240,'SF.SL'!F:J,5,FALSE),"")</f>
        <v/>
      </c>
      <c r="L240" s="31" t="str">
        <f ca="1">IF(ROW()-9&gt;'Inf.'!$O$2,"",VLOOKUP(E240,'SF.SL'!F:J,4,FALSE))</f>
        <v/>
      </c>
      <c r="M240" s="20" t="str">
        <f ca="1">IF(ROW()-9&gt;'Inf.'!$O$2,"",VLOOKUP(E240,'SF.SL'!F:O,10,FALSE))</f>
        <v/>
      </c>
      <c r="N240" s="20">
        <f ca="1">_xlfn.IFERROR(VLOOKUP(E240,'F.SL'!F:J,5,FALSE),"")</f>
        <v>9.2</v>
      </c>
      <c r="O240" s="31" t="str">
        <f>IF(ROW()-9&gt;'Inf.'!$F$10,"",VLOOKUP(E240,'F.SL'!F:J,4,FALSE))</f>
        <v/>
      </c>
      <c r="P240" s="20" t="str">
        <f>IF(ROW()-9&gt;'Inf.'!$F$10,"",VLOOKUP(E240,'F.SL'!F:O,10,FALSE))</f>
        <v/>
      </c>
      <c r="Q240" s="42"/>
    </row>
    <row r="241" spans="1:17" ht="21.95" customHeight="1">
      <c r="A241" s="20" t="str">
        <f ca="1">_xlfn.IFERROR(VLOOKUP(E241,'Rec.'!Q:R,2,FALSE),"")</f>
        <v/>
      </c>
      <c r="B241" s="21" t="str">
        <f ca="1">_xlfn.IFERROR(VLOOKUP(E241,'Rec.'!B:H,4,FALSE),"")</f>
        <v/>
      </c>
      <c r="C241" s="21" t="str">
        <f ca="1">_xlfn.IFERROR(VLOOKUP(E241,'Rec.'!B:H,5,FALSE),"")</f>
        <v/>
      </c>
      <c r="D241" s="20" t="str">
        <f ca="1">_xlfn.IFERROR(VLOOKUP(E241,'Rec.'!B:H,6,FALSE),"")</f>
        <v/>
      </c>
      <c r="E241" s="20" t="str">
        <f ca="1">_xlfn.IFERROR(VLOOKUP(ROW()-9,'Rec.'!T:U,2,FALSE),"")</f>
        <v/>
      </c>
      <c r="F241" s="20" t="str">
        <f ca="1">IF(AND('Inf.'!C$10="Onsight",VLOOKUP(E241,'Q1.SL'!F:M,6,FALSE)="TOP"),VLOOKUP(E241,'Q1.SL'!F:M,6,FALSE)&amp;"("&amp;VLOOKUP(E241,'Q1.SL'!F:M,4,FALSE)&amp;")",VLOOKUP(E241,'Q1.SL'!F:M,6,FALSE))</f>
        <v/>
      </c>
      <c r="G241" s="20" t="str">
        <f ca="1">IF(AND('Inf.'!C$10="Onsight",VLOOKUP(E241,'Q2.SL'!G:O,6,FALSE)="TOP"),VLOOKUP(E241,'Q2.SL'!G:O,6,FALSE)&amp;"("&amp;VLOOKUP(E241,'Q2.SL'!G:O,4,FALSE)&amp;")",VLOOKUP(E241,'Q2.SL'!G:O,6,FALSE))</f>
        <v/>
      </c>
      <c r="H241" s="20" t="str">
        <f ca="1">IF(AND('Inf.'!C$10="Onsight",VLOOKUP(E241,'Q3.SL'!G:O,6,FALSE)="TOP"),VLOOKUP(E241,'Q3.SL'!G:O,6,FALSE)&amp;"("&amp;VLOOKUP(E241,'Q3.SL'!G:O,4,FALSE)&amp;")",VLOOKUP(E241,'Q3.SL'!G:O,6,FALSE))</f>
        <v/>
      </c>
      <c r="I241" s="20" t="str">
        <f ca="1">IF(AND('Inf.'!C$10="Onsight",VLOOKUP(E241,'Q4.SL'!G:O,6,FALSE)="TOP"),VLOOKUP(E241,'Q4.SL'!G:O,6,FALSE)&amp;"("&amp;VLOOKUP(E241,'Q4.SL'!G:O,4,FALSE)&amp;")",VLOOKUP(E241,'Q4.SL'!G:O,6,FALSE))</f>
        <v/>
      </c>
      <c r="J241" s="20" t="str">
        <f ca="1">_xlfn.IFERROR(VLOOKUP(E241,'Rec.'!H:N,7,FALSE),"")</f>
        <v/>
      </c>
      <c r="K241" s="20" t="str">
        <f ca="1">_xlfn.IFERROR(VLOOKUP(E241,'SF.SL'!F:J,5,FALSE),"")</f>
        <v/>
      </c>
      <c r="L241" s="31" t="str">
        <f ca="1">IF(ROW()-9&gt;'Inf.'!$O$2,"",VLOOKUP(E241,'SF.SL'!F:J,4,FALSE))</f>
        <v/>
      </c>
      <c r="M241" s="20" t="str">
        <f ca="1">IF(ROW()-9&gt;'Inf.'!$O$2,"",VLOOKUP(E241,'SF.SL'!F:O,10,FALSE))</f>
        <v/>
      </c>
      <c r="N241" s="20">
        <f ca="1">_xlfn.IFERROR(VLOOKUP(E241,'F.SL'!F:J,5,FALSE),"")</f>
        <v>9.2</v>
      </c>
      <c r="O241" s="31" t="str">
        <f>IF(ROW()-9&gt;'Inf.'!$F$10,"",VLOOKUP(E241,'F.SL'!F:J,4,FALSE))</f>
        <v/>
      </c>
      <c r="P241" s="20" t="str">
        <f>IF(ROW()-9&gt;'Inf.'!$F$10,"",VLOOKUP(E241,'F.SL'!F:O,10,FALSE))</f>
        <v/>
      </c>
      <c r="Q241" s="42"/>
    </row>
    <row r="242" spans="1:17" ht="21.95" customHeight="1">
      <c r="A242" s="20" t="str">
        <f ca="1">_xlfn.IFERROR(VLOOKUP(E242,'Rec.'!Q:R,2,FALSE),"")</f>
        <v/>
      </c>
      <c r="B242" s="21" t="str">
        <f ca="1">_xlfn.IFERROR(VLOOKUP(E242,'Rec.'!B:H,4,FALSE),"")</f>
        <v/>
      </c>
      <c r="C242" s="21" t="str">
        <f ca="1">_xlfn.IFERROR(VLOOKUP(E242,'Rec.'!B:H,5,FALSE),"")</f>
        <v/>
      </c>
      <c r="D242" s="20" t="str">
        <f ca="1">_xlfn.IFERROR(VLOOKUP(E242,'Rec.'!B:H,6,FALSE),"")</f>
        <v/>
      </c>
      <c r="E242" s="20" t="str">
        <f ca="1">_xlfn.IFERROR(VLOOKUP(ROW()-9,'Rec.'!T:U,2,FALSE),"")</f>
        <v/>
      </c>
      <c r="F242" s="20" t="str">
        <f ca="1">IF(AND('Inf.'!C$10="Onsight",VLOOKUP(E242,'Q1.SL'!F:M,6,FALSE)="TOP"),VLOOKUP(E242,'Q1.SL'!F:M,6,FALSE)&amp;"("&amp;VLOOKUP(E242,'Q1.SL'!F:M,4,FALSE)&amp;")",VLOOKUP(E242,'Q1.SL'!F:M,6,FALSE))</f>
        <v/>
      </c>
      <c r="G242" s="20" t="str">
        <f ca="1">IF(AND('Inf.'!C$10="Onsight",VLOOKUP(E242,'Q2.SL'!G:O,6,FALSE)="TOP"),VLOOKUP(E242,'Q2.SL'!G:O,6,FALSE)&amp;"("&amp;VLOOKUP(E242,'Q2.SL'!G:O,4,FALSE)&amp;")",VLOOKUP(E242,'Q2.SL'!G:O,6,FALSE))</f>
        <v/>
      </c>
      <c r="H242" s="20" t="str">
        <f ca="1">IF(AND('Inf.'!C$10="Onsight",VLOOKUP(E242,'Q3.SL'!G:O,6,FALSE)="TOP"),VLOOKUP(E242,'Q3.SL'!G:O,6,FALSE)&amp;"("&amp;VLOOKUP(E242,'Q3.SL'!G:O,4,FALSE)&amp;")",VLOOKUP(E242,'Q3.SL'!G:O,6,FALSE))</f>
        <v/>
      </c>
      <c r="I242" s="20" t="str">
        <f ca="1">IF(AND('Inf.'!C$10="Onsight",VLOOKUP(E242,'Q4.SL'!G:O,6,FALSE)="TOP"),VLOOKUP(E242,'Q4.SL'!G:O,6,FALSE)&amp;"("&amp;VLOOKUP(E242,'Q4.SL'!G:O,4,FALSE)&amp;")",VLOOKUP(E242,'Q4.SL'!G:O,6,FALSE))</f>
        <v/>
      </c>
      <c r="J242" s="20" t="str">
        <f ca="1">_xlfn.IFERROR(VLOOKUP(E242,'Rec.'!H:N,7,FALSE),"")</f>
        <v/>
      </c>
      <c r="K242" s="20" t="str">
        <f ca="1">_xlfn.IFERROR(VLOOKUP(E242,'SF.SL'!F:J,5,FALSE),"")</f>
        <v/>
      </c>
      <c r="L242" s="31" t="str">
        <f ca="1">IF(ROW()-9&gt;'Inf.'!$O$2,"",VLOOKUP(E242,'SF.SL'!F:J,4,FALSE))</f>
        <v/>
      </c>
      <c r="M242" s="20" t="str">
        <f ca="1">IF(ROW()-9&gt;'Inf.'!$O$2,"",VLOOKUP(E242,'SF.SL'!F:O,10,FALSE))</f>
        <v/>
      </c>
      <c r="N242" s="20">
        <f ca="1">_xlfn.IFERROR(VLOOKUP(E242,'F.SL'!F:J,5,FALSE),"")</f>
        <v>9.2</v>
      </c>
      <c r="O242" s="31" t="str">
        <f>IF(ROW()-9&gt;'Inf.'!$F$10,"",VLOOKUP(E242,'F.SL'!F:J,4,FALSE))</f>
        <v/>
      </c>
      <c r="P242" s="20" t="str">
        <f>IF(ROW()-9&gt;'Inf.'!$F$10,"",VLOOKUP(E242,'F.SL'!F:O,10,FALSE))</f>
        <v/>
      </c>
      <c r="Q242" s="42"/>
    </row>
    <row r="243" spans="1:17" ht="21.95" customHeight="1">
      <c r="A243" s="20" t="str">
        <f ca="1">_xlfn.IFERROR(VLOOKUP(E243,'Rec.'!Q:R,2,FALSE),"")</f>
        <v/>
      </c>
      <c r="B243" s="21" t="str">
        <f ca="1">_xlfn.IFERROR(VLOOKUP(E243,'Rec.'!B:H,4,FALSE),"")</f>
        <v/>
      </c>
      <c r="C243" s="21" t="str">
        <f ca="1">_xlfn.IFERROR(VLOOKUP(E243,'Rec.'!B:H,5,FALSE),"")</f>
        <v/>
      </c>
      <c r="D243" s="20" t="str">
        <f ca="1">_xlfn.IFERROR(VLOOKUP(E243,'Rec.'!B:H,6,FALSE),"")</f>
        <v/>
      </c>
      <c r="E243" s="20" t="str">
        <f ca="1">_xlfn.IFERROR(VLOOKUP(ROW()-9,'Rec.'!T:U,2,FALSE),"")</f>
        <v/>
      </c>
      <c r="F243" s="20" t="str">
        <f ca="1">IF(AND('Inf.'!C$10="Onsight",VLOOKUP(E243,'Q1.SL'!F:M,6,FALSE)="TOP"),VLOOKUP(E243,'Q1.SL'!F:M,6,FALSE)&amp;"("&amp;VLOOKUP(E243,'Q1.SL'!F:M,4,FALSE)&amp;")",VLOOKUP(E243,'Q1.SL'!F:M,6,FALSE))</f>
        <v/>
      </c>
      <c r="G243" s="20" t="str">
        <f ca="1">IF(AND('Inf.'!C$10="Onsight",VLOOKUP(E243,'Q2.SL'!G:O,6,FALSE)="TOP"),VLOOKUP(E243,'Q2.SL'!G:O,6,FALSE)&amp;"("&amp;VLOOKUP(E243,'Q2.SL'!G:O,4,FALSE)&amp;")",VLOOKUP(E243,'Q2.SL'!G:O,6,FALSE))</f>
        <v/>
      </c>
      <c r="H243" s="20" t="str">
        <f ca="1">IF(AND('Inf.'!C$10="Onsight",VLOOKUP(E243,'Q3.SL'!G:O,6,FALSE)="TOP"),VLOOKUP(E243,'Q3.SL'!G:O,6,FALSE)&amp;"("&amp;VLOOKUP(E243,'Q3.SL'!G:O,4,FALSE)&amp;")",VLOOKUP(E243,'Q3.SL'!G:O,6,FALSE))</f>
        <v/>
      </c>
      <c r="I243" s="20" t="str">
        <f ca="1">IF(AND('Inf.'!C$10="Onsight",VLOOKUP(E243,'Q4.SL'!G:O,6,FALSE)="TOP"),VLOOKUP(E243,'Q4.SL'!G:O,6,FALSE)&amp;"("&amp;VLOOKUP(E243,'Q4.SL'!G:O,4,FALSE)&amp;")",VLOOKUP(E243,'Q4.SL'!G:O,6,FALSE))</f>
        <v/>
      </c>
      <c r="J243" s="20" t="str">
        <f ca="1">_xlfn.IFERROR(VLOOKUP(E243,'Rec.'!H:N,7,FALSE),"")</f>
        <v/>
      </c>
      <c r="K243" s="20" t="str">
        <f ca="1">_xlfn.IFERROR(VLOOKUP(E243,'SF.SL'!F:J,5,FALSE),"")</f>
        <v/>
      </c>
      <c r="L243" s="31" t="str">
        <f ca="1">IF(ROW()-9&gt;'Inf.'!$O$2,"",VLOOKUP(E243,'SF.SL'!F:J,4,FALSE))</f>
        <v/>
      </c>
      <c r="M243" s="20" t="str">
        <f ca="1">IF(ROW()-9&gt;'Inf.'!$O$2,"",VLOOKUP(E243,'SF.SL'!F:O,10,FALSE))</f>
        <v/>
      </c>
      <c r="N243" s="20">
        <f ca="1">_xlfn.IFERROR(VLOOKUP(E243,'F.SL'!F:J,5,FALSE),"")</f>
        <v>9.2</v>
      </c>
      <c r="O243" s="31" t="str">
        <f>IF(ROW()-9&gt;'Inf.'!$F$10,"",VLOOKUP(E243,'F.SL'!F:J,4,FALSE))</f>
        <v/>
      </c>
      <c r="P243" s="20" t="str">
        <f>IF(ROW()-9&gt;'Inf.'!$F$10,"",VLOOKUP(E243,'F.SL'!F:O,10,FALSE))</f>
        <v/>
      </c>
      <c r="Q243" s="42"/>
    </row>
    <row r="244" spans="1:17" ht="21.95" customHeight="1">
      <c r="A244" s="20" t="str">
        <f ca="1">_xlfn.IFERROR(VLOOKUP(E244,'Rec.'!Q:R,2,FALSE),"")</f>
        <v/>
      </c>
      <c r="B244" s="21" t="str">
        <f ca="1">_xlfn.IFERROR(VLOOKUP(E244,'Rec.'!B:H,4,FALSE),"")</f>
        <v/>
      </c>
      <c r="C244" s="21" t="str">
        <f ca="1">_xlfn.IFERROR(VLOOKUP(E244,'Rec.'!B:H,5,FALSE),"")</f>
        <v/>
      </c>
      <c r="D244" s="20" t="str">
        <f ca="1">_xlfn.IFERROR(VLOOKUP(E244,'Rec.'!B:H,6,FALSE),"")</f>
        <v/>
      </c>
      <c r="E244" s="20" t="str">
        <f ca="1">_xlfn.IFERROR(VLOOKUP(ROW()-9,'Rec.'!T:U,2,FALSE),"")</f>
        <v/>
      </c>
      <c r="F244" s="20" t="str">
        <f ca="1">IF(AND('Inf.'!C$10="Onsight",VLOOKUP(E244,'Q1.SL'!F:M,6,FALSE)="TOP"),VLOOKUP(E244,'Q1.SL'!F:M,6,FALSE)&amp;"("&amp;VLOOKUP(E244,'Q1.SL'!F:M,4,FALSE)&amp;")",VLOOKUP(E244,'Q1.SL'!F:M,6,FALSE))</f>
        <v/>
      </c>
      <c r="G244" s="20" t="str">
        <f ca="1">IF(AND('Inf.'!C$10="Onsight",VLOOKUP(E244,'Q2.SL'!G:O,6,FALSE)="TOP"),VLOOKUP(E244,'Q2.SL'!G:O,6,FALSE)&amp;"("&amp;VLOOKUP(E244,'Q2.SL'!G:O,4,FALSE)&amp;")",VLOOKUP(E244,'Q2.SL'!G:O,6,FALSE))</f>
        <v/>
      </c>
      <c r="H244" s="20" t="str">
        <f ca="1">IF(AND('Inf.'!C$10="Onsight",VLOOKUP(E244,'Q3.SL'!G:O,6,FALSE)="TOP"),VLOOKUP(E244,'Q3.SL'!G:O,6,FALSE)&amp;"("&amp;VLOOKUP(E244,'Q3.SL'!G:O,4,FALSE)&amp;")",VLOOKUP(E244,'Q3.SL'!G:O,6,FALSE))</f>
        <v/>
      </c>
      <c r="I244" s="20" t="str">
        <f ca="1">IF(AND('Inf.'!C$10="Onsight",VLOOKUP(E244,'Q4.SL'!G:O,6,FALSE)="TOP"),VLOOKUP(E244,'Q4.SL'!G:O,6,FALSE)&amp;"("&amp;VLOOKUP(E244,'Q4.SL'!G:O,4,FALSE)&amp;")",VLOOKUP(E244,'Q4.SL'!G:O,6,FALSE))</f>
        <v/>
      </c>
      <c r="J244" s="20" t="str">
        <f ca="1">_xlfn.IFERROR(VLOOKUP(E244,'Rec.'!H:N,7,FALSE),"")</f>
        <v/>
      </c>
      <c r="K244" s="20" t="str">
        <f ca="1">_xlfn.IFERROR(VLOOKUP(E244,'SF.SL'!F:J,5,FALSE),"")</f>
        <v/>
      </c>
      <c r="L244" s="31" t="str">
        <f ca="1">IF(ROW()-9&gt;'Inf.'!$O$2,"",VLOOKUP(E244,'SF.SL'!F:J,4,FALSE))</f>
        <v/>
      </c>
      <c r="M244" s="20" t="str">
        <f ca="1">IF(ROW()-9&gt;'Inf.'!$O$2,"",VLOOKUP(E244,'SF.SL'!F:O,10,FALSE))</f>
        <v/>
      </c>
      <c r="N244" s="20">
        <f ca="1">_xlfn.IFERROR(VLOOKUP(E244,'F.SL'!F:J,5,FALSE),"")</f>
        <v>9.2</v>
      </c>
      <c r="O244" s="31" t="str">
        <f>IF(ROW()-9&gt;'Inf.'!$F$10,"",VLOOKUP(E244,'F.SL'!F:J,4,FALSE))</f>
        <v/>
      </c>
      <c r="P244" s="20" t="str">
        <f>IF(ROW()-9&gt;'Inf.'!$F$10,"",VLOOKUP(E244,'F.SL'!F:O,10,FALSE))</f>
        <v/>
      </c>
      <c r="Q244" s="42"/>
    </row>
    <row r="245" spans="1:17" ht="21.95" customHeight="1">
      <c r="A245" s="20" t="str">
        <f ca="1">_xlfn.IFERROR(VLOOKUP(E245,'Rec.'!Q:R,2,FALSE),"")</f>
        <v/>
      </c>
      <c r="B245" s="21" t="str">
        <f ca="1">_xlfn.IFERROR(VLOOKUP(E245,'Rec.'!B:H,4,FALSE),"")</f>
        <v/>
      </c>
      <c r="C245" s="21" t="str">
        <f ca="1">_xlfn.IFERROR(VLOOKUP(E245,'Rec.'!B:H,5,FALSE),"")</f>
        <v/>
      </c>
      <c r="D245" s="20" t="str">
        <f ca="1">_xlfn.IFERROR(VLOOKUP(E245,'Rec.'!B:H,6,FALSE),"")</f>
        <v/>
      </c>
      <c r="E245" s="20" t="str">
        <f ca="1">_xlfn.IFERROR(VLOOKUP(ROW()-9,'Rec.'!T:U,2,FALSE),"")</f>
        <v/>
      </c>
      <c r="F245" s="20" t="str">
        <f ca="1">IF(AND('Inf.'!C$10="Onsight",VLOOKUP(E245,'Q1.SL'!F:M,6,FALSE)="TOP"),VLOOKUP(E245,'Q1.SL'!F:M,6,FALSE)&amp;"("&amp;VLOOKUP(E245,'Q1.SL'!F:M,4,FALSE)&amp;")",VLOOKUP(E245,'Q1.SL'!F:M,6,FALSE))</f>
        <v/>
      </c>
      <c r="G245" s="20" t="str">
        <f ca="1">IF(AND('Inf.'!C$10="Onsight",VLOOKUP(E245,'Q2.SL'!G:O,6,FALSE)="TOP"),VLOOKUP(E245,'Q2.SL'!G:O,6,FALSE)&amp;"("&amp;VLOOKUP(E245,'Q2.SL'!G:O,4,FALSE)&amp;")",VLOOKUP(E245,'Q2.SL'!G:O,6,FALSE))</f>
        <v/>
      </c>
      <c r="H245" s="20" t="str">
        <f ca="1">IF(AND('Inf.'!C$10="Onsight",VLOOKUP(E245,'Q3.SL'!G:O,6,FALSE)="TOP"),VLOOKUP(E245,'Q3.SL'!G:O,6,FALSE)&amp;"("&amp;VLOOKUP(E245,'Q3.SL'!G:O,4,FALSE)&amp;")",VLOOKUP(E245,'Q3.SL'!G:O,6,FALSE))</f>
        <v/>
      </c>
      <c r="I245" s="20" t="str">
        <f ca="1">IF(AND('Inf.'!C$10="Onsight",VLOOKUP(E245,'Q4.SL'!G:O,6,FALSE)="TOP"),VLOOKUP(E245,'Q4.SL'!G:O,6,FALSE)&amp;"("&amp;VLOOKUP(E245,'Q4.SL'!G:O,4,FALSE)&amp;")",VLOOKUP(E245,'Q4.SL'!G:O,6,FALSE))</f>
        <v/>
      </c>
      <c r="J245" s="20" t="str">
        <f ca="1">_xlfn.IFERROR(VLOOKUP(E245,'Rec.'!H:N,7,FALSE),"")</f>
        <v/>
      </c>
      <c r="K245" s="20" t="str">
        <f ca="1">_xlfn.IFERROR(VLOOKUP(E245,'SF.SL'!F:J,5,FALSE),"")</f>
        <v/>
      </c>
      <c r="L245" s="31" t="str">
        <f ca="1">IF(ROW()-9&gt;'Inf.'!$O$2,"",VLOOKUP(E245,'SF.SL'!F:J,4,FALSE))</f>
        <v/>
      </c>
      <c r="M245" s="20" t="str">
        <f ca="1">IF(ROW()-9&gt;'Inf.'!$O$2,"",VLOOKUP(E245,'SF.SL'!F:O,10,FALSE))</f>
        <v/>
      </c>
      <c r="N245" s="20">
        <f ca="1">_xlfn.IFERROR(VLOOKUP(E245,'F.SL'!F:J,5,FALSE),"")</f>
        <v>9.2</v>
      </c>
      <c r="O245" s="31" t="str">
        <f>IF(ROW()-9&gt;'Inf.'!$F$10,"",VLOOKUP(E245,'F.SL'!F:J,4,FALSE))</f>
        <v/>
      </c>
      <c r="P245" s="20" t="str">
        <f>IF(ROW()-9&gt;'Inf.'!$F$10,"",VLOOKUP(E245,'F.SL'!F:O,10,FALSE))</f>
        <v/>
      </c>
      <c r="Q245" s="42"/>
    </row>
    <row r="246" spans="1:17" ht="21.95" customHeight="1">
      <c r="A246" s="20" t="str">
        <f ca="1">_xlfn.IFERROR(VLOOKUP(E246,'Rec.'!Q:R,2,FALSE),"")</f>
        <v/>
      </c>
      <c r="B246" s="21" t="str">
        <f ca="1">_xlfn.IFERROR(VLOOKUP(E246,'Rec.'!B:H,4,FALSE),"")</f>
        <v/>
      </c>
      <c r="C246" s="21" t="str">
        <f ca="1">_xlfn.IFERROR(VLOOKUP(E246,'Rec.'!B:H,5,FALSE),"")</f>
        <v/>
      </c>
      <c r="D246" s="20" t="str">
        <f ca="1">_xlfn.IFERROR(VLOOKUP(E246,'Rec.'!B:H,6,FALSE),"")</f>
        <v/>
      </c>
      <c r="E246" s="20" t="str">
        <f ca="1">_xlfn.IFERROR(VLOOKUP(ROW()-9,'Rec.'!T:U,2,FALSE),"")</f>
        <v/>
      </c>
      <c r="F246" s="20" t="str">
        <f ca="1">IF(AND('Inf.'!C$10="Onsight",VLOOKUP(E246,'Q1.SL'!F:M,6,FALSE)="TOP"),VLOOKUP(E246,'Q1.SL'!F:M,6,FALSE)&amp;"("&amp;VLOOKUP(E246,'Q1.SL'!F:M,4,FALSE)&amp;")",VLOOKUP(E246,'Q1.SL'!F:M,6,FALSE))</f>
        <v/>
      </c>
      <c r="G246" s="20" t="str">
        <f ca="1">IF(AND('Inf.'!C$10="Onsight",VLOOKUP(E246,'Q2.SL'!G:O,6,FALSE)="TOP"),VLOOKUP(E246,'Q2.SL'!G:O,6,FALSE)&amp;"("&amp;VLOOKUP(E246,'Q2.SL'!G:O,4,FALSE)&amp;")",VLOOKUP(E246,'Q2.SL'!G:O,6,FALSE))</f>
        <v/>
      </c>
      <c r="H246" s="20" t="str">
        <f ca="1">IF(AND('Inf.'!C$10="Onsight",VLOOKUP(E246,'Q3.SL'!G:O,6,FALSE)="TOP"),VLOOKUP(E246,'Q3.SL'!G:O,6,FALSE)&amp;"("&amp;VLOOKUP(E246,'Q3.SL'!G:O,4,FALSE)&amp;")",VLOOKUP(E246,'Q3.SL'!G:O,6,FALSE))</f>
        <v/>
      </c>
      <c r="I246" s="20" t="str">
        <f ca="1">IF(AND('Inf.'!C$10="Onsight",VLOOKUP(E246,'Q4.SL'!G:O,6,FALSE)="TOP"),VLOOKUP(E246,'Q4.SL'!G:O,6,FALSE)&amp;"("&amp;VLOOKUP(E246,'Q4.SL'!G:O,4,FALSE)&amp;")",VLOOKUP(E246,'Q4.SL'!G:O,6,FALSE))</f>
        <v/>
      </c>
      <c r="J246" s="20" t="str">
        <f ca="1">_xlfn.IFERROR(VLOOKUP(E246,'Rec.'!H:N,7,FALSE),"")</f>
        <v/>
      </c>
      <c r="K246" s="20" t="str">
        <f ca="1">_xlfn.IFERROR(VLOOKUP(E246,'SF.SL'!F:J,5,FALSE),"")</f>
        <v/>
      </c>
      <c r="L246" s="31" t="str">
        <f ca="1">IF(ROW()-9&gt;'Inf.'!$O$2,"",VLOOKUP(E246,'SF.SL'!F:J,4,FALSE))</f>
        <v/>
      </c>
      <c r="M246" s="20" t="str">
        <f ca="1">IF(ROW()-9&gt;'Inf.'!$O$2,"",VLOOKUP(E246,'SF.SL'!F:O,10,FALSE))</f>
        <v/>
      </c>
      <c r="N246" s="20">
        <f ca="1">_xlfn.IFERROR(VLOOKUP(E246,'F.SL'!F:J,5,FALSE),"")</f>
        <v>9.2</v>
      </c>
      <c r="O246" s="31" t="str">
        <f>IF(ROW()-9&gt;'Inf.'!$F$10,"",VLOOKUP(E246,'F.SL'!F:J,4,FALSE))</f>
        <v/>
      </c>
      <c r="P246" s="20" t="str">
        <f>IF(ROW()-9&gt;'Inf.'!$F$10,"",VLOOKUP(E246,'F.SL'!F:O,10,FALSE))</f>
        <v/>
      </c>
      <c r="Q246" s="42"/>
    </row>
    <row r="247" spans="1:17" ht="21.95" customHeight="1">
      <c r="A247" s="20" t="str">
        <f ca="1">_xlfn.IFERROR(VLOOKUP(E247,'Rec.'!Q:R,2,FALSE),"")</f>
        <v/>
      </c>
      <c r="B247" s="21" t="str">
        <f ca="1">_xlfn.IFERROR(VLOOKUP(E247,'Rec.'!B:H,4,FALSE),"")</f>
        <v/>
      </c>
      <c r="C247" s="21" t="str">
        <f ca="1">_xlfn.IFERROR(VLOOKUP(E247,'Rec.'!B:H,5,FALSE),"")</f>
        <v/>
      </c>
      <c r="D247" s="20" t="str">
        <f ca="1">_xlfn.IFERROR(VLOOKUP(E247,'Rec.'!B:H,6,FALSE),"")</f>
        <v/>
      </c>
      <c r="E247" s="20" t="str">
        <f ca="1">_xlfn.IFERROR(VLOOKUP(ROW()-9,'Rec.'!T:U,2,FALSE),"")</f>
        <v/>
      </c>
      <c r="F247" s="20" t="str">
        <f ca="1">IF(AND('Inf.'!C$10="Onsight",VLOOKUP(E247,'Q1.SL'!F:M,6,FALSE)="TOP"),VLOOKUP(E247,'Q1.SL'!F:M,6,FALSE)&amp;"("&amp;VLOOKUP(E247,'Q1.SL'!F:M,4,FALSE)&amp;")",VLOOKUP(E247,'Q1.SL'!F:M,6,FALSE))</f>
        <v/>
      </c>
      <c r="G247" s="20" t="str">
        <f ca="1">IF(AND('Inf.'!C$10="Onsight",VLOOKUP(E247,'Q2.SL'!G:O,6,FALSE)="TOP"),VLOOKUP(E247,'Q2.SL'!G:O,6,FALSE)&amp;"("&amp;VLOOKUP(E247,'Q2.SL'!G:O,4,FALSE)&amp;")",VLOOKUP(E247,'Q2.SL'!G:O,6,FALSE))</f>
        <v/>
      </c>
      <c r="H247" s="20" t="str">
        <f ca="1">IF(AND('Inf.'!C$10="Onsight",VLOOKUP(E247,'Q3.SL'!G:O,6,FALSE)="TOP"),VLOOKUP(E247,'Q3.SL'!G:O,6,FALSE)&amp;"("&amp;VLOOKUP(E247,'Q3.SL'!G:O,4,FALSE)&amp;")",VLOOKUP(E247,'Q3.SL'!G:O,6,FALSE))</f>
        <v/>
      </c>
      <c r="I247" s="20" t="str">
        <f ca="1">IF(AND('Inf.'!C$10="Onsight",VLOOKUP(E247,'Q4.SL'!G:O,6,FALSE)="TOP"),VLOOKUP(E247,'Q4.SL'!G:O,6,FALSE)&amp;"("&amp;VLOOKUP(E247,'Q4.SL'!G:O,4,FALSE)&amp;")",VLOOKUP(E247,'Q4.SL'!G:O,6,FALSE))</f>
        <v/>
      </c>
      <c r="J247" s="20" t="str">
        <f ca="1">_xlfn.IFERROR(VLOOKUP(E247,'Rec.'!H:N,7,FALSE),"")</f>
        <v/>
      </c>
      <c r="K247" s="20" t="str">
        <f ca="1">_xlfn.IFERROR(VLOOKUP(E247,'SF.SL'!F:J,5,FALSE),"")</f>
        <v/>
      </c>
      <c r="L247" s="31" t="str">
        <f ca="1">IF(ROW()-9&gt;'Inf.'!$O$2,"",VLOOKUP(E247,'SF.SL'!F:J,4,FALSE))</f>
        <v/>
      </c>
      <c r="M247" s="20" t="str">
        <f ca="1">IF(ROW()-9&gt;'Inf.'!$O$2,"",VLOOKUP(E247,'SF.SL'!F:O,10,FALSE))</f>
        <v/>
      </c>
      <c r="N247" s="20">
        <f ca="1">_xlfn.IFERROR(VLOOKUP(E247,'F.SL'!F:J,5,FALSE),"")</f>
        <v>9.2</v>
      </c>
      <c r="O247" s="31" t="str">
        <f>IF(ROW()-9&gt;'Inf.'!$F$10,"",VLOOKUP(E247,'F.SL'!F:J,4,FALSE))</f>
        <v/>
      </c>
      <c r="P247" s="20" t="str">
        <f>IF(ROW()-9&gt;'Inf.'!$F$10,"",VLOOKUP(E247,'F.SL'!F:O,10,FALSE))</f>
        <v/>
      </c>
      <c r="Q247" s="42"/>
    </row>
    <row r="248" spans="1:17" ht="21.95" customHeight="1">
      <c r="A248" s="20" t="str">
        <f ca="1">_xlfn.IFERROR(VLOOKUP(E248,'Rec.'!Q:R,2,FALSE),"")</f>
        <v/>
      </c>
      <c r="B248" s="21" t="str">
        <f ca="1">_xlfn.IFERROR(VLOOKUP(E248,'Rec.'!B:H,4,FALSE),"")</f>
        <v/>
      </c>
      <c r="C248" s="21" t="str">
        <f ca="1">_xlfn.IFERROR(VLOOKUP(E248,'Rec.'!B:H,5,FALSE),"")</f>
        <v/>
      </c>
      <c r="D248" s="20" t="str">
        <f ca="1">_xlfn.IFERROR(VLOOKUP(E248,'Rec.'!B:H,6,FALSE),"")</f>
        <v/>
      </c>
      <c r="E248" s="20" t="str">
        <f ca="1">_xlfn.IFERROR(VLOOKUP(ROW()-9,'Rec.'!T:U,2,FALSE),"")</f>
        <v/>
      </c>
      <c r="F248" s="20" t="str">
        <f ca="1">IF(AND('Inf.'!C$10="Onsight",VLOOKUP(E248,'Q1.SL'!F:M,6,FALSE)="TOP"),VLOOKUP(E248,'Q1.SL'!F:M,6,FALSE)&amp;"("&amp;VLOOKUP(E248,'Q1.SL'!F:M,4,FALSE)&amp;")",VLOOKUP(E248,'Q1.SL'!F:M,6,FALSE))</f>
        <v/>
      </c>
      <c r="G248" s="20" t="str">
        <f ca="1">IF(AND('Inf.'!C$10="Onsight",VLOOKUP(E248,'Q2.SL'!G:O,6,FALSE)="TOP"),VLOOKUP(E248,'Q2.SL'!G:O,6,FALSE)&amp;"("&amp;VLOOKUP(E248,'Q2.SL'!G:O,4,FALSE)&amp;")",VLOOKUP(E248,'Q2.SL'!G:O,6,FALSE))</f>
        <v/>
      </c>
      <c r="H248" s="20" t="str">
        <f ca="1">IF(AND('Inf.'!C$10="Onsight",VLOOKUP(E248,'Q3.SL'!G:O,6,FALSE)="TOP"),VLOOKUP(E248,'Q3.SL'!G:O,6,FALSE)&amp;"("&amp;VLOOKUP(E248,'Q3.SL'!G:O,4,FALSE)&amp;")",VLOOKUP(E248,'Q3.SL'!G:O,6,FALSE))</f>
        <v/>
      </c>
      <c r="I248" s="20" t="str">
        <f ca="1">IF(AND('Inf.'!C$10="Onsight",VLOOKUP(E248,'Q4.SL'!G:O,6,FALSE)="TOP"),VLOOKUP(E248,'Q4.SL'!G:O,6,FALSE)&amp;"("&amp;VLOOKUP(E248,'Q4.SL'!G:O,4,FALSE)&amp;")",VLOOKUP(E248,'Q4.SL'!G:O,6,FALSE))</f>
        <v/>
      </c>
      <c r="J248" s="20" t="str">
        <f ca="1">_xlfn.IFERROR(VLOOKUP(E248,'Rec.'!H:N,7,FALSE),"")</f>
        <v/>
      </c>
      <c r="K248" s="20" t="str">
        <f ca="1">_xlfn.IFERROR(VLOOKUP(E248,'SF.SL'!F:J,5,FALSE),"")</f>
        <v/>
      </c>
      <c r="L248" s="31" t="str">
        <f ca="1">IF(ROW()-9&gt;'Inf.'!$O$2,"",VLOOKUP(E248,'SF.SL'!F:J,4,FALSE))</f>
        <v/>
      </c>
      <c r="M248" s="20" t="str">
        <f ca="1">IF(ROW()-9&gt;'Inf.'!$O$2,"",VLOOKUP(E248,'SF.SL'!F:O,10,FALSE))</f>
        <v/>
      </c>
      <c r="N248" s="20">
        <f ca="1">_xlfn.IFERROR(VLOOKUP(E248,'F.SL'!F:J,5,FALSE),"")</f>
        <v>9.2</v>
      </c>
      <c r="O248" s="31" t="str">
        <f>IF(ROW()-9&gt;'Inf.'!$F$10,"",VLOOKUP(E248,'F.SL'!F:J,4,FALSE))</f>
        <v/>
      </c>
      <c r="P248" s="20" t="str">
        <f>IF(ROW()-9&gt;'Inf.'!$F$10,"",VLOOKUP(E248,'F.SL'!F:O,10,FALSE))</f>
        <v/>
      </c>
      <c r="Q248" s="42"/>
    </row>
    <row r="249" spans="1:17" ht="21.95" customHeight="1">
      <c r="A249" s="20" t="str">
        <f ca="1">_xlfn.IFERROR(VLOOKUP(E249,'Rec.'!Q:R,2,FALSE),"")</f>
        <v/>
      </c>
      <c r="B249" s="21" t="str">
        <f ca="1">_xlfn.IFERROR(VLOOKUP(E249,'Rec.'!B:H,4,FALSE),"")</f>
        <v/>
      </c>
      <c r="C249" s="21" t="str">
        <f ca="1">_xlfn.IFERROR(VLOOKUP(E249,'Rec.'!B:H,5,FALSE),"")</f>
        <v/>
      </c>
      <c r="D249" s="20" t="str">
        <f ca="1">_xlfn.IFERROR(VLOOKUP(E249,'Rec.'!B:H,6,FALSE),"")</f>
        <v/>
      </c>
      <c r="E249" s="20" t="str">
        <f ca="1">_xlfn.IFERROR(VLOOKUP(ROW()-9,'Rec.'!T:U,2,FALSE),"")</f>
        <v/>
      </c>
      <c r="F249" s="20" t="str">
        <f ca="1">IF(AND('Inf.'!C$10="Onsight",VLOOKUP(E249,'Q1.SL'!F:M,6,FALSE)="TOP"),VLOOKUP(E249,'Q1.SL'!F:M,6,FALSE)&amp;"("&amp;VLOOKUP(E249,'Q1.SL'!F:M,4,FALSE)&amp;")",VLOOKUP(E249,'Q1.SL'!F:M,6,FALSE))</f>
        <v/>
      </c>
      <c r="G249" s="20" t="str">
        <f ca="1">IF(AND('Inf.'!C$10="Onsight",VLOOKUP(E249,'Q2.SL'!G:O,6,FALSE)="TOP"),VLOOKUP(E249,'Q2.SL'!G:O,6,FALSE)&amp;"("&amp;VLOOKUP(E249,'Q2.SL'!G:O,4,FALSE)&amp;")",VLOOKUP(E249,'Q2.SL'!G:O,6,FALSE))</f>
        <v/>
      </c>
      <c r="H249" s="20" t="str">
        <f ca="1">IF(AND('Inf.'!C$10="Onsight",VLOOKUP(E249,'Q3.SL'!G:O,6,FALSE)="TOP"),VLOOKUP(E249,'Q3.SL'!G:O,6,FALSE)&amp;"("&amp;VLOOKUP(E249,'Q3.SL'!G:O,4,FALSE)&amp;")",VLOOKUP(E249,'Q3.SL'!G:O,6,FALSE))</f>
        <v/>
      </c>
      <c r="I249" s="20" t="str">
        <f ca="1">IF(AND('Inf.'!C$10="Onsight",VLOOKUP(E249,'Q4.SL'!G:O,6,FALSE)="TOP"),VLOOKUP(E249,'Q4.SL'!G:O,6,FALSE)&amp;"("&amp;VLOOKUP(E249,'Q4.SL'!G:O,4,FALSE)&amp;")",VLOOKUP(E249,'Q4.SL'!G:O,6,FALSE))</f>
        <v/>
      </c>
      <c r="J249" s="20" t="str">
        <f ca="1">_xlfn.IFERROR(VLOOKUP(E249,'Rec.'!H:N,7,FALSE),"")</f>
        <v/>
      </c>
      <c r="K249" s="20" t="str">
        <f ca="1">_xlfn.IFERROR(VLOOKUP(E249,'SF.SL'!F:J,5,FALSE),"")</f>
        <v/>
      </c>
      <c r="L249" s="31" t="str">
        <f ca="1">IF(ROW()-9&gt;'Inf.'!$O$2,"",VLOOKUP(E249,'SF.SL'!F:J,4,FALSE))</f>
        <v/>
      </c>
      <c r="M249" s="20" t="str">
        <f ca="1">IF(ROW()-9&gt;'Inf.'!$O$2,"",VLOOKUP(E249,'SF.SL'!F:O,10,FALSE))</f>
        <v/>
      </c>
      <c r="N249" s="20">
        <f ca="1">_xlfn.IFERROR(VLOOKUP(E249,'F.SL'!F:J,5,FALSE),"")</f>
        <v>9.2</v>
      </c>
      <c r="O249" s="31" t="str">
        <f>IF(ROW()-9&gt;'Inf.'!$F$10,"",VLOOKUP(E249,'F.SL'!F:J,4,FALSE))</f>
        <v/>
      </c>
      <c r="P249" s="20" t="str">
        <f>IF(ROW()-9&gt;'Inf.'!$F$10,"",VLOOKUP(E249,'F.SL'!F:O,10,FALSE))</f>
        <v/>
      </c>
      <c r="Q249" s="42"/>
    </row>
    <row r="250" spans="1:17" ht="21.95" customHeight="1">
      <c r="A250" s="20" t="str">
        <f ca="1">_xlfn.IFERROR(VLOOKUP(E250,'Rec.'!Q:R,2,FALSE),"")</f>
        <v/>
      </c>
      <c r="B250" s="21" t="str">
        <f ca="1">_xlfn.IFERROR(VLOOKUP(E250,'Rec.'!B:H,4,FALSE),"")</f>
        <v/>
      </c>
      <c r="C250" s="21" t="str">
        <f ca="1">_xlfn.IFERROR(VLOOKUP(E250,'Rec.'!B:H,5,FALSE),"")</f>
        <v/>
      </c>
      <c r="D250" s="20" t="str">
        <f ca="1">_xlfn.IFERROR(VLOOKUP(E250,'Rec.'!B:H,6,FALSE),"")</f>
        <v/>
      </c>
      <c r="E250" s="20" t="str">
        <f ca="1">_xlfn.IFERROR(VLOOKUP(ROW()-9,'Rec.'!T:U,2,FALSE),"")</f>
        <v/>
      </c>
      <c r="F250" s="20" t="str">
        <f ca="1">IF(AND('Inf.'!C$10="Onsight",VLOOKUP(E250,'Q1.SL'!F:M,6,FALSE)="TOP"),VLOOKUP(E250,'Q1.SL'!F:M,6,FALSE)&amp;"("&amp;VLOOKUP(E250,'Q1.SL'!F:M,4,FALSE)&amp;")",VLOOKUP(E250,'Q1.SL'!F:M,6,FALSE))</f>
        <v/>
      </c>
      <c r="G250" s="20" t="str">
        <f ca="1">IF(AND('Inf.'!C$10="Onsight",VLOOKUP(E250,'Q2.SL'!G:O,6,FALSE)="TOP"),VLOOKUP(E250,'Q2.SL'!G:O,6,FALSE)&amp;"("&amp;VLOOKUP(E250,'Q2.SL'!G:O,4,FALSE)&amp;")",VLOOKUP(E250,'Q2.SL'!G:O,6,FALSE))</f>
        <v/>
      </c>
      <c r="H250" s="20" t="str">
        <f ca="1">IF(AND('Inf.'!C$10="Onsight",VLOOKUP(E250,'Q3.SL'!G:O,6,FALSE)="TOP"),VLOOKUP(E250,'Q3.SL'!G:O,6,FALSE)&amp;"("&amp;VLOOKUP(E250,'Q3.SL'!G:O,4,FALSE)&amp;")",VLOOKUP(E250,'Q3.SL'!G:O,6,FALSE))</f>
        <v/>
      </c>
      <c r="I250" s="20" t="str">
        <f ca="1">IF(AND('Inf.'!C$10="Onsight",VLOOKUP(E250,'Q4.SL'!G:O,6,FALSE)="TOP"),VLOOKUP(E250,'Q4.SL'!G:O,6,FALSE)&amp;"("&amp;VLOOKUP(E250,'Q4.SL'!G:O,4,FALSE)&amp;")",VLOOKUP(E250,'Q4.SL'!G:O,6,FALSE))</f>
        <v/>
      </c>
      <c r="J250" s="20" t="str">
        <f ca="1">_xlfn.IFERROR(VLOOKUP(E250,'Rec.'!H:N,7,FALSE),"")</f>
        <v/>
      </c>
      <c r="K250" s="20" t="str">
        <f ca="1">_xlfn.IFERROR(VLOOKUP(E250,'SF.SL'!F:J,5,FALSE),"")</f>
        <v/>
      </c>
      <c r="L250" s="31" t="str">
        <f ca="1">IF(ROW()-9&gt;'Inf.'!$O$2,"",VLOOKUP(E250,'SF.SL'!F:J,4,FALSE))</f>
        <v/>
      </c>
      <c r="M250" s="20" t="str">
        <f ca="1">IF(ROW()-9&gt;'Inf.'!$O$2,"",VLOOKUP(E250,'SF.SL'!F:O,10,FALSE))</f>
        <v/>
      </c>
      <c r="N250" s="20">
        <f ca="1">_xlfn.IFERROR(VLOOKUP(E250,'F.SL'!F:J,5,FALSE),"")</f>
        <v>9.2</v>
      </c>
      <c r="O250" s="31" t="str">
        <f>IF(ROW()-9&gt;'Inf.'!$F$10,"",VLOOKUP(E250,'F.SL'!F:J,4,FALSE))</f>
        <v/>
      </c>
      <c r="P250" s="20" t="str">
        <f>IF(ROW()-9&gt;'Inf.'!$F$10,"",VLOOKUP(E250,'F.SL'!F:O,10,FALSE))</f>
        <v/>
      </c>
      <c r="Q250" s="42"/>
    </row>
    <row r="251" spans="1:17" ht="21.95" customHeight="1">
      <c r="A251" s="20" t="str">
        <f ca="1">_xlfn.IFERROR(VLOOKUP(E251,'Rec.'!Q:R,2,FALSE),"")</f>
        <v/>
      </c>
      <c r="B251" s="21" t="str">
        <f ca="1">_xlfn.IFERROR(VLOOKUP(E251,'Rec.'!B:H,4,FALSE),"")</f>
        <v/>
      </c>
      <c r="C251" s="21" t="str">
        <f ca="1">_xlfn.IFERROR(VLOOKUP(E251,'Rec.'!B:H,5,FALSE),"")</f>
        <v/>
      </c>
      <c r="D251" s="20" t="str">
        <f ca="1">_xlfn.IFERROR(VLOOKUP(E251,'Rec.'!B:H,6,FALSE),"")</f>
        <v/>
      </c>
      <c r="E251" s="20" t="str">
        <f ca="1">_xlfn.IFERROR(VLOOKUP(ROW()-9,'Rec.'!T:U,2,FALSE),"")</f>
        <v/>
      </c>
      <c r="F251" s="20" t="str">
        <f ca="1">IF(AND('Inf.'!C$10="Onsight",VLOOKUP(E251,'Q1.SL'!F:M,6,FALSE)="TOP"),VLOOKUP(E251,'Q1.SL'!F:M,6,FALSE)&amp;"("&amp;VLOOKUP(E251,'Q1.SL'!F:M,4,FALSE)&amp;")",VLOOKUP(E251,'Q1.SL'!F:M,6,FALSE))</f>
        <v/>
      </c>
      <c r="G251" s="20" t="str">
        <f ca="1">IF(AND('Inf.'!C$10="Onsight",VLOOKUP(E251,'Q2.SL'!G:O,6,FALSE)="TOP"),VLOOKUP(E251,'Q2.SL'!G:O,6,FALSE)&amp;"("&amp;VLOOKUP(E251,'Q2.SL'!G:O,4,FALSE)&amp;")",VLOOKUP(E251,'Q2.SL'!G:O,6,FALSE))</f>
        <v/>
      </c>
      <c r="H251" s="20" t="str">
        <f ca="1">IF(AND('Inf.'!C$10="Onsight",VLOOKUP(E251,'Q3.SL'!G:O,6,FALSE)="TOP"),VLOOKUP(E251,'Q3.SL'!G:O,6,FALSE)&amp;"("&amp;VLOOKUP(E251,'Q3.SL'!G:O,4,FALSE)&amp;")",VLOOKUP(E251,'Q3.SL'!G:O,6,FALSE))</f>
        <v/>
      </c>
      <c r="I251" s="20" t="str">
        <f ca="1">IF(AND('Inf.'!C$10="Onsight",VLOOKUP(E251,'Q4.SL'!G:O,6,FALSE)="TOP"),VLOOKUP(E251,'Q4.SL'!G:O,6,FALSE)&amp;"("&amp;VLOOKUP(E251,'Q4.SL'!G:O,4,FALSE)&amp;")",VLOOKUP(E251,'Q4.SL'!G:O,6,FALSE))</f>
        <v/>
      </c>
      <c r="J251" s="20" t="str">
        <f ca="1">_xlfn.IFERROR(VLOOKUP(E251,'Rec.'!H:N,7,FALSE),"")</f>
        <v/>
      </c>
      <c r="K251" s="20" t="str">
        <f ca="1">_xlfn.IFERROR(VLOOKUP(E251,'SF.SL'!F:J,5,FALSE),"")</f>
        <v/>
      </c>
      <c r="L251" s="31" t="str">
        <f ca="1">IF(ROW()-9&gt;'Inf.'!$O$2,"",VLOOKUP(E251,'SF.SL'!F:J,4,FALSE))</f>
        <v/>
      </c>
      <c r="M251" s="20" t="str">
        <f ca="1">IF(ROW()-9&gt;'Inf.'!$O$2,"",VLOOKUP(E251,'SF.SL'!F:O,10,FALSE))</f>
        <v/>
      </c>
      <c r="N251" s="20">
        <f ca="1">_xlfn.IFERROR(VLOOKUP(E251,'F.SL'!F:J,5,FALSE),"")</f>
        <v>9.2</v>
      </c>
      <c r="O251" s="31" t="str">
        <f>IF(ROW()-9&gt;'Inf.'!$F$10,"",VLOOKUP(E251,'F.SL'!F:J,4,FALSE))</f>
        <v/>
      </c>
      <c r="P251" s="20" t="str">
        <f>IF(ROW()-9&gt;'Inf.'!$F$10,"",VLOOKUP(E251,'F.SL'!F:O,10,FALSE))</f>
        <v/>
      </c>
      <c r="Q251" s="42"/>
    </row>
    <row r="252" spans="1:17" ht="21.95" customHeight="1">
      <c r="A252" s="20" t="str">
        <f ca="1">_xlfn.IFERROR(VLOOKUP(E252,'Rec.'!Q:R,2,FALSE),"")</f>
        <v/>
      </c>
      <c r="B252" s="21" t="str">
        <f ca="1">_xlfn.IFERROR(VLOOKUP(E252,'Rec.'!B:H,4,FALSE),"")</f>
        <v/>
      </c>
      <c r="C252" s="21" t="str">
        <f ca="1">_xlfn.IFERROR(VLOOKUP(E252,'Rec.'!B:H,5,FALSE),"")</f>
        <v/>
      </c>
      <c r="D252" s="20" t="str">
        <f ca="1">_xlfn.IFERROR(VLOOKUP(E252,'Rec.'!B:H,6,FALSE),"")</f>
        <v/>
      </c>
      <c r="E252" s="20" t="str">
        <f ca="1">_xlfn.IFERROR(VLOOKUP(ROW()-9,'Rec.'!T:U,2,FALSE),"")</f>
        <v/>
      </c>
      <c r="F252" s="20" t="str">
        <f ca="1">IF(AND('Inf.'!C$10="Onsight",VLOOKUP(E252,'Q1.SL'!F:M,6,FALSE)="TOP"),VLOOKUP(E252,'Q1.SL'!F:M,6,FALSE)&amp;"("&amp;VLOOKUP(E252,'Q1.SL'!F:M,4,FALSE)&amp;")",VLOOKUP(E252,'Q1.SL'!F:M,6,FALSE))</f>
        <v/>
      </c>
      <c r="G252" s="20" t="str">
        <f ca="1">IF(AND('Inf.'!C$10="Onsight",VLOOKUP(E252,'Q2.SL'!G:O,6,FALSE)="TOP"),VLOOKUP(E252,'Q2.SL'!G:O,6,FALSE)&amp;"("&amp;VLOOKUP(E252,'Q2.SL'!G:O,4,FALSE)&amp;")",VLOOKUP(E252,'Q2.SL'!G:O,6,FALSE))</f>
        <v/>
      </c>
      <c r="H252" s="20" t="str">
        <f ca="1">IF(AND('Inf.'!C$10="Onsight",VLOOKUP(E252,'Q3.SL'!G:O,6,FALSE)="TOP"),VLOOKUP(E252,'Q3.SL'!G:O,6,FALSE)&amp;"("&amp;VLOOKUP(E252,'Q3.SL'!G:O,4,FALSE)&amp;")",VLOOKUP(E252,'Q3.SL'!G:O,6,FALSE))</f>
        <v/>
      </c>
      <c r="I252" s="20" t="str">
        <f ca="1">IF(AND('Inf.'!C$10="Onsight",VLOOKUP(E252,'Q4.SL'!G:O,6,FALSE)="TOP"),VLOOKUP(E252,'Q4.SL'!G:O,6,FALSE)&amp;"("&amp;VLOOKUP(E252,'Q4.SL'!G:O,4,FALSE)&amp;")",VLOOKUP(E252,'Q4.SL'!G:O,6,FALSE))</f>
        <v/>
      </c>
      <c r="J252" s="20" t="str">
        <f ca="1">_xlfn.IFERROR(VLOOKUP(E252,'Rec.'!H:N,7,FALSE),"")</f>
        <v/>
      </c>
      <c r="K252" s="20" t="str">
        <f ca="1">_xlfn.IFERROR(VLOOKUP(E252,'SF.SL'!F:J,5,FALSE),"")</f>
        <v/>
      </c>
      <c r="L252" s="31" t="str">
        <f ca="1">IF(ROW()-9&gt;'Inf.'!$O$2,"",VLOOKUP(E252,'SF.SL'!F:J,4,FALSE))</f>
        <v/>
      </c>
      <c r="M252" s="20" t="str">
        <f ca="1">IF(ROW()-9&gt;'Inf.'!$O$2,"",VLOOKUP(E252,'SF.SL'!F:O,10,FALSE))</f>
        <v/>
      </c>
      <c r="N252" s="20">
        <f ca="1">_xlfn.IFERROR(VLOOKUP(E252,'F.SL'!F:J,5,FALSE),"")</f>
        <v>9.2</v>
      </c>
      <c r="O252" s="31" t="str">
        <f>IF(ROW()-9&gt;'Inf.'!$F$10,"",VLOOKUP(E252,'F.SL'!F:J,4,FALSE))</f>
        <v/>
      </c>
      <c r="P252" s="20" t="str">
        <f>IF(ROW()-9&gt;'Inf.'!$F$10,"",VLOOKUP(E252,'F.SL'!F:O,10,FALSE))</f>
        <v/>
      </c>
      <c r="Q252" s="42"/>
    </row>
    <row r="253" spans="1:17" ht="21.95" customHeight="1">
      <c r="A253" s="20" t="str">
        <f ca="1">_xlfn.IFERROR(VLOOKUP(E253,'Rec.'!Q:R,2,FALSE),"")</f>
        <v/>
      </c>
      <c r="B253" s="21" t="str">
        <f ca="1">_xlfn.IFERROR(VLOOKUP(E253,'Rec.'!B:H,4,FALSE),"")</f>
        <v/>
      </c>
      <c r="C253" s="21" t="str">
        <f ca="1">_xlfn.IFERROR(VLOOKUP(E253,'Rec.'!B:H,5,FALSE),"")</f>
        <v/>
      </c>
      <c r="D253" s="20" t="str">
        <f ca="1">_xlfn.IFERROR(VLOOKUP(E253,'Rec.'!B:H,6,FALSE),"")</f>
        <v/>
      </c>
      <c r="E253" s="20" t="str">
        <f ca="1">_xlfn.IFERROR(VLOOKUP(ROW()-9,'Rec.'!T:U,2,FALSE),"")</f>
        <v/>
      </c>
      <c r="F253" s="20" t="str">
        <f ca="1">IF(AND('Inf.'!C$10="Onsight",VLOOKUP(E253,'Q1.SL'!F:M,6,FALSE)="TOP"),VLOOKUP(E253,'Q1.SL'!F:M,6,FALSE)&amp;"("&amp;VLOOKUP(E253,'Q1.SL'!F:M,4,FALSE)&amp;")",VLOOKUP(E253,'Q1.SL'!F:M,6,FALSE))</f>
        <v/>
      </c>
      <c r="G253" s="20" t="str">
        <f ca="1">IF(AND('Inf.'!C$10="Onsight",VLOOKUP(E253,'Q2.SL'!G:O,6,FALSE)="TOP"),VLOOKUP(E253,'Q2.SL'!G:O,6,FALSE)&amp;"("&amp;VLOOKUP(E253,'Q2.SL'!G:O,4,FALSE)&amp;")",VLOOKUP(E253,'Q2.SL'!G:O,6,FALSE))</f>
        <v/>
      </c>
      <c r="H253" s="20" t="str">
        <f ca="1">IF(AND('Inf.'!C$10="Onsight",VLOOKUP(E253,'Q3.SL'!G:O,6,FALSE)="TOP"),VLOOKUP(E253,'Q3.SL'!G:O,6,FALSE)&amp;"("&amp;VLOOKUP(E253,'Q3.SL'!G:O,4,FALSE)&amp;")",VLOOKUP(E253,'Q3.SL'!G:O,6,FALSE))</f>
        <v/>
      </c>
      <c r="I253" s="20" t="str">
        <f ca="1">IF(AND('Inf.'!C$10="Onsight",VLOOKUP(E253,'Q4.SL'!G:O,6,FALSE)="TOP"),VLOOKUP(E253,'Q4.SL'!G:O,6,FALSE)&amp;"("&amp;VLOOKUP(E253,'Q4.SL'!G:O,4,FALSE)&amp;")",VLOOKUP(E253,'Q4.SL'!G:O,6,FALSE))</f>
        <v/>
      </c>
      <c r="J253" s="20" t="str">
        <f ca="1">_xlfn.IFERROR(VLOOKUP(E253,'Rec.'!H:N,7,FALSE),"")</f>
        <v/>
      </c>
      <c r="K253" s="20" t="str">
        <f ca="1">_xlfn.IFERROR(VLOOKUP(E253,'SF.SL'!F:J,5,FALSE),"")</f>
        <v/>
      </c>
      <c r="L253" s="31" t="str">
        <f ca="1">IF(ROW()-9&gt;'Inf.'!$O$2,"",VLOOKUP(E253,'SF.SL'!F:J,4,FALSE))</f>
        <v/>
      </c>
      <c r="M253" s="20" t="str">
        <f ca="1">IF(ROW()-9&gt;'Inf.'!$O$2,"",VLOOKUP(E253,'SF.SL'!F:O,10,FALSE))</f>
        <v/>
      </c>
      <c r="N253" s="20">
        <f ca="1">_xlfn.IFERROR(VLOOKUP(E253,'F.SL'!F:J,5,FALSE),"")</f>
        <v>9.2</v>
      </c>
      <c r="O253" s="31" t="str">
        <f>IF(ROW()-9&gt;'Inf.'!$F$10,"",VLOOKUP(E253,'F.SL'!F:J,4,FALSE))</f>
        <v/>
      </c>
      <c r="P253" s="20" t="str">
        <f>IF(ROW()-9&gt;'Inf.'!$F$10,"",VLOOKUP(E253,'F.SL'!F:O,10,FALSE))</f>
        <v/>
      </c>
      <c r="Q253" s="42"/>
    </row>
    <row r="254" spans="1:17" ht="21.95" customHeight="1">
      <c r="A254" s="20" t="str">
        <f ca="1">_xlfn.IFERROR(VLOOKUP(E254,'Rec.'!Q:R,2,FALSE),"")</f>
        <v/>
      </c>
      <c r="B254" s="21" t="str">
        <f ca="1">_xlfn.IFERROR(VLOOKUP(E254,'Rec.'!B:H,4,FALSE),"")</f>
        <v/>
      </c>
      <c r="C254" s="21" t="str">
        <f ca="1">_xlfn.IFERROR(VLOOKUP(E254,'Rec.'!B:H,5,FALSE),"")</f>
        <v/>
      </c>
      <c r="D254" s="20" t="str">
        <f ca="1">_xlfn.IFERROR(VLOOKUP(E254,'Rec.'!B:H,6,FALSE),"")</f>
        <v/>
      </c>
      <c r="E254" s="20" t="str">
        <f ca="1">_xlfn.IFERROR(VLOOKUP(ROW()-9,'Rec.'!T:U,2,FALSE),"")</f>
        <v/>
      </c>
      <c r="F254" s="20" t="str">
        <f ca="1">IF(AND('Inf.'!C$10="Onsight",VLOOKUP(E254,'Q1.SL'!F:M,6,FALSE)="TOP"),VLOOKUP(E254,'Q1.SL'!F:M,6,FALSE)&amp;"("&amp;VLOOKUP(E254,'Q1.SL'!F:M,4,FALSE)&amp;")",VLOOKUP(E254,'Q1.SL'!F:M,6,FALSE))</f>
        <v/>
      </c>
      <c r="G254" s="20" t="str">
        <f ca="1">IF(AND('Inf.'!C$10="Onsight",VLOOKUP(E254,'Q2.SL'!G:O,6,FALSE)="TOP"),VLOOKUP(E254,'Q2.SL'!G:O,6,FALSE)&amp;"("&amp;VLOOKUP(E254,'Q2.SL'!G:O,4,FALSE)&amp;")",VLOOKUP(E254,'Q2.SL'!G:O,6,FALSE))</f>
        <v/>
      </c>
      <c r="H254" s="20" t="str">
        <f ca="1">IF(AND('Inf.'!C$10="Onsight",VLOOKUP(E254,'Q3.SL'!G:O,6,FALSE)="TOP"),VLOOKUP(E254,'Q3.SL'!G:O,6,FALSE)&amp;"("&amp;VLOOKUP(E254,'Q3.SL'!G:O,4,FALSE)&amp;")",VLOOKUP(E254,'Q3.SL'!G:O,6,FALSE))</f>
        <v/>
      </c>
      <c r="I254" s="20" t="str">
        <f ca="1">IF(AND('Inf.'!C$10="Onsight",VLOOKUP(E254,'Q4.SL'!G:O,6,FALSE)="TOP"),VLOOKUP(E254,'Q4.SL'!G:O,6,FALSE)&amp;"("&amp;VLOOKUP(E254,'Q4.SL'!G:O,4,FALSE)&amp;")",VLOOKUP(E254,'Q4.SL'!G:O,6,FALSE))</f>
        <v/>
      </c>
      <c r="J254" s="20" t="str">
        <f ca="1">_xlfn.IFERROR(VLOOKUP(E254,'Rec.'!H:N,7,FALSE),"")</f>
        <v/>
      </c>
      <c r="K254" s="20" t="str">
        <f ca="1">_xlfn.IFERROR(VLOOKUP(E254,'SF.SL'!F:J,5,FALSE),"")</f>
        <v/>
      </c>
      <c r="L254" s="31" t="str">
        <f ca="1">IF(ROW()-9&gt;'Inf.'!$O$2,"",VLOOKUP(E254,'SF.SL'!F:J,4,FALSE))</f>
        <v/>
      </c>
      <c r="M254" s="20" t="str">
        <f ca="1">IF(ROW()-9&gt;'Inf.'!$O$2,"",VLOOKUP(E254,'SF.SL'!F:O,10,FALSE))</f>
        <v/>
      </c>
      <c r="N254" s="20">
        <f ca="1">_xlfn.IFERROR(VLOOKUP(E254,'F.SL'!F:J,5,FALSE),"")</f>
        <v>9.2</v>
      </c>
      <c r="O254" s="31" t="str">
        <f>IF(ROW()-9&gt;'Inf.'!$F$10,"",VLOOKUP(E254,'F.SL'!F:J,4,FALSE))</f>
        <v/>
      </c>
      <c r="P254" s="20" t="str">
        <f>IF(ROW()-9&gt;'Inf.'!$F$10,"",VLOOKUP(E254,'F.SL'!F:O,10,FALSE))</f>
        <v/>
      </c>
      <c r="Q254" s="42"/>
    </row>
    <row r="255" spans="1:17" ht="21.95" customHeight="1">
      <c r="A255" s="20" t="str">
        <f ca="1">_xlfn.IFERROR(VLOOKUP(E255,'Rec.'!Q:R,2,FALSE),"")</f>
        <v/>
      </c>
      <c r="B255" s="21" t="str">
        <f ca="1">_xlfn.IFERROR(VLOOKUP(E255,'Rec.'!B:H,4,FALSE),"")</f>
        <v/>
      </c>
      <c r="C255" s="21" t="str">
        <f ca="1">_xlfn.IFERROR(VLOOKUP(E255,'Rec.'!B:H,5,FALSE),"")</f>
        <v/>
      </c>
      <c r="D255" s="20" t="str">
        <f ca="1">_xlfn.IFERROR(VLOOKUP(E255,'Rec.'!B:H,6,FALSE),"")</f>
        <v/>
      </c>
      <c r="E255" s="20" t="str">
        <f ca="1">_xlfn.IFERROR(VLOOKUP(ROW()-9,'Rec.'!T:U,2,FALSE),"")</f>
        <v/>
      </c>
      <c r="F255" s="20" t="str">
        <f ca="1">IF(AND('Inf.'!C$10="Onsight",VLOOKUP(E255,'Q1.SL'!F:M,6,FALSE)="TOP"),VLOOKUP(E255,'Q1.SL'!F:M,6,FALSE)&amp;"("&amp;VLOOKUP(E255,'Q1.SL'!F:M,4,FALSE)&amp;")",VLOOKUP(E255,'Q1.SL'!F:M,6,FALSE))</f>
        <v/>
      </c>
      <c r="G255" s="20" t="str">
        <f ca="1">IF(AND('Inf.'!C$10="Onsight",VLOOKUP(E255,'Q2.SL'!G:O,6,FALSE)="TOP"),VLOOKUP(E255,'Q2.SL'!G:O,6,FALSE)&amp;"("&amp;VLOOKUP(E255,'Q2.SL'!G:O,4,FALSE)&amp;")",VLOOKUP(E255,'Q2.SL'!G:O,6,FALSE))</f>
        <v/>
      </c>
      <c r="H255" s="20" t="str">
        <f ca="1">IF(AND('Inf.'!C$10="Onsight",VLOOKUP(E255,'Q3.SL'!G:O,6,FALSE)="TOP"),VLOOKUP(E255,'Q3.SL'!G:O,6,FALSE)&amp;"("&amp;VLOOKUP(E255,'Q3.SL'!G:O,4,FALSE)&amp;")",VLOOKUP(E255,'Q3.SL'!G:O,6,FALSE))</f>
        <v/>
      </c>
      <c r="I255" s="20" t="str">
        <f ca="1">IF(AND('Inf.'!C$10="Onsight",VLOOKUP(E255,'Q4.SL'!G:O,6,FALSE)="TOP"),VLOOKUP(E255,'Q4.SL'!G:O,6,FALSE)&amp;"("&amp;VLOOKUP(E255,'Q4.SL'!G:O,4,FALSE)&amp;")",VLOOKUP(E255,'Q4.SL'!G:O,6,FALSE))</f>
        <v/>
      </c>
      <c r="J255" s="20" t="str">
        <f ca="1">_xlfn.IFERROR(VLOOKUP(E255,'Rec.'!H:N,7,FALSE),"")</f>
        <v/>
      </c>
      <c r="K255" s="20" t="str">
        <f ca="1">_xlfn.IFERROR(VLOOKUP(E255,'SF.SL'!F:J,5,FALSE),"")</f>
        <v/>
      </c>
      <c r="L255" s="31" t="str">
        <f ca="1">IF(ROW()-9&gt;'Inf.'!$O$2,"",VLOOKUP(E255,'SF.SL'!F:J,4,FALSE))</f>
        <v/>
      </c>
      <c r="M255" s="20" t="str">
        <f ca="1">IF(ROW()-9&gt;'Inf.'!$O$2,"",VLOOKUP(E255,'SF.SL'!F:O,10,FALSE))</f>
        <v/>
      </c>
      <c r="N255" s="20">
        <f ca="1">_xlfn.IFERROR(VLOOKUP(E255,'F.SL'!F:J,5,FALSE),"")</f>
        <v>9.2</v>
      </c>
      <c r="O255" s="31" t="str">
        <f>IF(ROW()-9&gt;'Inf.'!$F$10,"",VLOOKUP(E255,'F.SL'!F:J,4,FALSE))</f>
        <v/>
      </c>
      <c r="P255" s="20" t="str">
        <f>IF(ROW()-9&gt;'Inf.'!$F$10,"",VLOOKUP(E255,'F.SL'!F:O,10,FALSE))</f>
        <v/>
      </c>
      <c r="Q255" s="42"/>
    </row>
    <row r="256" spans="1:17" ht="21.95" customHeight="1">
      <c r="A256" s="20" t="str">
        <f ca="1">_xlfn.IFERROR(VLOOKUP(E256,'Rec.'!Q:R,2,FALSE),"")</f>
        <v/>
      </c>
      <c r="B256" s="21" t="str">
        <f ca="1">_xlfn.IFERROR(VLOOKUP(E256,'Rec.'!B:H,4,FALSE),"")</f>
        <v/>
      </c>
      <c r="C256" s="21" t="str">
        <f ca="1">_xlfn.IFERROR(VLOOKUP(E256,'Rec.'!B:H,5,FALSE),"")</f>
        <v/>
      </c>
      <c r="D256" s="20" t="str">
        <f ca="1">_xlfn.IFERROR(VLOOKUP(E256,'Rec.'!B:H,6,FALSE),"")</f>
        <v/>
      </c>
      <c r="E256" s="20" t="str">
        <f ca="1">_xlfn.IFERROR(VLOOKUP(ROW()-9,'Rec.'!T:U,2,FALSE),"")</f>
        <v/>
      </c>
      <c r="F256" s="20" t="str">
        <f ca="1">IF(AND('Inf.'!C$10="Onsight",VLOOKUP(E256,'Q1.SL'!F:M,6,FALSE)="TOP"),VLOOKUP(E256,'Q1.SL'!F:M,6,FALSE)&amp;"("&amp;VLOOKUP(E256,'Q1.SL'!F:M,4,FALSE)&amp;")",VLOOKUP(E256,'Q1.SL'!F:M,6,FALSE))</f>
        <v/>
      </c>
      <c r="G256" s="20" t="str">
        <f ca="1">IF(AND('Inf.'!C$10="Onsight",VLOOKUP(E256,'Q2.SL'!G:O,6,FALSE)="TOP"),VLOOKUP(E256,'Q2.SL'!G:O,6,FALSE)&amp;"("&amp;VLOOKUP(E256,'Q2.SL'!G:O,4,FALSE)&amp;")",VLOOKUP(E256,'Q2.SL'!G:O,6,FALSE))</f>
        <v/>
      </c>
      <c r="H256" s="20" t="str">
        <f ca="1">IF(AND('Inf.'!C$10="Onsight",VLOOKUP(E256,'Q3.SL'!G:O,6,FALSE)="TOP"),VLOOKUP(E256,'Q3.SL'!G:O,6,FALSE)&amp;"("&amp;VLOOKUP(E256,'Q3.SL'!G:O,4,FALSE)&amp;")",VLOOKUP(E256,'Q3.SL'!G:O,6,FALSE))</f>
        <v/>
      </c>
      <c r="I256" s="20" t="str">
        <f ca="1">IF(AND('Inf.'!C$10="Onsight",VLOOKUP(E256,'Q4.SL'!G:O,6,FALSE)="TOP"),VLOOKUP(E256,'Q4.SL'!G:O,6,FALSE)&amp;"("&amp;VLOOKUP(E256,'Q4.SL'!G:O,4,FALSE)&amp;")",VLOOKUP(E256,'Q4.SL'!G:O,6,FALSE))</f>
        <v/>
      </c>
      <c r="J256" s="20" t="str">
        <f ca="1">_xlfn.IFERROR(VLOOKUP(E256,'Rec.'!H:N,7,FALSE),"")</f>
        <v/>
      </c>
      <c r="K256" s="20" t="str">
        <f ca="1">_xlfn.IFERROR(VLOOKUP(E256,'SF.SL'!F:J,5,FALSE),"")</f>
        <v/>
      </c>
      <c r="L256" s="31" t="str">
        <f ca="1">IF(ROW()-9&gt;'Inf.'!$O$2,"",VLOOKUP(E256,'SF.SL'!F:J,4,FALSE))</f>
        <v/>
      </c>
      <c r="M256" s="20" t="str">
        <f ca="1">IF(ROW()-9&gt;'Inf.'!$O$2,"",VLOOKUP(E256,'SF.SL'!F:O,10,FALSE))</f>
        <v/>
      </c>
      <c r="N256" s="20">
        <f ca="1">_xlfn.IFERROR(VLOOKUP(E256,'F.SL'!F:J,5,FALSE),"")</f>
        <v>9.2</v>
      </c>
      <c r="O256" s="31" t="str">
        <f>IF(ROW()-9&gt;'Inf.'!$F$10,"",VLOOKUP(E256,'F.SL'!F:J,4,FALSE))</f>
        <v/>
      </c>
      <c r="P256" s="20" t="str">
        <f>IF(ROW()-9&gt;'Inf.'!$F$10,"",VLOOKUP(E256,'F.SL'!F:O,10,FALSE))</f>
        <v/>
      </c>
      <c r="Q256" s="42"/>
    </row>
    <row r="257" spans="1:17" ht="21.95" customHeight="1">
      <c r="A257" s="20" t="str">
        <f ca="1">_xlfn.IFERROR(VLOOKUP(E257,'Rec.'!Q:R,2,FALSE),"")</f>
        <v/>
      </c>
      <c r="B257" s="21" t="str">
        <f ca="1">_xlfn.IFERROR(VLOOKUP(E257,'Rec.'!B:H,4,FALSE),"")</f>
        <v/>
      </c>
      <c r="C257" s="21" t="str">
        <f ca="1">_xlfn.IFERROR(VLOOKUP(E257,'Rec.'!B:H,5,FALSE),"")</f>
        <v/>
      </c>
      <c r="D257" s="20" t="str">
        <f ca="1">_xlfn.IFERROR(VLOOKUP(E257,'Rec.'!B:H,6,FALSE),"")</f>
        <v/>
      </c>
      <c r="E257" s="20" t="str">
        <f ca="1">_xlfn.IFERROR(VLOOKUP(ROW()-9,'Rec.'!T:U,2,FALSE),"")</f>
        <v/>
      </c>
      <c r="F257" s="20" t="str">
        <f ca="1">IF(AND('Inf.'!C$10="Onsight",VLOOKUP(E257,'Q1.SL'!F:M,6,FALSE)="TOP"),VLOOKUP(E257,'Q1.SL'!F:M,6,FALSE)&amp;"("&amp;VLOOKUP(E257,'Q1.SL'!F:M,4,FALSE)&amp;")",VLOOKUP(E257,'Q1.SL'!F:M,6,FALSE))</f>
        <v/>
      </c>
      <c r="G257" s="20" t="str">
        <f ca="1">IF(AND('Inf.'!C$10="Onsight",VLOOKUP(E257,'Q2.SL'!G:O,6,FALSE)="TOP"),VLOOKUP(E257,'Q2.SL'!G:O,6,FALSE)&amp;"("&amp;VLOOKUP(E257,'Q2.SL'!G:O,4,FALSE)&amp;")",VLOOKUP(E257,'Q2.SL'!G:O,6,FALSE))</f>
        <v/>
      </c>
      <c r="H257" s="20" t="str">
        <f ca="1">IF(AND('Inf.'!C$10="Onsight",VLOOKUP(E257,'Q3.SL'!G:O,6,FALSE)="TOP"),VLOOKUP(E257,'Q3.SL'!G:O,6,FALSE)&amp;"("&amp;VLOOKUP(E257,'Q3.SL'!G:O,4,FALSE)&amp;")",VLOOKUP(E257,'Q3.SL'!G:O,6,FALSE))</f>
        <v/>
      </c>
      <c r="I257" s="20" t="str">
        <f ca="1">IF(AND('Inf.'!C$10="Onsight",VLOOKUP(E257,'Q4.SL'!G:O,6,FALSE)="TOP"),VLOOKUP(E257,'Q4.SL'!G:O,6,FALSE)&amp;"("&amp;VLOOKUP(E257,'Q4.SL'!G:O,4,FALSE)&amp;")",VLOOKUP(E257,'Q4.SL'!G:O,6,FALSE))</f>
        <v/>
      </c>
      <c r="J257" s="20" t="str">
        <f ca="1">_xlfn.IFERROR(VLOOKUP(E257,'Rec.'!H:N,7,FALSE),"")</f>
        <v/>
      </c>
      <c r="K257" s="20" t="str">
        <f ca="1">_xlfn.IFERROR(VLOOKUP(E257,'SF.SL'!F:J,5,FALSE),"")</f>
        <v/>
      </c>
      <c r="L257" s="31" t="str">
        <f ca="1">IF(ROW()-9&gt;'Inf.'!$O$2,"",VLOOKUP(E257,'SF.SL'!F:J,4,FALSE))</f>
        <v/>
      </c>
      <c r="M257" s="20" t="str">
        <f ca="1">IF(ROW()-9&gt;'Inf.'!$O$2,"",VLOOKUP(E257,'SF.SL'!F:O,10,FALSE))</f>
        <v/>
      </c>
      <c r="N257" s="20">
        <f ca="1">_xlfn.IFERROR(VLOOKUP(E257,'F.SL'!F:J,5,FALSE),"")</f>
        <v>9.2</v>
      </c>
      <c r="O257" s="31" t="str">
        <f>IF(ROW()-9&gt;'Inf.'!$F$10,"",VLOOKUP(E257,'F.SL'!F:J,4,FALSE))</f>
        <v/>
      </c>
      <c r="P257" s="20" t="str">
        <f>IF(ROW()-9&gt;'Inf.'!$F$10,"",VLOOKUP(E257,'F.SL'!F:O,10,FALSE))</f>
        <v/>
      </c>
      <c r="Q257" s="42"/>
    </row>
    <row r="258" spans="1:17" ht="21.95" customHeight="1">
      <c r="A258" s="20" t="str">
        <f ca="1">_xlfn.IFERROR(VLOOKUP(E258,'Rec.'!Q:R,2,FALSE),"")</f>
        <v/>
      </c>
      <c r="B258" s="21" t="str">
        <f ca="1">_xlfn.IFERROR(VLOOKUP(E258,'Rec.'!B:H,4,FALSE),"")</f>
        <v/>
      </c>
      <c r="C258" s="21" t="str">
        <f ca="1">_xlfn.IFERROR(VLOOKUP(E258,'Rec.'!B:H,5,FALSE),"")</f>
        <v/>
      </c>
      <c r="D258" s="20" t="str">
        <f ca="1">_xlfn.IFERROR(VLOOKUP(E258,'Rec.'!B:H,6,FALSE),"")</f>
        <v/>
      </c>
      <c r="E258" s="20" t="str">
        <f ca="1">_xlfn.IFERROR(VLOOKUP(ROW()-9,'Rec.'!T:U,2,FALSE),"")</f>
        <v/>
      </c>
      <c r="F258" s="20" t="str">
        <f ca="1">IF(AND('Inf.'!C$10="Onsight",VLOOKUP(E258,'Q1.SL'!F:M,6,FALSE)="TOP"),VLOOKUP(E258,'Q1.SL'!F:M,6,FALSE)&amp;"("&amp;VLOOKUP(E258,'Q1.SL'!F:M,4,FALSE)&amp;")",VLOOKUP(E258,'Q1.SL'!F:M,6,FALSE))</f>
        <v/>
      </c>
      <c r="G258" s="20" t="str">
        <f ca="1">IF(AND('Inf.'!C$10="Onsight",VLOOKUP(E258,'Q2.SL'!G:O,6,FALSE)="TOP"),VLOOKUP(E258,'Q2.SL'!G:O,6,FALSE)&amp;"("&amp;VLOOKUP(E258,'Q2.SL'!G:O,4,FALSE)&amp;")",VLOOKUP(E258,'Q2.SL'!G:O,6,FALSE))</f>
        <v/>
      </c>
      <c r="H258" s="20" t="str">
        <f ca="1">IF(AND('Inf.'!C$10="Onsight",VLOOKUP(E258,'Q3.SL'!G:O,6,FALSE)="TOP"),VLOOKUP(E258,'Q3.SL'!G:O,6,FALSE)&amp;"("&amp;VLOOKUP(E258,'Q3.SL'!G:O,4,FALSE)&amp;")",VLOOKUP(E258,'Q3.SL'!G:O,6,FALSE))</f>
        <v/>
      </c>
      <c r="I258" s="20" t="str">
        <f ca="1">IF(AND('Inf.'!C$10="Onsight",VLOOKUP(E258,'Q4.SL'!G:O,6,FALSE)="TOP"),VLOOKUP(E258,'Q4.SL'!G:O,6,FALSE)&amp;"("&amp;VLOOKUP(E258,'Q4.SL'!G:O,4,FALSE)&amp;")",VLOOKUP(E258,'Q4.SL'!G:O,6,FALSE))</f>
        <v/>
      </c>
      <c r="J258" s="20" t="str">
        <f ca="1">_xlfn.IFERROR(VLOOKUP(E258,'Rec.'!H:N,7,FALSE),"")</f>
        <v/>
      </c>
      <c r="K258" s="20" t="str">
        <f ca="1">_xlfn.IFERROR(VLOOKUP(E258,'SF.SL'!F:J,5,FALSE),"")</f>
        <v/>
      </c>
      <c r="L258" s="31" t="str">
        <f ca="1">IF(ROW()-9&gt;'Inf.'!$O$2,"",VLOOKUP(E258,'SF.SL'!F:J,4,FALSE))</f>
        <v/>
      </c>
      <c r="M258" s="20" t="str">
        <f ca="1">IF(ROW()-9&gt;'Inf.'!$O$2,"",VLOOKUP(E258,'SF.SL'!F:O,10,FALSE))</f>
        <v/>
      </c>
      <c r="N258" s="20">
        <f ca="1">_xlfn.IFERROR(VLOOKUP(E258,'F.SL'!F:J,5,FALSE),"")</f>
        <v>9.2</v>
      </c>
      <c r="O258" s="31" t="str">
        <f>IF(ROW()-9&gt;'Inf.'!$F$10,"",VLOOKUP(E258,'F.SL'!F:J,4,FALSE))</f>
        <v/>
      </c>
      <c r="P258" s="20" t="str">
        <f>IF(ROW()-9&gt;'Inf.'!$F$10,"",VLOOKUP(E258,'F.SL'!F:O,10,FALSE))</f>
        <v/>
      </c>
      <c r="Q258" s="42"/>
    </row>
    <row r="259" spans="1:17" ht="21.95" customHeight="1">
      <c r="A259" s="20" t="str">
        <f ca="1">_xlfn.IFERROR(VLOOKUP(E259,'Rec.'!Q:R,2,FALSE),"")</f>
        <v/>
      </c>
      <c r="B259" s="21" t="str">
        <f ca="1">_xlfn.IFERROR(VLOOKUP(E259,'Rec.'!B:H,4,FALSE),"")</f>
        <v/>
      </c>
      <c r="C259" s="21" t="str">
        <f ca="1">_xlfn.IFERROR(VLOOKUP(E259,'Rec.'!B:H,5,FALSE),"")</f>
        <v/>
      </c>
      <c r="D259" s="20" t="str">
        <f ca="1">_xlfn.IFERROR(VLOOKUP(E259,'Rec.'!B:H,6,FALSE),"")</f>
        <v/>
      </c>
      <c r="E259" s="20" t="str">
        <f ca="1">_xlfn.IFERROR(VLOOKUP(ROW()-9,'Rec.'!T:U,2,FALSE),"")</f>
        <v/>
      </c>
      <c r="F259" s="20" t="str">
        <f ca="1">IF(AND('Inf.'!C$10="Onsight",VLOOKUP(E259,'Q1.SL'!F:M,6,FALSE)="TOP"),VLOOKUP(E259,'Q1.SL'!F:M,6,FALSE)&amp;"("&amp;VLOOKUP(E259,'Q1.SL'!F:M,4,FALSE)&amp;")",VLOOKUP(E259,'Q1.SL'!F:M,6,FALSE))</f>
        <v/>
      </c>
      <c r="G259" s="20" t="str">
        <f ca="1">IF(AND('Inf.'!C$10="Onsight",VLOOKUP(E259,'Q2.SL'!G:O,6,FALSE)="TOP"),VLOOKUP(E259,'Q2.SL'!G:O,6,FALSE)&amp;"("&amp;VLOOKUP(E259,'Q2.SL'!G:O,4,FALSE)&amp;")",VLOOKUP(E259,'Q2.SL'!G:O,6,FALSE))</f>
        <v/>
      </c>
      <c r="H259" s="20" t="str">
        <f ca="1">IF(AND('Inf.'!C$10="Onsight",VLOOKUP(E259,'Q3.SL'!G:O,6,FALSE)="TOP"),VLOOKUP(E259,'Q3.SL'!G:O,6,FALSE)&amp;"("&amp;VLOOKUP(E259,'Q3.SL'!G:O,4,FALSE)&amp;")",VLOOKUP(E259,'Q3.SL'!G:O,6,FALSE))</f>
        <v/>
      </c>
      <c r="I259" s="20" t="str">
        <f ca="1">IF(AND('Inf.'!C$10="Onsight",VLOOKUP(E259,'Q4.SL'!G:O,6,FALSE)="TOP"),VLOOKUP(E259,'Q4.SL'!G:O,6,FALSE)&amp;"("&amp;VLOOKUP(E259,'Q4.SL'!G:O,4,FALSE)&amp;")",VLOOKUP(E259,'Q4.SL'!G:O,6,FALSE))</f>
        <v/>
      </c>
      <c r="J259" s="20" t="str">
        <f ca="1">_xlfn.IFERROR(VLOOKUP(E259,'Rec.'!H:N,7,FALSE),"")</f>
        <v/>
      </c>
      <c r="K259" s="20" t="str">
        <f ca="1">_xlfn.IFERROR(VLOOKUP(E259,'SF.SL'!F:J,5,FALSE),"")</f>
        <v/>
      </c>
      <c r="L259" s="31" t="str">
        <f ca="1">IF(ROW()-9&gt;'Inf.'!$O$2,"",VLOOKUP(E259,'SF.SL'!F:J,4,FALSE))</f>
        <v/>
      </c>
      <c r="M259" s="20" t="str">
        <f ca="1">IF(ROW()-9&gt;'Inf.'!$O$2,"",VLOOKUP(E259,'SF.SL'!F:O,10,FALSE))</f>
        <v/>
      </c>
      <c r="N259" s="20">
        <f ca="1">_xlfn.IFERROR(VLOOKUP(E259,'F.SL'!F:J,5,FALSE),"")</f>
        <v>9.2</v>
      </c>
      <c r="O259" s="31" t="str">
        <f>IF(ROW()-9&gt;'Inf.'!$F$10,"",VLOOKUP(E259,'F.SL'!F:J,4,FALSE))</f>
        <v/>
      </c>
      <c r="P259" s="20" t="str">
        <f>IF(ROW()-9&gt;'Inf.'!$F$10,"",VLOOKUP(E259,'F.SL'!F:O,10,FALSE))</f>
        <v/>
      </c>
      <c r="Q259" s="42"/>
    </row>
    <row r="260" spans="1:17" ht="21.95" customHeight="1">
      <c r="A260" s="20" t="str">
        <f ca="1">_xlfn.IFERROR(VLOOKUP(E260,'Rec.'!Q:R,2,FALSE),"")</f>
        <v/>
      </c>
      <c r="B260" s="21" t="str">
        <f ca="1">_xlfn.IFERROR(VLOOKUP(E260,'Rec.'!B:H,4,FALSE),"")</f>
        <v/>
      </c>
      <c r="C260" s="21" t="str">
        <f ca="1">_xlfn.IFERROR(VLOOKUP(E260,'Rec.'!B:H,5,FALSE),"")</f>
        <v/>
      </c>
      <c r="D260" s="20" t="str">
        <f ca="1">_xlfn.IFERROR(VLOOKUP(E260,'Rec.'!B:H,6,FALSE),"")</f>
        <v/>
      </c>
      <c r="E260" s="20" t="str">
        <f ca="1">_xlfn.IFERROR(VLOOKUP(ROW()-9,'Rec.'!T:U,2,FALSE),"")</f>
        <v/>
      </c>
      <c r="F260" s="20" t="str">
        <f ca="1">IF(AND('Inf.'!C$10="Onsight",VLOOKUP(E260,'Q1.SL'!F:M,6,FALSE)="TOP"),VLOOKUP(E260,'Q1.SL'!F:M,6,FALSE)&amp;"("&amp;VLOOKUP(E260,'Q1.SL'!F:M,4,FALSE)&amp;")",VLOOKUP(E260,'Q1.SL'!F:M,6,FALSE))</f>
        <v/>
      </c>
      <c r="G260" s="20" t="str">
        <f ca="1">IF(AND('Inf.'!C$10="Onsight",VLOOKUP(E260,'Q2.SL'!G:O,6,FALSE)="TOP"),VLOOKUP(E260,'Q2.SL'!G:O,6,FALSE)&amp;"("&amp;VLOOKUP(E260,'Q2.SL'!G:O,4,FALSE)&amp;")",VLOOKUP(E260,'Q2.SL'!G:O,6,FALSE))</f>
        <v/>
      </c>
      <c r="H260" s="20" t="str">
        <f ca="1">IF(AND('Inf.'!C$10="Onsight",VLOOKUP(E260,'Q3.SL'!G:O,6,FALSE)="TOP"),VLOOKUP(E260,'Q3.SL'!G:O,6,FALSE)&amp;"("&amp;VLOOKUP(E260,'Q3.SL'!G:O,4,FALSE)&amp;")",VLOOKUP(E260,'Q3.SL'!G:O,6,FALSE))</f>
        <v/>
      </c>
      <c r="I260" s="20" t="str">
        <f ca="1">IF(AND('Inf.'!C$10="Onsight",VLOOKUP(E260,'Q4.SL'!G:O,6,FALSE)="TOP"),VLOOKUP(E260,'Q4.SL'!G:O,6,FALSE)&amp;"("&amp;VLOOKUP(E260,'Q4.SL'!G:O,4,FALSE)&amp;")",VLOOKUP(E260,'Q4.SL'!G:O,6,FALSE))</f>
        <v/>
      </c>
      <c r="J260" s="20" t="str">
        <f ca="1">_xlfn.IFERROR(VLOOKUP(E260,'Rec.'!H:N,7,FALSE),"")</f>
        <v/>
      </c>
      <c r="K260" s="20" t="str">
        <f ca="1">_xlfn.IFERROR(VLOOKUP(E260,'SF.SL'!F:J,5,FALSE),"")</f>
        <v/>
      </c>
      <c r="L260" s="31" t="str">
        <f ca="1">IF(ROW()-9&gt;'Inf.'!$O$2,"",VLOOKUP(E260,'SF.SL'!F:J,4,FALSE))</f>
        <v/>
      </c>
      <c r="M260" s="20" t="str">
        <f ca="1">IF(ROW()-9&gt;'Inf.'!$O$2,"",VLOOKUP(E260,'SF.SL'!F:O,10,FALSE))</f>
        <v/>
      </c>
      <c r="N260" s="20">
        <f ca="1">_xlfn.IFERROR(VLOOKUP(E260,'F.SL'!F:J,5,FALSE),"")</f>
        <v>9.2</v>
      </c>
      <c r="O260" s="31" t="str">
        <f>IF(ROW()-9&gt;'Inf.'!$F$10,"",VLOOKUP(E260,'F.SL'!F:J,4,FALSE))</f>
        <v/>
      </c>
      <c r="P260" s="20" t="str">
        <f>IF(ROW()-9&gt;'Inf.'!$F$10,"",VLOOKUP(E260,'F.SL'!F:O,10,FALSE))</f>
        <v/>
      </c>
      <c r="Q260" s="42"/>
    </row>
    <row r="261" spans="1:17" ht="21.95" customHeight="1">
      <c r="A261" s="20" t="str">
        <f ca="1">_xlfn.IFERROR(VLOOKUP(E261,'Rec.'!Q:R,2,FALSE),"")</f>
        <v/>
      </c>
      <c r="B261" s="21" t="str">
        <f ca="1">_xlfn.IFERROR(VLOOKUP(E261,'Rec.'!B:H,4,FALSE),"")</f>
        <v/>
      </c>
      <c r="C261" s="21" t="str">
        <f ca="1">_xlfn.IFERROR(VLOOKUP(E261,'Rec.'!B:H,5,FALSE),"")</f>
        <v/>
      </c>
      <c r="D261" s="20" t="str">
        <f ca="1">_xlfn.IFERROR(VLOOKUP(E261,'Rec.'!B:H,6,FALSE),"")</f>
        <v/>
      </c>
      <c r="E261" s="20" t="str">
        <f ca="1">_xlfn.IFERROR(VLOOKUP(ROW()-9,'Rec.'!T:U,2,FALSE),"")</f>
        <v/>
      </c>
      <c r="F261" s="20" t="str">
        <f ca="1">IF(AND('Inf.'!C$10="Onsight",VLOOKUP(E261,'Q1.SL'!F:M,6,FALSE)="TOP"),VLOOKUP(E261,'Q1.SL'!F:M,6,FALSE)&amp;"("&amp;VLOOKUP(E261,'Q1.SL'!F:M,4,FALSE)&amp;")",VLOOKUP(E261,'Q1.SL'!F:M,6,FALSE))</f>
        <v/>
      </c>
      <c r="G261" s="20" t="str">
        <f ca="1">IF(AND('Inf.'!C$10="Onsight",VLOOKUP(E261,'Q2.SL'!G:O,6,FALSE)="TOP"),VLOOKUP(E261,'Q2.SL'!G:O,6,FALSE)&amp;"("&amp;VLOOKUP(E261,'Q2.SL'!G:O,4,FALSE)&amp;")",VLOOKUP(E261,'Q2.SL'!G:O,6,FALSE))</f>
        <v/>
      </c>
      <c r="H261" s="20" t="str">
        <f ca="1">IF(AND('Inf.'!C$10="Onsight",VLOOKUP(E261,'Q3.SL'!G:O,6,FALSE)="TOP"),VLOOKUP(E261,'Q3.SL'!G:O,6,FALSE)&amp;"("&amp;VLOOKUP(E261,'Q3.SL'!G:O,4,FALSE)&amp;")",VLOOKUP(E261,'Q3.SL'!G:O,6,FALSE))</f>
        <v/>
      </c>
      <c r="I261" s="20" t="str">
        <f ca="1">IF(AND('Inf.'!C$10="Onsight",VLOOKUP(E261,'Q4.SL'!G:O,6,FALSE)="TOP"),VLOOKUP(E261,'Q4.SL'!G:O,6,FALSE)&amp;"("&amp;VLOOKUP(E261,'Q4.SL'!G:O,4,FALSE)&amp;")",VLOOKUP(E261,'Q4.SL'!G:O,6,FALSE))</f>
        <v/>
      </c>
      <c r="J261" s="20" t="str">
        <f ca="1">_xlfn.IFERROR(VLOOKUP(E261,'Rec.'!H:N,7,FALSE),"")</f>
        <v/>
      </c>
      <c r="K261" s="20" t="str">
        <f ca="1">_xlfn.IFERROR(VLOOKUP(E261,'SF.SL'!F:J,5,FALSE),"")</f>
        <v/>
      </c>
      <c r="L261" s="31" t="str">
        <f ca="1">IF(ROW()-9&gt;'Inf.'!$O$2,"",VLOOKUP(E261,'SF.SL'!F:J,4,FALSE))</f>
        <v/>
      </c>
      <c r="M261" s="20" t="str">
        <f ca="1">IF(ROW()-9&gt;'Inf.'!$O$2,"",VLOOKUP(E261,'SF.SL'!F:O,10,FALSE))</f>
        <v/>
      </c>
      <c r="N261" s="20">
        <f ca="1">_xlfn.IFERROR(VLOOKUP(E261,'F.SL'!F:J,5,FALSE),"")</f>
        <v>9.2</v>
      </c>
      <c r="O261" s="31" t="str">
        <f>IF(ROW()-9&gt;'Inf.'!$F$10,"",VLOOKUP(E261,'F.SL'!F:J,4,FALSE))</f>
        <v/>
      </c>
      <c r="P261" s="20" t="str">
        <f>IF(ROW()-9&gt;'Inf.'!$F$10,"",VLOOKUP(E261,'F.SL'!F:O,10,FALSE))</f>
        <v/>
      </c>
      <c r="Q261" s="42"/>
    </row>
    <row r="262" spans="1:17" ht="21.95" customHeight="1">
      <c r="A262" s="20" t="str">
        <f ca="1">_xlfn.IFERROR(VLOOKUP(E262,'Rec.'!Q:R,2,FALSE),"")</f>
        <v/>
      </c>
      <c r="B262" s="21" t="str">
        <f ca="1">_xlfn.IFERROR(VLOOKUP(E262,'Rec.'!B:H,4,FALSE),"")</f>
        <v/>
      </c>
      <c r="C262" s="21" t="str">
        <f ca="1">_xlfn.IFERROR(VLOOKUP(E262,'Rec.'!B:H,5,FALSE),"")</f>
        <v/>
      </c>
      <c r="D262" s="20" t="str">
        <f ca="1">_xlfn.IFERROR(VLOOKUP(E262,'Rec.'!B:H,6,FALSE),"")</f>
        <v/>
      </c>
      <c r="E262" s="20" t="str">
        <f ca="1">_xlfn.IFERROR(VLOOKUP(ROW()-9,'Rec.'!T:U,2,FALSE),"")</f>
        <v/>
      </c>
      <c r="F262" s="20" t="str">
        <f ca="1">IF(AND('Inf.'!C$10="Onsight",VLOOKUP(E262,'Q1.SL'!F:M,6,FALSE)="TOP"),VLOOKUP(E262,'Q1.SL'!F:M,6,FALSE)&amp;"("&amp;VLOOKUP(E262,'Q1.SL'!F:M,4,FALSE)&amp;")",VLOOKUP(E262,'Q1.SL'!F:M,6,FALSE))</f>
        <v/>
      </c>
      <c r="G262" s="20" t="str">
        <f ca="1">IF(AND('Inf.'!C$10="Onsight",VLOOKUP(E262,'Q2.SL'!G:O,6,FALSE)="TOP"),VLOOKUP(E262,'Q2.SL'!G:O,6,FALSE)&amp;"("&amp;VLOOKUP(E262,'Q2.SL'!G:O,4,FALSE)&amp;")",VLOOKUP(E262,'Q2.SL'!G:O,6,FALSE))</f>
        <v/>
      </c>
      <c r="H262" s="20" t="str">
        <f ca="1">IF(AND('Inf.'!C$10="Onsight",VLOOKUP(E262,'Q3.SL'!G:O,6,FALSE)="TOP"),VLOOKUP(E262,'Q3.SL'!G:O,6,FALSE)&amp;"("&amp;VLOOKUP(E262,'Q3.SL'!G:O,4,FALSE)&amp;")",VLOOKUP(E262,'Q3.SL'!G:O,6,FALSE))</f>
        <v/>
      </c>
      <c r="I262" s="20" t="str">
        <f ca="1">IF(AND('Inf.'!C$10="Onsight",VLOOKUP(E262,'Q4.SL'!G:O,6,FALSE)="TOP"),VLOOKUP(E262,'Q4.SL'!G:O,6,FALSE)&amp;"("&amp;VLOOKUP(E262,'Q4.SL'!G:O,4,FALSE)&amp;")",VLOOKUP(E262,'Q4.SL'!G:O,6,FALSE))</f>
        <v/>
      </c>
      <c r="J262" s="20" t="str">
        <f ca="1">_xlfn.IFERROR(VLOOKUP(E262,'Rec.'!H:N,7,FALSE),"")</f>
        <v/>
      </c>
      <c r="K262" s="20" t="str">
        <f ca="1">_xlfn.IFERROR(VLOOKUP(E262,'SF.SL'!F:J,5,FALSE),"")</f>
        <v/>
      </c>
      <c r="L262" s="31" t="str">
        <f ca="1">IF(ROW()-9&gt;'Inf.'!$O$2,"",VLOOKUP(E262,'SF.SL'!F:J,4,FALSE))</f>
        <v/>
      </c>
      <c r="M262" s="20" t="str">
        <f ca="1">IF(ROW()-9&gt;'Inf.'!$O$2,"",VLOOKUP(E262,'SF.SL'!F:O,10,FALSE))</f>
        <v/>
      </c>
      <c r="N262" s="20">
        <f ca="1">_xlfn.IFERROR(VLOOKUP(E262,'F.SL'!F:J,5,FALSE),"")</f>
        <v>9.2</v>
      </c>
      <c r="O262" s="31" t="str">
        <f>IF(ROW()-9&gt;'Inf.'!$F$10,"",VLOOKUP(E262,'F.SL'!F:J,4,FALSE))</f>
        <v/>
      </c>
      <c r="P262" s="20" t="str">
        <f>IF(ROW()-9&gt;'Inf.'!$F$10,"",VLOOKUP(E262,'F.SL'!F:O,10,FALSE))</f>
        <v/>
      </c>
      <c r="Q262" s="42"/>
    </row>
    <row r="263" spans="1:17" ht="21.95" customHeight="1">
      <c r="A263" s="20" t="str">
        <f ca="1">_xlfn.IFERROR(VLOOKUP(E263,'Rec.'!Q:R,2,FALSE),"")</f>
        <v/>
      </c>
      <c r="B263" s="21" t="str">
        <f ca="1">_xlfn.IFERROR(VLOOKUP(E263,'Rec.'!B:H,4,FALSE),"")</f>
        <v/>
      </c>
      <c r="C263" s="21" t="str">
        <f ca="1">_xlfn.IFERROR(VLOOKUP(E263,'Rec.'!B:H,5,FALSE),"")</f>
        <v/>
      </c>
      <c r="D263" s="20" t="str">
        <f ca="1">_xlfn.IFERROR(VLOOKUP(E263,'Rec.'!B:H,6,FALSE),"")</f>
        <v/>
      </c>
      <c r="E263" s="20" t="str">
        <f ca="1">_xlfn.IFERROR(VLOOKUP(ROW()-9,'Rec.'!T:U,2,FALSE),"")</f>
        <v/>
      </c>
      <c r="F263" s="20" t="str">
        <f ca="1">IF(AND('Inf.'!C$10="Onsight",VLOOKUP(E263,'Q1.SL'!F:M,6,FALSE)="TOP"),VLOOKUP(E263,'Q1.SL'!F:M,6,FALSE)&amp;"("&amp;VLOOKUP(E263,'Q1.SL'!F:M,4,FALSE)&amp;")",VLOOKUP(E263,'Q1.SL'!F:M,6,FALSE))</f>
        <v/>
      </c>
      <c r="G263" s="20" t="str">
        <f ca="1">IF(AND('Inf.'!C$10="Onsight",VLOOKUP(E263,'Q2.SL'!G:O,6,FALSE)="TOP"),VLOOKUP(E263,'Q2.SL'!G:O,6,FALSE)&amp;"("&amp;VLOOKUP(E263,'Q2.SL'!G:O,4,FALSE)&amp;")",VLOOKUP(E263,'Q2.SL'!G:O,6,FALSE))</f>
        <v/>
      </c>
      <c r="H263" s="20" t="str">
        <f ca="1">IF(AND('Inf.'!C$10="Onsight",VLOOKUP(E263,'Q3.SL'!G:O,6,FALSE)="TOP"),VLOOKUP(E263,'Q3.SL'!G:O,6,FALSE)&amp;"("&amp;VLOOKUP(E263,'Q3.SL'!G:O,4,FALSE)&amp;")",VLOOKUP(E263,'Q3.SL'!G:O,6,FALSE))</f>
        <v/>
      </c>
      <c r="I263" s="20" t="str">
        <f ca="1">IF(AND('Inf.'!C$10="Onsight",VLOOKUP(E263,'Q4.SL'!G:O,6,FALSE)="TOP"),VLOOKUP(E263,'Q4.SL'!G:O,6,FALSE)&amp;"("&amp;VLOOKUP(E263,'Q4.SL'!G:O,4,FALSE)&amp;")",VLOOKUP(E263,'Q4.SL'!G:O,6,FALSE))</f>
        <v/>
      </c>
      <c r="J263" s="20" t="str">
        <f ca="1">_xlfn.IFERROR(VLOOKUP(E263,'Rec.'!H:N,7,FALSE),"")</f>
        <v/>
      </c>
      <c r="K263" s="20" t="str">
        <f ca="1">_xlfn.IFERROR(VLOOKUP(E263,'SF.SL'!F:J,5,FALSE),"")</f>
        <v/>
      </c>
      <c r="L263" s="31" t="str">
        <f ca="1">IF(ROW()-9&gt;'Inf.'!$O$2,"",VLOOKUP(E263,'SF.SL'!F:J,4,FALSE))</f>
        <v/>
      </c>
      <c r="M263" s="20" t="str">
        <f ca="1">IF(ROW()-9&gt;'Inf.'!$O$2,"",VLOOKUP(E263,'SF.SL'!F:O,10,FALSE))</f>
        <v/>
      </c>
      <c r="N263" s="20">
        <f ca="1">_xlfn.IFERROR(VLOOKUP(E263,'F.SL'!F:J,5,FALSE),"")</f>
        <v>9.2</v>
      </c>
      <c r="O263" s="31" t="str">
        <f>IF(ROW()-9&gt;'Inf.'!$F$10,"",VLOOKUP(E263,'F.SL'!F:J,4,FALSE))</f>
        <v/>
      </c>
      <c r="P263" s="20" t="str">
        <f>IF(ROW()-9&gt;'Inf.'!$F$10,"",VLOOKUP(E263,'F.SL'!F:O,10,FALSE))</f>
        <v/>
      </c>
      <c r="Q263" s="42"/>
    </row>
    <row r="264" spans="1:17" ht="21.95" customHeight="1">
      <c r="A264" s="20" t="str">
        <f ca="1">_xlfn.IFERROR(VLOOKUP(E264,'Rec.'!Q:R,2,FALSE),"")</f>
        <v/>
      </c>
      <c r="B264" s="21" t="str">
        <f ca="1">_xlfn.IFERROR(VLOOKUP(E264,'Rec.'!B:H,4,FALSE),"")</f>
        <v/>
      </c>
      <c r="C264" s="21" t="str">
        <f ca="1">_xlfn.IFERROR(VLOOKUP(E264,'Rec.'!B:H,5,FALSE),"")</f>
        <v/>
      </c>
      <c r="D264" s="20" t="str">
        <f ca="1">_xlfn.IFERROR(VLOOKUP(E264,'Rec.'!B:H,6,FALSE),"")</f>
        <v/>
      </c>
      <c r="E264" s="20" t="str">
        <f ca="1">_xlfn.IFERROR(VLOOKUP(ROW()-9,'Rec.'!T:U,2,FALSE),"")</f>
        <v/>
      </c>
      <c r="F264" s="20" t="str">
        <f ca="1">IF(AND('Inf.'!C$10="Onsight",VLOOKUP(E264,'Q1.SL'!F:M,6,FALSE)="TOP"),VLOOKUP(E264,'Q1.SL'!F:M,6,FALSE)&amp;"("&amp;VLOOKUP(E264,'Q1.SL'!F:M,4,FALSE)&amp;")",VLOOKUP(E264,'Q1.SL'!F:M,6,FALSE))</f>
        <v/>
      </c>
      <c r="G264" s="20" t="str">
        <f ca="1">IF(AND('Inf.'!C$10="Onsight",VLOOKUP(E264,'Q2.SL'!G:O,6,FALSE)="TOP"),VLOOKUP(E264,'Q2.SL'!G:O,6,FALSE)&amp;"("&amp;VLOOKUP(E264,'Q2.SL'!G:O,4,FALSE)&amp;")",VLOOKUP(E264,'Q2.SL'!G:O,6,FALSE))</f>
        <v/>
      </c>
      <c r="H264" s="20" t="str">
        <f ca="1">IF(AND('Inf.'!C$10="Onsight",VLOOKUP(E264,'Q3.SL'!G:O,6,FALSE)="TOP"),VLOOKUP(E264,'Q3.SL'!G:O,6,FALSE)&amp;"("&amp;VLOOKUP(E264,'Q3.SL'!G:O,4,FALSE)&amp;")",VLOOKUP(E264,'Q3.SL'!G:O,6,FALSE))</f>
        <v/>
      </c>
      <c r="I264" s="20" t="str">
        <f ca="1">IF(AND('Inf.'!C$10="Onsight",VLOOKUP(E264,'Q4.SL'!G:O,6,FALSE)="TOP"),VLOOKUP(E264,'Q4.SL'!G:O,6,FALSE)&amp;"("&amp;VLOOKUP(E264,'Q4.SL'!G:O,4,FALSE)&amp;")",VLOOKUP(E264,'Q4.SL'!G:O,6,FALSE))</f>
        <v/>
      </c>
      <c r="J264" s="20" t="str">
        <f ca="1">_xlfn.IFERROR(VLOOKUP(E264,'Rec.'!H:N,7,FALSE),"")</f>
        <v/>
      </c>
      <c r="K264" s="20" t="str">
        <f ca="1">_xlfn.IFERROR(VLOOKUP(E264,'SF.SL'!F:J,5,FALSE),"")</f>
        <v/>
      </c>
      <c r="L264" s="31" t="str">
        <f ca="1">IF(ROW()-9&gt;'Inf.'!$O$2,"",VLOOKUP(E264,'SF.SL'!F:J,4,FALSE))</f>
        <v/>
      </c>
      <c r="M264" s="20" t="str">
        <f ca="1">IF(ROW()-9&gt;'Inf.'!$O$2,"",VLOOKUP(E264,'SF.SL'!F:O,10,FALSE))</f>
        <v/>
      </c>
      <c r="N264" s="20">
        <f ca="1">_xlfn.IFERROR(VLOOKUP(E264,'F.SL'!F:J,5,FALSE),"")</f>
        <v>9.2</v>
      </c>
      <c r="O264" s="31" t="str">
        <f>IF(ROW()-9&gt;'Inf.'!$F$10,"",VLOOKUP(E264,'F.SL'!F:J,4,FALSE))</f>
        <v/>
      </c>
      <c r="P264" s="20" t="str">
        <f>IF(ROW()-9&gt;'Inf.'!$F$10,"",VLOOKUP(E264,'F.SL'!F:O,10,FALSE))</f>
        <v/>
      </c>
      <c r="Q264" s="42"/>
    </row>
    <row r="265" spans="1:17" ht="21.95" customHeight="1">
      <c r="A265" s="20" t="str">
        <f ca="1">_xlfn.IFERROR(VLOOKUP(E265,'Rec.'!Q:R,2,FALSE),"")</f>
        <v/>
      </c>
      <c r="B265" s="21" t="str">
        <f ca="1">_xlfn.IFERROR(VLOOKUP(E265,'Rec.'!B:H,4,FALSE),"")</f>
        <v/>
      </c>
      <c r="C265" s="21" t="str">
        <f ca="1">_xlfn.IFERROR(VLOOKUP(E265,'Rec.'!B:H,5,FALSE),"")</f>
        <v/>
      </c>
      <c r="D265" s="20" t="str">
        <f ca="1">_xlfn.IFERROR(VLOOKUP(E265,'Rec.'!B:H,6,FALSE),"")</f>
        <v/>
      </c>
      <c r="E265" s="20" t="str">
        <f ca="1">_xlfn.IFERROR(VLOOKUP(ROW()-9,'Rec.'!T:U,2,FALSE),"")</f>
        <v/>
      </c>
      <c r="F265" s="20" t="str">
        <f ca="1">IF(AND('Inf.'!C$10="Onsight",VLOOKUP(E265,'Q1.SL'!F:M,6,FALSE)="TOP"),VLOOKUP(E265,'Q1.SL'!F:M,6,FALSE)&amp;"("&amp;VLOOKUP(E265,'Q1.SL'!F:M,4,FALSE)&amp;")",VLOOKUP(E265,'Q1.SL'!F:M,6,FALSE))</f>
        <v/>
      </c>
      <c r="G265" s="20" t="str">
        <f ca="1">IF(AND('Inf.'!C$10="Onsight",VLOOKUP(E265,'Q2.SL'!G:O,6,FALSE)="TOP"),VLOOKUP(E265,'Q2.SL'!G:O,6,FALSE)&amp;"("&amp;VLOOKUP(E265,'Q2.SL'!G:O,4,FALSE)&amp;")",VLOOKUP(E265,'Q2.SL'!G:O,6,FALSE))</f>
        <v/>
      </c>
      <c r="H265" s="20" t="str">
        <f ca="1">IF(AND('Inf.'!C$10="Onsight",VLOOKUP(E265,'Q3.SL'!G:O,6,FALSE)="TOP"),VLOOKUP(E265,'Q3.SL'!G:O,6,FALSE)&amp;"("&amp;VLOOKUP(E265,'Q3.SL'!G:O,4,FALSE)&amp;")",VLOOKUP(E265,'Q3.SL'!G:O,6,FALSE))</f>
        <v/>
      </c>
      <c r="I265" s="20" t="str">
        <f ca="1">IF(AND('Inf.'!C$10="Onsight",VLOOKUP(E265,'Q4.SL'!G:O,6,FALSE)="TOP"),VLOOKUP(E265,'Q4.SL'!G:O,6,FALSE)&amp;"("&amp;VLOOKUP(E265,'Q4.SL'!G:O,4,FALSE)&amp;")",VLOOKUP(E265,'Q4.SL'!G:O,6,FALSE))</f>
        <v/>
      </c>
      <c r="J265" s="20" t="str">
        <f ca="1">_xlfn.IFERROR(VLOOKUP(E265,'Rec.'!H:N,7,FALSE),"")</f>
        <v/>
      </c>
      <c r="K265" s="20" t="str">
        <f ca="1">_xlfn.IFERROR(VLOOKUP(E265,'SF.SL'!F:J,5,FALSE),"")</f>
        <v/>
      </c>
      <c r="L265" s="31" t="str">
        <f ca="1">IF(ROW()-9&gt;'Inf.'!$O$2,"",VLOOKUP(E265,'SF.SL'!F:J,4,FALSE))</f>
        <v/>
      </c>
      <c r="M265" s="20" t="str">
        <f ca="1">IF(ROW()-9&gt;'Inf.'!$O$2,"",VLOOKUP(E265,'SF.SL'!F:O,10,FALSE))</f>
        <v/>
      </c>
      <c r="N265" s="20">
        <f ca="1">_xlfn.IFERROR(VLOOKUP(E265,'F.SL'!F:J,5,FALSE),"")</f>
        <v>9.2</v>
      </c>
      <c r="O265" s="31" t="str">
        <f>IF(ROW()-9&gt;'Inf.'!$F$10,"",VLOOKUP(E265,'F.SL'!F:J,4,FALSE))</f>
        <v/>
      </c>
      <c r="P265" s="20" t="str">
        <f>IF(ROW()-9&gt;'Inf.'!$F$10,"",VLOOKUP(E265,'F.SL'!F:O,10,FALSE))</f>
        <v/>
      </c>
      <c r="Q265" s="42"/>
    </row>
    <row r="266" spans="1:17" ht="21.95" customHeight="1">
      <c r="A266" s="20" t="str">
        <f ca="1">_xlfn.IFERROR(VLOOKUP(E266,'Rec.'!Q:R,2,FALSE),"")</f>
        <v/>
      </c>
      <c r="B266" s="21" t="str">
        <f ca="1">_xlfn.IFERROR(VLOOKUP(E266,'Rec.'!B:H,4,FALSE),"")</f>
        <v/>
      </c>
      <c r="C266" s="21" t="str">
        <f ca="1">_xlfn.IFERROR(VLOOKUP(E266,'Rec.'!B:H,5,FALSE),"")</f>
        <v/>
      </c>
      <c r="D266" s="20" t="str">
        <f ca="1">_xlfn.IFERROR(VLOOKUP(E266,'Rec.'!B:H,6,FALSE),"")</f>
        <v/>
      </c>
      <c r="E266" s="20" t="str">
        <f ca="1">_xlfn.IFERROR(VLOOKUP(ROW()-9,'Rec.'!T:U,2,FALSE),"")</f>
        <v/>
      </c>
      <c r="F266" s="20" t="str">
        <f ca="1">IF(AND('Inf.'!C$10="Onsight",VLOOKUP(E266,'Q1.SL'!F:M,6,FALSE)="TOP"),VLOOKUP(E266,'Q1.SL'!F:M,6,FALSE)&amp;"("&amp;VLOOKUP(E266,'Q1.SL'!F:M,4,FALSE)&amp;")",VLOOKUP(E266,'Q1.SL'!F:M,6,FALSE))</f>
        <v/>
      </c>
      <c r="G266" s="20" t="str">
        <f ca="1">IF(AND('Inf.'!C$10="Onsight",VLOOKUP(E266,'Q2.SL'!G:O,6,FALSE)="TOP"),VLOOKUP(E266,'Q2.SL'!G:O,6,FALSE)&amp;"("&amp;VLOOKUP(E266,'Q2.SL'!G:O,4,FALSE)&amp;")",VLOOKUP(E266,'Q2.SL'!G:O,6,FALSE))</f>
        <v/>
      </c>
      <c r="H266" s="20" t="str">
        <f ca="1">IF(AND('Inf.'!C$10="Onsight",VLOOKUP(E266,'Q3.SL'!G:O,6,FALSE)="TOP"),VLOOKUP(E266,'Q3.SL'!G:O,6,FALSE)&amp;"("&amp;VLOOKUP(E266,'Q3.SL'!G:O,4,FALSE)&amp;")",VLOOKUP(E266,'Q3.SL'!G:O,6,FALSE))</f>
        <v/>
      </c>
      <c r="I266" s="20" t="str">
        <f ca="1">IF(AND('Inf.'!C$10="Onsight",VLOOKUP(E266,'Q4.SL'!G:O,6,FALSE)="TOP"),VLOOKUP(E266,'Q4.SL'!G:O,6,FALSE)&amp;"("&amp;VLOOKUP(E266,'Q4.SL'!G:O,4,FALSE)&amp;")",VLOOKUP(E266,'Q4.SL'!G:O,6,FALSE))</f>
        <v/>
      </c>
      <c r="J266" s="20" t="str">
        <f ca="1">_xlfn.IFERROR(VLOOKUP(E266,'Rec.'!H:N,7,FALSE),"")</f>
        <v/>
      </c>
      <c r="K266" s="20" t="str">
        <f ca="1">_xlfn.IFERROR(VLOOKUP(E266,'SF.SL'!F:J,5,FALSE),"")</f>
        <v/>
      </c>
      <c r="L266" s="31" t="str">
        <f ca="1">IF(ROW()-9&gt;'Inf.'!$O$2,"",VLOOKUP(E266,'SF.SL'!F:J,4,FALSE))</f>
        <v/>
      </c>
      <c r="M266" s="20" t="str">
        <f ca="1">IF(ROW()-9&gt;'Inf.'!$O$2,"",VLOOKUP(E266,'SF.SL'!F:O,10,FALSE))</f>
        <v/>
      </c>
      <c r="N266" s="20">
        <f ca="1">_xlfn.IFERROR(VLOOKUP(E266,'F.SL'!F:J,5,FALSE),"")</f>
        <v>9.2</v>
      </c>
      <c r="O266" s="31" t="str">
        <f>IF(ROW()-9&gt;'Inf.'!$F$10,"",VLOOKUP(E266,'F.SL'!F:J,4,FALSE))</f>
        <v/>
      </c>
      <c r="P266" s="20" t="str">
        <f>IF(ROW()-9&gt;'Inf.'!$F$10,"",VLOOKUP(E266,'F.SL'!F:O,10,FALSE))</f>
        <v/>
      </c>
      <c r="Q266" s="42"/>
    </row>
    <row r="267" spans="1:17" ht="21.95" customHeight="1">
      <c r="A267" s="20" t="str">
        <f ca="1">_xlfn.IFERROR(VLOOKUP(E267,'Rec.'!Q:R,2,FALSE),"")</f>
        <v/>
      </c>
      <c r="B267" s="21" t="str">
        <f ca="1">_xlfn.IFERROR(VLOOKUP(E267,'Rec.'!B:H,4,FALSE),"")</f>
        <v/>
      </c>
      <c r="C267" s="21" t="str">
        <f ca="1">_xlfn.IFERROR(VLOOKUP(E267,'Rec.'!B:H,5,FALSE),"")</f>
        <v/>
      </c>
      <c r="D267" s="20" t="str">
        <f ca="1">_xlfn.IFERROR(VLOOKUP(E267,'Rec.'!B:H,6,FALSE),"")</f>
        <v/>
      </c>
      <c r="E267" s="20" t="str">
        <f ca="1">_xlfn.IFERROR(VLOOKUP(ROW()-9,'Rec.'!T:U,2,FALSE),"")</f>
        <v/>
      </c>
      <c r="F267" s="20" t="str">
        <f ca="1">IF(AND('Inf.'!C$10="Onsight",VLOOKUP(E267,'Q1.SL'!F:M,6,FALSE)="TOP"),VLOOKUP(E267,'Q1.SL'!F:M,6,FALSE)&amp;"("&amp;VLOOKUP(E267,'Q1.SL'!F:M,4,FALSE)&amp;")",VLOOKUP(E267,'Q1.SL'!F:M,6,FALSE))</f>
        <v/>
      </c>
      <c r="G267" s="20" t="str">
        <f ca="1">IF(AND('Inf.'!C$10="Onsight",VLOOKUP(E267,'Q2.SL'!G:O,6,FALSE)="TOP"),VLOOKUP(E267,'Q2.SL'!G:O,6,FALSE)&amp;"("&amp;VLOOKUP(E267,'Q2.SL'!G:O,4,FALSE)&amp;")",VLOOKUP(E267,'Q2.SL'!G:O,6,FALSE))</f>
        <v/>
      </c>
      <c r="H267" s="20" t="str">
        <f ca="1">IF(AND('Inf.'!C$10="Onsight",VLOOKUP(E267,'Q3.SL'!G:O,6,FALSE)="TOP"),VLOOKUP(E267,'Q3.SL'!G:O,6,FALSE)&amp;"("&amp;VLOOKUP(E267,'Q3.SL'!G:O,4,FALSE)&amp;")",VLOOKUP(E267,'Q3.SL'!G:O,6,FALSE))</f>
        <v/>
      </c>
      <c r="I267" s="20" t="str">
        <f ca="1">IF(AND('Inf.'!C$10="Onsight",VLOOKUP(E267,'Q4.SL'!G:O,6,FALSE)="TOP"),VLOOKUP(E267,'Q4.SL'!G:O,6,FALSE)&amp;"("&amp;VLOOKUP(E267,'Q4.SL'!G:O,4,FALSE)&amp;")",VLOOKUP(E267,'Q4.SL'!G:O,6,FALSE))</f>
        <v/>
      </c>
      <c r="J267" s="20" t="str">
        <f ca="1">_xlfn.IFERROR(VLOOKUP(E267,'Rec.'!H:N,7,FALSE),"")</f>
        <v/>
      </c>
      <c r="K267" s="20" t="str">
        <f ca="1">_xlfn.IFERROR(VLOOKUP(E267,'SF.SL'!F:J,5,FALSE),"")</f>
        <v/>
      </c>
      <c r="L267" s="31" t="str">
        <f ca="1">IF(ROW()-9&gt;'Inf.'!$O$2,"",VLOOKUP(E267,'SF.SL'!F:J,4,FALSE))</f>
        <v/>
      </c>
      <c r="M267" s="20" t="str">
        <f ca="1">IF(ROW()-9&gt;'Inf.'!$O$2,"",VLOOKUP(E267,'SF.SL'!F:O,10,FALSE))</f>
        <v/>
      </c>
      <c r="N267" s="20">
        <f ca="1">_xlfn.IFERROR(VLOOKUP(E267,'F.SL'!F:J,5,FALSE),"")</f>
        <v>9.2</v>
      </c>
      <c r="O267" s="31" t="str">
        <f>IF(ROW()-9&gt;'Inf.'!$F$10,"",VLOOKUP(E267,'F.SL'!F:J,4,FALSE))</f>
        <v/>
      </c>
      <c r="P267" s="20" t="str">
        <f>IF(ROW()-9&gt;'Inf.'!$F$10,"",VLOOKUP(E267,'F.SL'!F:O,10,FALSE))</f>
        <v/>
      </c>
      <c r="Q267" s="42"/>
    </row>
    <row r="268" spans="1:17" ht="21.95" customHeight="1">
      <c r="A268" s="20" t="str">
        <f ca="1">_xlfn.IFERROR(VLOOKUP(E268,'Rec.'!Q:R,2,FALSE),"")</f>
        <v/>
      </c>
      <c r="B268" s="21" t="str">
        <f ca="1">_xlfn.IFERROR(VLOOKUP(E268,'Rec.'!B:H,4,FALSE),"")</f>
        <v/>
      </c>
      <c r="C268" s="21" t="str">
        <f ca="1">_xlfn.IFERROR(VLOOKUP(E268,'Rec.'!B:H,5,FALSE),"")</f>
        <v/>
      </c>
      <c r="D268" s="20" t="str">
        <f ca="1">_xlfn.IFERROR(VLOOKUP(E268,'Rec.'!B:H,6,FALSE),"")</f>
        <v/>
      </c>
      <c r="E268" s="20" t="str">
        <f ca="1">_xlfn.IFERROR(VLOOKUP(ROW()-9,'Rec.'!T:U,2,FALSE),"")</f>
        <v/>
      </c>
      <c r="F268" s="20" t="str">
        <f ca="1">IF(AND('Inf.'!C$10="Onsight",VLOOKUP(E268,'Q1.SL'!F:M,6,FALSE)="TOP"),VLOOKUP(E268,'Q1.SL'!F:M,6,FALSE)&amp;"("&amp;VLOOKUP(E268,'Q1.SL'!F:M,4,FALSE)&amp;")",VLOOKUP(E268,'Q1.SL'!F:M,6,FALSE))</f>
        <v/>
      </c>
      <c r="G268" s="20" t="str">
        <f ca="1">IF(AND('Inf.'!C$10="Onsight",VLOOKUP(E268,'Q2.SL'!G:O,6,FALSE)="TOP"),VLOOKUP(E268,'Q2.SL'!G:O,6,FALSE)&amp;"("&amp;VLOOKUP(E268,'Q2.SL'!G:O,4,FALSE)&amp;")",VLOOKUP(E268,'Q2.SL'!G:O,6,FALSE))</f>
        <v/>
      </c>
      <c r="H268" s="20" t="str">
        <f ca="1">IF(AND('Inf.'!C$10="Onsight",VLOOKUP(E268,'Q3.SL'!G:O,6,FALSE)="TOP"),VLOOKUP(E268,'Q3.SL'!G:O,6,FALSE)&amp;"("&amp;VLOOKUP(E268,'Q3.SL'!G:O,4,FALSE)&amp;")",VLOOKUP(E268,'Q3.SL'!G:O,6,FALSE))</f>
        <v/>
      </c>
      <c r="I268" s="20" t="str">
        <f ca="1">IF(AND('Inf.'!C$10="Onsight",VLOOKUP(E268,'Q4.SL'!G:O,6,FALSE)="TOP"),VLOOKUP(E268,'Q4.SL'!G:O,6,FALSE)&amp;"("&amp;VLOOKUP(E268,'Q4.SL'!G:O,4,FALSE)&amp;")",VLOOKUP(E268,'Q4.SL'!G:O,6,FALSE))</f>
        <v/>
      </c>
      <c r="J268" s="20" t="str">
        <f ca="1">_xlfn.IFERROR(VLOOKUP(E268,'Rec.'!H:N,7,FALSE),"")</f>
        <v/>
      </c>
      <c r="K268" s="20" t="str">
        <f ca="1">_xlfn.IFERROR(VLOOKUP(E268,'SF.SL'!F:J,5,FALSE),"")</f>
        <v/>
      </c>
      <c r="L268" s="31" t="str">
        <f ca="1">IF(ROW()-9&gt;'Inf.'!$O$2,"",VLOOKUP(E268,'SF.SL'!F:J,4,FALSE))</f>
        <v/>
      </c>
      <c r="M268" s="20" t="str">
        <f ca="1">IF(ROW()-9&gt;'Inf.'!$O$2,"",VLOOKUP(E268,'SF.SL'!F:O,10,FALSE))</f>
        <v/>
      </c>
      <c r="N268" s="20">
        <f ca="1">_xlfn.IFERROR(VLOOKUP(E268,'F.SL'!F:J,5,FALSE),"")</f>
        <v>9.2</v>
      </c>
      <c r="O268" s="31" t="str">
        <f>IF(ROW()-9&gt;'Inf.'!$F$10,"",VLOOKUP(E268,'F.SL'!F:J,4,FALSE))</f>
        <v/>
      </c>
      <c r="P268" s="20" t="str">
        <f>IF(ROW()-9&gt;'Inf.'!$F$10,"",VLOOKUP(E268,'F.SL'!F:O,10,FALSE))</f>
        <v/>
      </c>
      <c r="Q268" s="42"/>
    </row>
    <row r="269" spans="1:17" ht="21.95" customHeight="1">
      <c r="A269" s="20" t="str">
        <f ca="1">_xlfn.IFERROR(VLOOKUP(E269,'Rec.'!Q:R,2,FALSE),"")</f>
        <v/>
      </c>
      <c r="B269" s="21" t="str">
        <f ca="1">_xlfn.IFERROR(VLOOKUP(E269,'Rec.'!B:H,4,FALSE),"")</f>
        <v/>
      </c>
      <c r="C269" s="21" t="str">
        <f ca="1">_xlfn.IFERROR(VLOOKUP(E269,'Rec.'!B:H,5,FALSE),"")</f>
        <v/>
      </c>
      <c r="D269" s="20" t="str">
        <f ca="1">_xlfn.IFERROR(VLOOKUP(E269,'Rec.'!B:H,6,FALSE),"")</f>
        <v/>
      </c>
      <c r="E269" s="20" t="str">
        <f ca="1">_xlfn.IFERROR(VLOOKUP(ROW()-9,'Rec.'!T:U,2,FALSE),"")</f>
        <v/>
      </c>
      <c r="F269" s="20" t="str">
        <f ca="1">IF(AND('Inf.'!C$10="Onsight",VLOOKUP(E269,'Q1.SL'!F:M,6,FALSE)="TOP"),VLOOKUP(E269,'Q1.SL'!F:M,6,FALSE)&amp;"("&amp;VLOOKUP(E269,'Q1.SL'!F:M,4,FALSE)&amp;")",VLOOKUP(E269,'Q1.SL'!F:M,6,FALSE))</f>
        <v/>
      </c>
      <c r="G269" s="20" t="str">
        <f ca="1">IF(AND('Inf.'!C$10="Onsight",VLOOKUP(E269,'Q2.SL'!G:O,6,FALSE)="TOP"),VLOOKUP(E269,'Q2.SL'!G:O,6,FALSE)&amp;"("&amp;VLOOKUP(E269,'Q2.SL'!G:O,4,FALSE)&amp;")",VLOOKUP(E269,'Q2.SL'!G:O,6,FALSE))</f>
        <v/>
      </c>
      <c r="H269" s="20" t="str">
        <f ca="1">IF(AND('Inf.'!C$10="Onsight",VLOOKUP(E269,'Q3.SL'!G:O,6,FALSE)="TOP"),VLOOKUP(E269,'Q3.SL'!G:O,6,FALSE)&amp;"("&amp;VLOOKUP(E269,'Q3.SL'!G:O,4,FALSE)&amp;")",VLOOKUP(E269,'Q3.SL'!G:O,6,FALSE))</f>
        <v/>
      </c>
      <c r="I269" s="20" t="str">
        <f ca="1">IF(AND('Inf.'!C$10="Onsight",VLOOKUP(E269,'Q4.SL'!G:O,6,FALSE)="TOP"),VLOOKUP(E269,'Q4.SL'!G:O,6,FALSE)&amp;"("&amp;VLOOKUP(E269,'Q4.SL'!G:O,4,FALSE)&amp;")",VLOOKUP(E269,'Q4.SL'!G:O,6,FALSE))</f>
        <v/>
      </c>
      <c r="J269" s="20" t="str">
        <f ca="1">_xlfn.IFERROR(VLOOKUP(E269,'Rec.'!H:N,7,FALSE),"")</f>
        <v/>
      </c>
      <c r="K269" s="20" t="str">
        <f ca="1">_xlfn.IFERROR(VLOOKUP(E269,'SF.SL'!F:J,5,FALSE),"")</f>
        <v/>
      </c>
      <c r="L269" s="31" t="str">
        <f ca="1">IF(ROW()-9&gt;'Inf.'!$O$2,"",VLOOKUP(E269,'SF.SL'!F:J,4,FALSE))</f>
        <v/>
      </c>
      <c r="M269" s="20" t="str">
        <f ca="1">IF(ROW()-9&gt;'Inf.'!$O$2,"",VLOOKUP(E269,'SF.SL'!F:O,10,FALSE))</f>
        <v/>
      </c>
      <c r="N269" s="20">
        <f ca="1">_xlfn.IFERROR(VLOOKUP(E269,'F.SL'!F:J,5,FALSE),"")</f>
        <v>9.2</v>
      </c>
      <c r="O269" s="31" t="str">
        <f>IF(ROW()-9&gt;'Inf.'!$F$10,"",VLOOKUP(E269,'F.SL'!F:J,4,FALSE))</f>
        <v/>
      </c>
      <c r="P269" s="20" t="str">
        <f>IF(ROW()-9&gt;'Inf.'!$F$10,"",VLOOKUP(E269,'F.SL'!F:O,10,FALSE))</f>
        <v/>
      </c>
      <c r="Q269" s="42"/>
    </row>
    <row r="270" spans="1:17" ht="21.95" customHeight="1">
      <c r="A270" s="20" t="str">
        <f ca="1">_xlfn.IFERROR(VLOOKUP(E270,'Rec.'!Q:R,2,FALSE),"")</f>
        <v/>
      </c>
      <c r="B270" s="21" t="str">
        <f ca="1">_xlfn.IFERROR(VLOOKUP(E270,'Rec.'!B:H,4,FALSE),"")</f>
        <v/>
      </c>
      <c r="C270" s="21" t="str">
        <f ca="1">_xlfn.IFERROR(VLOOKUP(E270,'Rec.'!B:H,5,FALSE),"")</f>
        <v/>
      </c>
      <c r="D270" s="20" t="str">
        <f ca="1">_xlfn.IFERROR(VLOOKUP(E270,'Rec.'!B:H,6,FALSE),"")</f>
        <v/>
      </c>
      <c r="E270" s="20" t="str">
        <f ca="1">_xlfn.IFERROR(VLOOKUP(ROW()-9,'Rec.'!T:U,2,FALSE),"")</f>
        <v/>
      </c>
      <c r="F270" s="20" t="str">
        <f ca="1">IF(AND('Inf.'!C$10="Onsight",VLOOKUP(E270,'Q1.SL'!F:M,6,FALSE)="TOP"),VLOOKUP(E270,'Q1.SL'!F:M,6,FALSE)&amp;"("&amp;VLOOKUP(E270,'Q1.SL'!F:M,4,FALSE)&amp;")",VLOOKUP(E270,'Q1.SL'!F:M,6,FALSE))</f>
        <v/>
      </c>
      <c r="G270" s="20" t="str">
        <f ca="1">IF(AND('Inf.'!C$10="Onsight",VLOOKUP(E270,'Q2.SL'!G:O,6,FALSE)="TOP"),VLOOKUP(E270,'Q2.SL'!G:O,6,FALSE)&amp;"("&amp;VLOOKUP(E270,'Q2.SL'!G:O,4,FALSE)&amp;")",VLOOKUP(E270,'Q2.SL'!G:O,6,FALSE))</f>
        <v/>
      </c>
      <c r="H270" s="20" t="str">
        <f ca="1">IF(AND('Inf.'!C$10="Onsight",VLOOKUP(E270,'Q3.SL'!G:O,6,FALSE)="TOP"),VLOOKUP(E270,'Q3.SL'!G:O,6,FALSE)&amp;"("&amp;VLOOKUP(E270,'Q3.SL'!G:O,4,FALSE)&amp;")",VLOOKUP(E270,'Q3.SL'!G:O,6,FALSE))</f>
        <v/>
      </c>
      <c r="I270" s="20" t="str">
        <f ca="1">IF(AND('Inf.'!C$10="Onsight",VLOOKUP(E270,'Q4.SL'!G:O,6,FALSE)="TOP"),VLOOKUP(E270,'Q4.SL'!G:O,6,FALSE)&amp;"("&amp;VLOOKUP(E270,'Q4.SL'!G:O,4,FALSE)&amp;")",VLOOKUP(E270,'Q4.SL'!G:O,6,FALSE))</f>
        <v/>
      </c>
      <c r="J270" s="20" t="str">
        <f ca="1">_xlfn.IFERROR(VLOOKUP(E270,'Rec.'!H:N,7,FALSE),"")</f>
        <v/>
      </c>
      <c r="K270" s="20" t="str">
        <f ca="1">_xlfn.IFERROR(VLOOKUP(E270,'SF.SL'!F:J,5,FALSE),"")</f>
        <v/>
      </c>
      <c r="L270" s="31" t="str">
        <f ca="1">IF(ROW()-9&gt;'Inf.'!$O$2,"",VLOOKUP(E270,'SF.SL'!F:J,4,FALSE))</f>
        <v/>
      </c>
      <c r="M270" s="20" t="str">
        <f ca="1">IF(ROW()-9&gt;'Inf.'!$O$2,"",VLOOKUP(E270,'SF.SL'!F:O,10,FALSE))</f>
        <v/>
      </c>
      <c r="N270" s="20">
        <f ca="1">_xlfn.IFERROR(VLOOKUP(E270,'F.SL'!F:J,5,FALSE),"")</f>
        <v>9.2</v>
      </c>
      <c r="O270" s="31" t="str">
        <f>IF(ROW()-9&gt;'Inf.'!$F$10,"",VLOOKUP(E270,'F.SL'!F:J,4,FALSE))</f>
        <v/>
      </c>
      <c r="P270" s="20" t="str">
        <f>IF(ROW()-9&gt;'Inf.'!$F$10,"",VLOOKUP(E270,'F.SL'!F:O,10,FALSE))</f>
        <v/>
      </c>
      <c r="Q270" s="42"/>
    </row>
    <row r="271" spans="1:17" ht="21.95" customHeight="1">
      <c r="A271" s="20" t="str">
        <f ca="1">_xlfn.IFERROR(VLOOKUP(E271,'Rec.'!Q:R,2,FALSE),"")</f>
        <v/>
      </c>
      <c r="B271" s="21" t="str">
        <f ca="1">_xlfn.IFERROR(VLOOKUP(E271,'Rec.'!B:H,4,FALSE),"")</f>
        <v/>
      </c>
      <c r="C271" s="21" t="str">
        <f ca="1">_xlfn.IFERROR(VLOOKUP(E271,'Rec.'!B:H,5,FALSE),"")</f>
        <v/>
      </c>
      <c r="D271" s="20" t="str">
        <f ca="1">_xlfn.IFERROR(VLOOKUP(E271,'Rec.'!B:H,6,FALSE),"")</f>
        <v/>
      </c>
      <c r="E271" s="20" t="str">
        <f ca="1">_xlfn.IFERROR(VLOOKUP(ROW()-9,'Rec.'!T:U,2,FALSE),"")</f>
        <v/>
      </c>
      <c r="F271" s="20" t="str">
        <f ca="1">IF(AND('Inf.'!C$10="Onsight",VLOOKUP(E271,'Q1.SL'!F:M,6,FALSE)="TOP"),VLOOKUP(E271,'Q1.SL'!F:M,6,FALSE)&amp;"("&amp;VLOOKUP(E271,'Q1.SL'!F:M,4,FALSE)&amp;")",VLOOKUP(E271,'Q1.SL'!F:M,6,FALSE))</f>
        <v/>
      </c>
      <c r="G271" s="20" t="str">
        <f ca="1">IF(AND('Inf.'!C$10="Onsight",VLOOKUP(E271,'Q2.SL'!G:O,6,FALSE)="TOP"),VLOOKUP(E271,'Q2.SL'!G:O,6,FALSE)&amp;"("&amp;VLOOKUP(E271,'Q2.SL'!G:O,4,FALSE)&amp;")",VLOOKUP(E271,'Q2.SL'!G:O,6,FALSE))</f>
        <v/>
      </c>
      <c r="H271" s="20" t="str">
        <f ca="1">IF(AND('Inf.'!C$10="Onsight",VLOOKUP(E271,'Q3.SL'!G:O,6,FALSE)="TOP"),VLOOKUP(E271,'Q3.SL'!G:O,6,FALSE)&amp;"("&amp;VLOOKUP(E271,'Q3.SL'!G:O,4,FALSE)&amp;")",VLOOKUP(E271,'Q3.SL'!G:O,6,FALSE))</f>
        <v/>
      </c>
      <c r="I271" s="20" t="str">
        <f ca="1">IF(AND('Inf.'!C$10="Onsight",VLOOKUP(E271,'Q4.SL'!G:O,6,FALSE)="TOP"),VLOOKUP(E271,'Q4.SL'!G:O,6,FALSE)&amp;"("&amp;VLOOKUP(E271,'Q4.SL'!G:O,4,FALSE)&amp;")",VLOOKUP(E271,'Q4.SL'!G:O,6,FALSE))</f>
        <v/>
      </c>
      <c r="J271" s="20" t="str">
        <f ca="1">_xlfn.IFERROR(VLOOKUP(E271,'Rec.'!H:N,7,FALSE),"")</f>
        <v/>
      </c>
      <c r="K271" s="20" t="str">
        <f ca="1">_xlfn.IFERROR(VLOOKUP(E271,'SF.SL'!F:J,5,FALSE),"")</f>
        <v/>
      </c>
      <c r="L271" s="31" t="str">
        <f ca="1">IF(ROW()-9&gt;'Inf.'!$O$2,"",VLOOKUP(E271,'SF.SL'!F:J,4,FALSE))</f>
        <v/>
      </c>
      <c r="M271" s="20" t="str">
        <f ca="1">IF(ROW()-9&gt;'Inf.'!$O$2,"",VLOOKUP(E271,'SF.SL'!F:O,10,FALSE))</f>
        <v/>
      </c>
      <c r="N271" s="20">
        <f ca="1">_xlfn.IFERROR(VLOOKUP(E271,'F.SL'!F:J,5,FALSE),"")</f>
        <v>9.2</v>
      </c>
      <c r="O271" s="31" t="str">
        <f>IF(ROW()-9&gt;'Inf.'!$F$10,"",VLOOKUP(E271,'F.SL'!F:J,4,FALSE))</f>
        <v/>
      </c>
      <c r="P271" s="20" t="str">
        <f>IF(ROW()-9&gt;'Inf.'!$F$10,"",VLOOKUP(E271,'F.SL'!F:O,10,FALSE))</f>
        <v/>
      </c>
      <c r="Q271" s="42"/>
    </row>
    <row r="272" spans="1:17" ht="21.95" customHeight="1">
      <c r="A272" s="20" t="str">
        <f ca="1">_xlfn.IFERROR(VLOOKUP(E272,'Rec.'!Q:R,2,FALSE),"")</f>
        <v/>
      </c>
      <c r="B272" s="21" t="str">
        <f ca="1">_xlfn.IFERROR(VLOOKUP(E272,'Rec.'!B:H,4,FALSE),"")</f>
        <v/>
      </c>
      <c r="C272" s="21" t="str">
        <f ca="1">_xlfn.IFERROR(VLOOKUP(E272,'Rec.'!B:H,5,FALSE),"")</f>
        <v/>
      </c>
      <c r="D272" s="20" t="str">
        <f ca="1">_xlfn.IFERROR(VLOOKUP(E272,'Rec.'!B:H,6,FALSE),"")</f>
        <v/>
      </c>
      <c r="E272" s="20" t="str">
        <f ca="1">_xlfn.IFERROR(VLOOKUP(ROW()-9,'Rec.'!T:U,2,FALSE),"")</f>
        <v/>
      </c>
      <c r="F272" s="20" t="str">
        <f ca="1">IF(AND('Inf.'!C$10="Onsight",VLOOKUP(E272,'Q1.SL'!F:M,6,FALSE)="TOP"),VLOOKUP(E272,'Q1.SL'!F:M,6,FALSE)&amp;"("&amp;VLOOKUP(E272,'Q1.SL'!F:M,4,FALSE)&amp;")",VLOOKUP(E272,'Q1.SL'!F:M,6,FALSE))</f>
        <v/>
      </c>
      <c r="G272" s="20" t="str">
        <f ca="1">IF(AND('Inf.'!C$10="Onsight",VLOOKUP(E272,'Q2.SL'!G:O,6,FALSE)="TOP"),VLOOKUP(E272,'Q2.SL'!G:O,6,FALSE)&amp;"("&amp;VLOOKUP(E272,'Q2.SL'!G:O,4,FALSE)&amp;")",VLOOKUP(E272,'Q2.SL'!G:O,6,FALSE))</f>
        <v/>
      </c>
      <c r="H272" s="20" t="str">
        <f ca="1">IF(AND('Inf.'!C$10="Onsight",VLOOKUP(E272,'Q3.SL'!G:O,6,FALSE)="TOP"),VLOOKUP(E272,'Q3.SL'!G:O,6,FALSE)&amp;"("&amp;VLOOKUP(E272,'Q3.SL'!G:O,4,FALSE)&amp;")",VLOOKUP(E272,'Q3.SL'!G:O,6,FALSE))</f>
        <v/>
      </c>
      <c r="I272" s="20" t="str">
        <f ca="1">IF(AND('Inf.'!C$10="Onsight",VLOOKUP(E272,'Q4.SL'!G:O,6,FALSE)="TOP"),VLOOKUP(E272,'Q4.SL'!G:O,6,FALSE)&amp;"("&amp;VLOOKUP(E272,'Q4.SL'!G:O,4,FALSE)&amp;")",VLOOKUP(E272,'Q4.SL'!G:O,6,FALSE))</f>
        <v/>
      </c>
      <c r="J272" s="20" t="str">
        <f ca="1">_xlfn.IFERROR(VLOOKUP(E272,'Rec.'!H:N,7,FALSE),"")</f>
        <v/>
      </c>
      <c r="K272" s="20" t="str">
        <f ca="1">_xlfn.IFERROR(VLOOKUP(E272,'SF.SL'!F:J,5,FALSE),"")</f>
        <v/>
      </c>
      <c r="L272" s="31" t="str">
        <f ca="1">IF(ROW()-9&gt;'Inf.'!$O$2,"",VLOOKUP(E272,'SF.SL'!F:J,4,FALSE))</f>
        <v/>
      </c>
      <c r="M272" s="20" t="str">
        <f ca="1">IF(ROW()-9&gt;'Inf.'!$O$2,"",VLOOKUP(E272,'SF.SL'!F:O,10,FALSE))</f>
        <v/>
      </c>
      <c r="N272" s="20">
        <f ca="1">_xlfn.IFERROR(VLOOKUP(E272,'F.SL'!F:J,5,FALSE),"")</f>
        <v>9.2</v>
      </c>
      <c r="O272" s="31" t="str">
        <f>IF(ROW()-9&gt;'Inf.'!$F$10,"",VLOOKUP(E272,'F.SL'!F:J,4,FALSE))</f>
        <v/>
      </c>
      <c r="P272" s="20" t="str">
        <f>IF(ROW()-9&gt;'Inf.'!$F$10,"",VLOOKUP(E272,'F.SL'!F:O,10,FALSE))</f>
        <v/>
      </c>
      <c r="Q272" s="42"/>
    </row>
    <row r="273" spans="1:17" ht="21.95" customHeight="1">
      <c r="A273" s="20" t="str">
        <f ca="1">_xlfn.IFERROR(VLOOKUP(E273,'Rec.'!Q:R,2,FALSE),"")</f>
        <v/>
      </c>
      <c r="B273" s="21" t="str">
        <f ca="1">_xlfn.IFERROR(VLOOKUP(E273,'Rec.'!B:H,4,FALSE),"")</f>
        <v/>
      </c>
      <c r="C273" s="21" t="str">
        <f ca="1">_xlfn.IFERROR(VLOOKUP(E273,'Rec.'!B:H,5,FALSE),"")</f>
        <v/>
      </c>
      <c r="D273" s="20" t="str">
        <f ca="1">_xlfn.IFERROR(VLOOKUP(E273,'Rec.'!B:H,6,FALSE),"")</f>
        <v/>
      </c>
      <c r="E273" s="20" t="str">
        <f ca="1">_xlfn.IFERROR(VLOOKUP(ROW()-9,'Rec.'!T:U,2,FALSE),"")</f>
        <v/>
      </c>
      <c r="F273" s="20" t="str">
        <f ca="1">IF(AND('Inf.'!C$10="Onsight",VLOOKUP(E273,'Q1.SL'!F:M,6,FALSE)="TOP"),VLOOKUP(E273,'Q1.SL'!F:M,6,FALSE)&amp;"("&amp;VLOOKUP(E273,'Q1.SL'!F:M,4,FALSE)&amp;")",VLOOKUP(E273,'Q1.SL'!F:M,6,FALSE))</f>
        <v/>
      </c>
      <c r="G273" s="20" t="str">
        <f ca="1">IF(AND('Inf.'!C$10="Onsight",VLOOKUP(E273,'Q2.SL'!G:O,6,FALSE)="TOP"),VLOOKUP(E273,'Q2.SL'!G:O,6,FALSE)&amp;"("&amp;VLOOKUP(E273,'Q2.SL'!G:O,4,FALSE)&amp;")",VLOOKUP(E273,'Q2.SL'!G:O,6,FALSE))</f>
        <v/>
      </c>
      <c r="H273" s="20" t="str">
        <f ca="1">IF(AND('Inf.'!C$10="Onsight",VLOOKUP(E273,'Q3.SL'!G:O,6,FALSE)="TOP"),VLOOKUP(E273,'Q3.SL'!G:O,6,FALSE)&amp;"("&amp;VLOOKUP(E273,'Q3.SL'!G:O,4,FALSE)&amp;")",VLOOKUP(E273,'Q3.SL'!G:O,6,FALSE))</f>
        <v/>
      </c>
      <c r="I273" s="20" t="str">
        <f ca="1">IF(AND('Inf.'!C$10="Onsight",VLOOKUP(E273,'Q4.SL'!G:O,6,FALSE)="TOP"),VLOOKUP(E273,'Q4.SL'!G:O,6,FALSE)&amp;"("&amp;VLOOKUP(E273,'Q4.SL'!G:O,4,FALSE)&amp;")",VLOOKUP(E273,'Q4.SL'!G:O,6,FALSE))</f>
        <v/>
      </c>
      <c r="J273" s="20" t="str">
        <f ca="1">_xlfn.IFERROR(VLOOKUP(E273,'Rec.'!H:N,7,FALSE),"")</f>
        <v/>
      </c>
      <c r="K273" s="20" t="str">
        <f ca="1">_xlfn.IFERROR(VLOOKUP(E273,'SF.SL'!F:J,5,FALSE),"")</f>
        <v/>
      </c>
      <c r="L273" s="31" t="str">
        <f ca="1">IF(ROW()-9&gt;'Inf.'!$O$2,"",VLOOKUP(E273,'SF.SL'!F:J,4,FALSE))</f>
        <v/>
      </c>
      <c r="M273" s="20" t="str">
        <f ca="1">IF(ROW()-9&gt;'Inf.'!$O$2,"",VLOOKUP(E273,'SF.SL'!F:O,10,FALSE))</f>
        <v/>
      </c>
      <c r="N273" s="20">
        <f ca="1">_xlfn.IFERROR(VLOOKUP(E273,'F.SL'!F:J,5,FALSE),"")</f>
        <v>9.2</v>
      </c>
      <c r="O273" s="31" t="str">
        <f>IF(ROW()-9&gt;'Inf.'!$F$10,"",VLOOKUP(E273,'F.SL'!F:J,4,FALSE))</f>
        <v/>
      </c>
      <c r="P273" s="20" t="str">
        <f>IF(ROW()-9&gt;'Inf.'!$F$10,"",VLOOKUP(E273,'F.SL'!F:O,10,FALSE))</f>
        <v/>
      </c>
      <c r="Q273" s="42"/>
    </row>
    <row r="274" spans="1:17" ht="21.95" customHeight="1">
      <c r="A274" s="20" t="str">
        <f ca="1">_xlfn.IFERROR(VLOOKUP(E274,'Rec.'!Q:R,2,FALSE),"")</f>
        <v/>
      </c>
      <c r="B274" s="21" t="str">
        <f ca="1">_xlfn.IFERROR(VLOOKUP(E274,'Rec.'!B:H,4,FALSE),"")</f>
        <v/>
      </c>
      <c r="C274" s="21" t="str">
        <f ca="1">_xlfn.IFERROR(VLOOKUP(E274,'Rec.'!B:H,5,FALSE),"")</f>
        <v/>
      </c>
      <c r="D274" s="20" t="str">
        <f ca="1">_xlfn.IFERROR(VLOOKUP(E274,'Rec.'!B:H,6,FALSE),"")</f>
        <v/>
      </c>
      <c r="E274" s="20" t="str">
        <f ca="1">_xlfn.IFERROR(VLOOKUP(ROW()-9,'Rec.'!T:U,2,FALSE),"")</f>
        <v/>
      </c>
      <c r="F274" s="20" t="str">
        <f ca="1">IF(AND('Inf.'!C$10="Onsight",VLOOKUP(E274,'Q1.SL'!F:M,6,FALSE)="TOP"),VLOOKUP(E274,'Q1.SL'!F:M,6,FALSE)&amp;"("&amp;VLOOKUP(E274,'Q1.SL'!F:M,4,FALSE)&amp;")",VLOOKUP(E274,'Q1.SL'!F:M,6,FALSE))</f>
        <v/>
      </c>
      <c r="G274" s="20" t="str">
        <f ca="1">IF(AND('Inf.'!C$10="Onsight",VLOOKUP(E274,'Q2.SL'!G:O,6,FALSE)="TOP"),VLOOKUP(E274,'Q2.SL'!G:O,6,FALSE)&amp;"("&amp;VLOOKUP(E274,'Q2.SL'!G:O,4,FALSE)&amp;")",VLOOKUP(E274,'Q2.SL'!G:O,6,FALSE))</f>
        <v/>
      </c>
      <c r="H274" s="20" t="str">
        <f ca="1">IF(AND('Inf.'!C$10="Onsight",VLOOKUP(E274,'Q3.SL'!G:O,6,FALSE)="TOP"),VLOOKUP(E274,'Q3.SL'!G:O,6,FALSE)&amp;"("&amp;VLOOKUP(E274,'Q3.SL'!G:O,4,FALSE)&amp;")",VLOOKUP(E274,'Q3.SL'!G:O,6,FALSE))</f>
        <v/>
      </c>
      <c r="I274" s="20" t="str">
        <f ca="1">IF(AND('Inf.'!C$10="Onsight",VLOOKUP(E274,'Q4.SL'!G:O,6,FALSE)="TOP"),VLOOKUP(E274,'Q4.SL'!G:O,6,FALSE)&amp;"("&amp;VLOOKUP(E274,'Q4.SL'!G:O,4,FALSE)&amp;")",VLOOKUP(E274,'Q4.SL'!G:O,6,FALSE))</f>
        <v/>
      </c>
      <c r="J274" s="20" t="str">
        <f ca="1">_xlfn.IFERROR(VLOOKUP(E274,'Rec.'!H:N,7,FALSE),"")</f>
        <v/>
      </c>
      <c r="K274" s="20" t="str">
        <f ca="1">_xlfn.IFERROR(VLOOKUP(E274,'SF.SL'!F:J,5,FALSE),"")</f>
        <v/>
      </c>
      <c r="L274" s="31" t="str">
        <f ca="1">IF(ROW()-9&gt;'Inf.'!$O$2,"",VLOOKUP(E274,'SF.SL'!F:J,4,FALSE))</f>
        <v/>
      </c>
      <c r="M274" s="20" t="str">
        <f ca="1">IF(ROW()-9&gt;'Inf.'!$O$2,"",VLOOKUP(E274,'SF.SL'!F:O,10,FALSE))</f>
        <v/>
      </c>
      <c r="N274" s="20">
        <f ca="1">_xlfn.IFERROR(VLOOKUP(E274,'F.SL'!F:J,5,FALSE),"")</f>
        <v>9.2</v>
      </c>
      <c r="O274" s="31" t="str">
        <f>IF(ROW()-9&gt;'Inf.'!$F$10,"",VLOOKUP(E274,'F.SL'!F:J,4,FALSE))</f>
        <v/>
      </c>
      <c r="P274" s="20" t="str">
        <f>IF(ROW()-9&gt;'Inf.'!$F$10,"",VLOOKUP(E274,'F.SL'!F:O,10,FALSE))</f>
        <v/>
      </c>
      <c r="Q274" s="42"/>
    </row>
    <row r="275" spans="1:17" ht="21.95" customHeight="1">
      <c r="A275" s="20" t="str">
        <f ca="1">_xlfn.IFERROR(VLOOKUP(E275,'Rec.'!Q:R,2,FALSE),"")</f>
        <v/>
      </c>
      <c r="B275" s="21" t="str">
        <f ca="1">_xlfn.IFERROR(VLOOKUP(E275,'Rec.'!B:H,4,FALSE),"")</f>
        <v/>
      </c>
      <c r="C275" s="21" t="str">
        <f ca="1">_xlfn.IFERROR(VLOOKUP(E275,'Rec.'!B:H,5,FALSE),"")</f>
        <v/>
      </c>
      <c r="D275" s="20" t="str">
        <f ca="1">_xlfn.IFERROR(VLOOKUP(E275,'Rec.'!B:H,6,FALSE),"")</f>
        <v/>
      </c>
      <c r="E275" s="20" t="str">
        <f ca="1">_xlfn.IFERROR(VLOOKUP(ROW()-9,'Rec.'!T:U,2,FALSE),"")</f>
        <v/>
      </c>
      <c r="F275" s="20" t="str">
        <f ca="1">IF(AND('Inf.'!C$10="Onsight",VLOOKUP(E275,'Q1.SL'!F:M,6,FALSE)="TOP"),VLOOKUP(E275,'Q1.SL'!F:M,6,FALSE)&amp;"("&amp;VLOOKUP(E275,'Q1.SL'!F:M,4,FALSE)&amp;")",VLOOKUP(E275,'Q1.SL'!F:M,6,FALSE))</f>
        <v/>
      </c>
      <c r="G275" s="20" t="str">
        <f ca="1">IF(AND('Inf.'!C$10="Onsight",VLOOKUP(E275,'Q2.SL'!G:O,6,FALSE)="TOP"),VLOOKUP(E275,'Q2.SL'!G:O,6,FALSE)&amp;"("&amp;VLOOKUP(E275,'Q2.SL'!G:O,4,FALSE)&amp;")",VLOOKUP(E275,'Q2.SL'!G:O,6,FALSE))</f>
        <v/>
      </c>
      <c r="H275" s="20" t="str">
        <f ca="1">IF(AND('Inf.'!C$10="Onsight",VLOOKUP(E275,'Q3.SL'!G:O,6,FALSE)="TOP"),VLOOKUP(E275,'Q3.SL'!G:O,6,FALSE)&amp;"("&amp;VLOOKUP(E275,'Q3.SL'!G:O,4,FALSE)&amp;")",VLOOKUP(E275,'Q3.SL'!G:O,6,FALSE))</f>
        <v/>
      </c>
      <c r="I275" s="20" t="str">
        <f ca="1">IF(AND('Inf.'!C$10="Onsight",VLOOKUP(E275,'Q4.SL'!G:O,6,FALSE)="TOP"),VLOOKUP(E275,'Q4.SL'!G:O,6,FALSE)&amp;"("&amp;VLOOKUP(E275,'Q4.SL'!G:O,4,FALSE)&amp;")",VLOOKUP(E275,'Q4.SL'!G:O,6,FALSE))</f>
        <v/>
      </c>
      <c r="J275" s="20" t="str">
        <f ca="1">_xlfn.IFERROR(VLOOKUP(E275,'Rec.'!H:N,7,FALSE),"")</f>
        <v/>
      </c>
      <c r="K275" s="20" t="str">
        <f ca="1">_xlfn.IFERROR(VLOOKUP(E275,'SF.SL'!F:J,5,FALSE),"")</f>
        <v/>
      </c>
      <c r="L275" s="31" t="str">
        <f ca="1">IF(ROW()-9&gt;'Inf.'!$O$2,"",VLOOKUP(E275,'SF.SL'!F:J,4,FALSE))</f>
        <v/>
      </c>
      <c r="M275" s="20" t="str">
        <f ca="1">IF(ROW()-9&gt;'Inf.'!$O$2,"",VLOOKUP(E275,'SF.SL'!F:O,10,FALSE))</f>
        <v/>
      </c>
      <c r="N275" s="20">
        <f ca="1">_xlfn.IFERROR(VLOOKUP(E275,'F.SL'!F:J,5,FALSE),"")</f>
        <v>9.2</v>
      </c>
      <c r="O275" s="31" t="str">
        <f>IF(ROW()-9&gt;'Inf.'!$F$10,"",VLOOKUP(E275,'F.SL'!F:J,4,FALSE))</f>
        <v/>
      </c>
      <c r="P275" s="20" t="str">
        <f>IF(ROW()-9&gt;'Inf.'!$F$10,"",VLOOKUP(E275,'F.SL'!F:O,10,FALSE))</f>
        <v/>
      </c>
      <c r="Q275" s="42"/>
    </row>
    <row r="276" spans="1:17" ht="21.95" customHeight="1">
      <c r="A276" s="20" t="str">
        <f ca="1">_xlfn.IFERROR(VLOOKUP(E276,'Rec.'!Q:R,2,FALSE),"")</f>
        <v/>
      </c>
      <c r="B276" s="21" t="str">
        <f ca="1">_xlfn.IFERROR(VLOOKUP(E276,'Rec.'!B:H,4,FALSE),"")</f>
        <v/>
      </c>
      <c r="C276" s="21" t="str">
        <f ca="1">_xlfn.IFERROR(VLOOKUP(E276,'Rec.'!B:H,5,FALSE),"")</f>
        <v/>
      </c>
      <c r="D276" s="20" t="str">
        <f ca="1">_xlfn.IFERROR(VLOOKUP(E276,'Rec.'!B:H,6,FALSE),"")</f>
        <v/>
      </c>
      <c r="E276" s="20" t="str">
        <f ca="1">_xlfn.IFERROR(VLOOKUP(ROW()-9,'Rec.'!T:U,2,FALSE),"")</f>
        <v/>
      </c>
      <c r="F276" s="20" t="str">
        <f ca="1">IF(AND('Inf.'!C$10="Onsight",VLOOKUP(E276,'Q1.SL'!F:M,6,FALSE)="TOP"),VLOOKUP(E276,'Q1.SL'!F:M,6,FALSE)&amp;"("&amp;VLOOKUP(E276,'Q1.SL'!F:M,4,FALSE)&amp;")",VLOOKUP(E276,'Q1.SL'!F:M,6,FALSE))</f>
        <v/>
      </c>
      <c r="G276" s="20" t="str">
        <f ca="1">IF(AND('Inf.'!C$10="Onsight",VLOOKUP(E276,'Q2.SL'!G:O,6,FALSE)="TOP"),VLOOKUP(E276,'Q2.SL'!G:O,6,FALSE)&amp;"("&amp;VLOOKUP(E276,'Q2.SL'!G:O,4,FALSE)&amp;")",VLOOKUP(E276,'Q2.SL'!G:O,6,FALSE))</f>
        <v/>
      </c>
      <c r="H276" s="20" t="str">
        <f ca="1">IF(AND('Inf.'!C$10="Onsight",VLOOKUP(E276,'Q3.SL'!G:O,6,FALSE)="TOP"),VLOOKUP(E276,'Q3.SL'!G:O,6,FALSE)&amp;"("&amp;VLOOKUP(E276,'Q3.SL'!G:O,4,FALSE)&amp;")",VLOOKUP(E276,'Q3.SL'!G:O,6,FALSE))</f>
        <v/>
      </c>
      <c r="I276" s="20" t="str">
        <f ca="1">IF(AND('Inf.'!C$10="Onsight",VLOOKUP(E276,'Q4.SL'!G:O,6,FALSE)="TOP"),VLOOKUP(E276,'Q4.SL'!G:O,6,FALSE)&amp;"("&amp;VLOOKUP(E276,'Q4.SL'!G:O,4,FALSE)&amp;")",VLOOKUP(E276,'Q4.SL'!G:O,6,FALSE))</f>
        <v/>
      </c>
      <c r="J276" s="20" t="str">
        <f ca="1">_xlfn.IFERROR(VLOOKUP(E276,'Rec.'!H:N,7,FALSE),"")</f>
        <v/>
      </c>
      <c r="K276" s="20" t="str">
        <f ca="1">_xlfn.IFERROR(VLOOKUP(E276,'SF.SL'!F:J,5,FALSE),"")</f>
        <v/>
      </c>
      <c r="L276" s="31" t="str">
        <f ca="1">IF(ROW()-9&gt;'Inf.'!$O$2,"",VLOOKUP(E276,'SF.SL'!F:J,4,FALSE))</f>
        <v/>
      </c>
      <c r="M276" s="20" t="str">
        <f ca="1">IF(ROW()-9&gt;'Inf.'!$O$2,"",VLOOKUP(E276,'SF.SL'!F:O,10,FALSE))</f>
        <v/>
      </c>
      <c r="N276" s="20">
        <f ca="1">_xlfn.IFERROR(VLOOKUP(E276,'F.SL'!F:J,5,FALSE),"")</f>
        <v>9.2</v>
      </c>
      <c r="O276" s="31" t="str">
        <f>IF(ROW()-9&gt;'Inf.'!$F$10,"",VLOOKUP(E276,'F.SL'!F:J,4,FALSE))</f>
        <v/>
      </c>
      <c r="P276" s="20" t="str">
        <f>IF(ROW()-9&gt;'Inf.'!$F$10,"",VLOOKUP(E276,'F.SL'!F:O,10,FALSE))</f>
        <v/>
      </c>
      <c r="Q276" s="42"/>
    </row>
    <row r="277" spans="1:17" ht="21.95" customHeight="1">
      <c r="A277" s="20" t="str">
        <f ca="1">_xlfn.IFERROR(VLOOKUP(E277,'Rec.'!Q:R,2,FALSE),"")</f>
        <v/>
      </c>
      <c r="B277" s="21" t="str">
        <f ca="1">_xlfn.IFERROR(VLOOKUP(E277,'Rec.'!B:H,4,FALSE),"")</f>
        <v/>
      </c>
      <c r="C277" s="21" t="str">
        <f ca="1">_xlfn.IFERROR(VLOOKUP(E277,'Rec.'!B:H,5,FALSE),"")</f>
        <v/>
      </c>
      <c r="D277" s="20" t="str">
        <f ca="1">_xlfn.IFERROR(VLOOKUP(E277,'Rec.'!B:H,6,FALSE),"")</f>
        <v/>
      </c>
      <c r="E277" s="20" t="str">
        <f ca="1">_xlfn.IFERROR(VLOOKUP(ROW()-9,'Rec.'!T:U,2,FALSE),"")</f>
        <v/>
      </c>
      <c r="F277" s="20" t="str">
        <f ca="1">IF(AND('Inf.'!C$10="Onsight",VLOOKUP(E277,'Q1.SL'!F:M,6,FALSE)="TOP"),VLOOKUP(E277,'Q1.SL'!F:M,6,FALSE)&amp;"("&amp;VLOOKUP(E277,'Q1.SL'!F:M,4,FALSE)&amp;")",VLOOKUP(E277,'Q1.SL'!F:M,6,FALSE))</f>
        <v/>
      </c>
      <c r="G277" s="20" t="str">
        <f ca="1">IF(AND('Inf.'!C$10="Onsight",VLOOKUP(E277,'Q2.SL'!G:O,6,FALSE)="TOP"),VLOOKUP(E277,'Q2.SL'!G:O,6,FALSE)&amp;"("&amp;VLOOKUP(E277,'Q2.SL'!G:O,4,FALSE)&amp;")",VLOOKUP(E277,'Q2.SL'!G:O,6,FALSE))</f>
        <v/>
      </c>
      <c r="H277" s="20" t="str">
        <f ca="1">IF(AND('Inf.'!C$10="Onsight",VLOOKUP(E277,'Q3.SL'!G:O,6,FALSE)="TOP"),VLOOKUP(E277,'Q3.SL'!G:O,6,FALSE)&amp;"("&amp;VLOOKUP(E277,'Q3.SL'!G:O,4,FALSE)&amp;")",VLOOKUP(E277,'Q3.SL'!G:O,6,FALSE))</f>
        <v/>
      </c>
      <c r="I277" s="20" t="str">
        <f ca="1">IF(AND('Inf.'!C$10="Onsight",VLOOKUP(E277,'Q4.SL'!G:O,6,FALSE)="TOP"),VLOOKUP(E277,'Q4.SL'!G:O,6,FALSE)&amp;"("&amp;VLOOKUP(E277,'Q4.SL'!G:O,4,FALSE)&amp;")",VLOOKUP(E277,'Q4.SL'!G:O,6,FALSE))</f>
        <v/>
      </c>
      <c r="J277" s="20" t="str">
        <f ca="1">_xlfn.IFERROR(VLOOKUP(E277,'Rec.'!H:N,7,FALSE),"")</f>
        <v/>
      </c>
      <c r="K277" s="20" t="str">
        <f ca="1">_xlfn.IFERROR(VLOOKUP(E277,'SF.SL'!F:J,5,FALSE),"")</f>
        <v/>
      </c>
      <c r="L277" s="31" t="str">
        <f ca="1">IF(ROW()-9&gt;'Inf.'!$O$2,"",VLOOKUP(E277,'SF.SL'!F:J,4,FALSE))</f>
        <v/>
      </c>
      <c r="M277" s="20" t="str">
        <f ca="1">IF(ROW()-9&gt;'Inf.'!$O$2,"",VLOOKUP(E277,'SF.SL'!F:O,10,FALSE))</f>
        <v/>
      </c>
      <c r="N277" s="20">
        <f ca="1">_xlfn.IFERROR(VLOOKUP(E277,'F.SL'!F:J,5,FALSE),"")</f>
        <v>9.2</v>
      </c>
      <c r="O277" s="31" t="str">
        <f>IF(ROW()-9&gt;'Inf.'!$F$10,"",VLOOKUP(E277,'F.SL'!F:J,4,FALSE))</f>
        <v/>
      </c>
      <c r="P277" s="20" t="str">
        <f>IF(ROW()-9&gt;'Inf.'!$F$10,"",VLOOKUP(E277,'F.SL'!F:O,10,FALSE))</f>
        <v/>
      </c>
      <c r="Q277" s="42"/>
    </row>
    <row r="278" spans="1:17" ht="21.95" customHeight="1">
      <c r="A278" s="20" t="str">
        <f ca="1">_xlfn.IFERROR(VLOOKUP(E278,'Rec.'!Q:R,2,FALSE),"")</f>
        <v/>
      </c>
      <c r="B278" s="21" t="str">
        <f ca="1">_xlfn.IFERROR(VLOOKUP(E278,'Rec.'!B:H,4,FALSE),"")</f>
        <v/>
      </c>
      <c r="C278" s="21" t="str">
        <f ca="1">_xlfn.IFERROR(VLOOKUP(E278,'Rec.'!B:H,5,FALSE),"")</f>
        <v/>
      </c>
      <c r="D278" s="20" t="str">
        <f ca="1">_xlfn.IFERROR(VLOOKUP(E278,'Rec.'!B:H,6,FALSE),"")</f>
        <v/>
      </c>
      <c r="E278" s="20" t="str">
        <f ca="1">_xlfn.IFERROR(VLOOKUP(ROW()-9,'Rec.'!T:U,2,FALSE),"")</f>
        <v/>
      </c>
      <c r="F278" s="20" t="str">
        <f ca="1">IF(AND('Inf.'!C$10="Onsight",VLOOKUP(E278,'Q1.SL'!F:M,6,FALSE)="TOP"),VLOOKUP(E278,'Q1.SL'!F:M,6,FALSE)&amp;"("&amp;VLOOKUP(E278,'Q1.SL'!F:M,4,FALSE)&amp;")",VLOOKUP(E278,'Q1.SL'!F:M,6,FALSE))</f>
        <v/>
      </c>
      <c r="G278" s="20" t="str">
        <f ca="1">IF(AND('Inf.'!C$10="Onsight",VLOOKUP(E278,'Q2.SL'!G:O,6,FALSE)="TOP"),VLOOKUP(E278,'Q2.SL'!G:O,6,FALSE)&amp;"("&amp;VLOOKUP(E278,'Q2.SL'!G:O,4,FALSE)&amp;")",VLOOKUP(E278,'Q2.SL'!G:O,6,FALSE))</f>
        <v/>
      </c>
      <c r="H278" s="20" t="str">
        <f ca="1">IF(AND('Inf.'!C$10="Onsight",VLOOKUP(E278,'Q3.SL'!G:O,6,FALSE)="TOP"),VLOOKUP(E278,'Q3.SL'!G:O,6,FALSE)&amp;"("&amp;VLOOKUP(E278,'Q3.SL'!G:O,4,FALSE)&amp;")",VLOOKUP(E278,'Q3.SL'!G:O,6,FALSE))</f>
        <v/>
      </c>
      <c r="I278" s="20" t="str">
        <f ca="1">IF(AND('Inf.'!C$10="Onsight",VLOOKUP(E278,'Q4.SL'!G:O,6,FALSE)="TOP"),VLOOKUP(E278,'Q4.SL'!G:O,6,FALSE)&amp;"("&amp;VLOOKUP(E278,'Q4.SL'!G:O,4,FALSE)&amp;")",VLOOKUP(E278,'Q4.SL'!G:O,6,FALSE))</f>
        <v/>
      </c>
      <c r="J278" s="20" t="str">
        <f ca="1">_xlfn.IFERROR(VLOOKUP(E278,'Rec.'!H:N,7,FALSE),"")</f>
        <v/>
      </c>
      <c r="K278" s="20" t="str">
        <f ca="1">_xlfn.IFERROR(VLOOKUP(E278,'SF.SL'!F:J,5,FALSE),"")</f>
        <v/>
      </c>
      <c r="L278" s="31" t="str">
        <f ca="1">IF(ROW()-9&gt;'Inf.'!$O$2,"",VLOOKUP(E278,'SF.SL'!F:J,4,FALSE))</f>
        <v/>
      </c>
      <c r="M278" s="20" t="str">
        <f ca="1">IF(ROW()-9&gt;'Inf.'!$O$2,"",VLOOKUP(E278,'SF.SL'!F:O,10,FALSE))</f>
        <v/>
      </c>
      <c r="N278" s="20">
        <f ca="1">_xlfn.IFERROR(VLOOKUP(E278,'F.SL'!F:J,5,FALSE),"")</f>
        <v>9.2</v>
      </c>
      <c r="O278" s="31" t="str">
        <f>IF(ROW()-9&gt;'Inf.'!$F$10,"",VLOOKUP(E278,'F.SL'!F:J,4,FALSE))</f>
        <v/>
      </c>
      <c r="P278" s="20" t="str">
        <f>IF(ROW()-9&gt;'Inf.'!$F$10,"",VLOOKUP(E278,'F.SL'!F:O,10,FALSE))</f>
        <v/>
      </c>
      <c r="Q278" s="42"/>
    </row>
    <row r="279" spans="1:17" ht="21.95" customHeight="1">
      <c r="A279" s="20" t="str">
        <f ca="1">_xlfn.IFERROR(VLOOKUP(E279,'Rec.'!Q:R,2,FALSE),"")</f>
        <v/>
      </c>
      <c r="B279" s="21" t="str">
        <f ca="1">_xlfn.IFERROR(VLOOKUP(E279,'Rec.'!B:H,4,FALSE),"")</f>
        <v/>
      </c>
      <c r="C279" s="21" t="str">
        <f ca="1">_xlfn.IFERROR(VLOOKUP(E279,'Rec.'!B:H,5,FALSE),"")</f>
        <v/>
      </c>
      <c r="D279" s="20" t="str">
        <f ca="1">_xlfn.IFERROR(VLOOKUP(E279,'Rec.'!B:H,6,FALSE),"")</f>
        <v/>
      </c>
      <c r="E279" s="20" t="str">
        <f ca="1">_xlfn.IFERROR(VLOOKUP(ROW()-9,'Rec.'!T:U,2,FALSE),"")</f>
        <v/>
      </c>
      <c r="F279" s="20" t="str">
        <f ca="1">IF(AND('Inf.'!C$10="Onsight",VLOOKUP(E279,'Q1.SL'!F:M,6,FALSE)="TOP"),VLOOKUP(E279,'Q1.SL'!F:M,6,FALSE)&amp;"("&amp;VLOOKUP(E279,'Q1.SL'!F:M,4,FALSE)&amp;")",VLOOKUP(E279,'Q1.SL'!F:M,6,FALSE))</f>
        <v/>
      </c>
      <c r="G279" s="20" t="str">
        <f ca="1">IF(AND('Inf.'!C$10="Onsight",VLOOKUP(E279,'Q2.SL'!G:O,6,FALSE)="TOP"),VLOOKUP(E279,'Q2.SL'!G:O,6,FALSE)&amp;"("&amp;VLOOKUP(E279,'Q2.SL'!G:O,4,FALSE)&amp;")",VLOOKUP(E279,'Q2.SL'!G:O,6,FALSE))</f>
        <v/>
      </c>
      <c r="H279" s="20" t="str">
        <f ca="1">IF(AND('Inf.'!C$10="Onsight",VLOOKUP(E279,'Q3.SL'!G:O,6,FALSE)="TOP"),VLOOKUP(E279,'Q3.SL'!G:O,6,FALSE)&amp;"("&amp;VLOOKUP(E279,'Q3.SL'!G:O,4,FALSE)&amp;")",VLOOKUP(E279,'Q3.SL'!G:O,6,FALSE))</f>
        <v/>
      </c>
      <c r="I279" s="20" t="str">
        <f ca="1">IF(AND('Inf.'!C$10="Onsight",VLOOKUP(E279,'Q4.SL'!G:O,6,FALSE)="TOP"),VLOOKUP(E279,'Q4.SL'!G:O,6,FALSE)&amp;"("&amp;VLOOKUP(E279,'Q4.SL'!G:O,4,FALSE)&amp;")",VLOOKUP(E279,'Q4.SL'!G:O,6,FALSE))</f>
        <v/>
      </c>
      <c r="J279" s="20" t="str">
        <f ca="1">_xlfn.IFERROR(VLOOKUP(E279,'Rec.'!H:N,7,FALSE),"")</f>
        <v/>
      </c>
      <c r="K279" s="20" t="str">
        <f ca="1">_xlfn.IFERROR(VLOOKUP(E279,'SF.SL'!F:J,5,FALSE),"")</f>
        <v/>
      </c>
      <c r="L279" s="31" t="str">
        <f ca="1">IF(ROW()-9&gt;'Inf.'!$O$2,"",VLOOKUP(E279,'SF.SL'!F:J,4,FALSE))</f>
        <v/>
      </c>
      <c r="M279" s="20" t="str">
        <f ca="1">IF(ROW()-9&gt;'Inf.'!$O$2,"",VLOOKUP(E279,'SF.SL'!F:O,10,FALSE))</f>
        <v/>
      </c>
      <c r="N279" s="20">
        <f ca="1">_xlfn.IFERROR(VLOOKUP(E279,'F.SL'!F:J,5,FALSE),"")</f>
        <v>9.2</v>
      </c>
      <c r="O279" s="31" t="str">
        <f>IF(ROW()-9&gt;'Inf.'!$F$10,"",VLOOKUP(E279,'F.SL'!F:J,4,FALSE))</f>
        <v/>
      </c>
      <c r="P279" s="20" t="str">
        <f>IF(ROW()-9&gt;'Inf.'!$F$10,"",VLOOKUP(E279,'F.SL'!F:O,10,FALSE))</f>
        <v/>
      </c>
      <c r="Q279" s="42"/>
    </row>
    <row r="280" spans="1:17" ht="21.95" customHeight="1">
      <c r="A280" s="20" t="str">
        <f ca="1">_xlfn.IFERROR(VLOOKUP(E280,'Rec.'!Q:R,2,FALSE),"")</f>
        <v/>
      </c>
      <c r="B280" s="21" t="str">
        <f ca="1">_xlfn.IFERROR(VLOOKUP(E280,'Rec.'!B:H,4,FALSE),"")</f>
        <v/>
      </c>
      <c r="C280" s="21" t="str">
        <f ca="1">_xlfn.IFERROR(VLOOKUP(E280,'Rec.'!B:H,5,FALSE),"")</f>
        <v/>
      </c>
      <c r="D280" s="20" t="str">
        <f ca="1">_xlfn.IFERROR(VLOOKUP(E280,'Rec.'!B:H,6,FALSE),"")</f>
        <v/>
      </c>
      <c r="E280" s="20" t="str">
        <f ca="1">_xlfn.IFERROR(VLOOKUP(ROW()-9,'Rec.'!T:U,2,FALSE),"")</f>
        <v/>
      </c>
      <c r="F280" s="20" t="str">
        <f ca="1">IF(AND('Inf.'!C$10="Onsight",VLOOKUP(E280,'Q1.SL'!F:M,6,FALSE)="TOP"),VLOOKUP(E280,'Q1.SL'!F:M,6,FALSE)&amp;"("&amp;VLOOKUP(E280,'Q1.SL'!F:M,4,FALSE)&amp;")",VLOOKUP(E280,'Q1.SL'!F:M,6,FALSE))</f>
        <v/>
      </c>
      <c r="G280" s="20" t="str">
        <f ca="1">IF(AND('Inf.'!C$10="Onsight",VLOOKUP(E280,'Q2.SL'!G:O,6,FALSE)="TOP"),VLOOKUP(E280,'Q2.SL'!G:O,6,FALSE)&amp;"("&amp;VLOOKUP(E280,'Q2.SL'!G:O,4,FALSE)&amp;")",VLOOKUP(E280,'Q2.SL'!G:O,6,FALSE))</f>
        <v/>
      </c>
      <c r="H280" s="20" t="str">
        <f ca="1">IF(AND('Inf.'!C$10="Onsight",VLOOKUP(E280,'Q3.SL'!G:O,6,FALSE)="TOP"),VLOOKUP(E280,'Q3.SL'!G:O,6,FALSE)&amp;"("&amp;VLOOKUP(E280,'Q3.SL'!G:O,4,FALSE)&amp;")",VLOOKUP(E280,'Q3.SL'!G:O,6,FALSE))</f>
        <v/>
      </c>
      <c r="I280" s="20" t="str">
        <f ca="1">IF(AND('Inf.'!C$10="Onsight",VLOOKUP(E280,'Q4.SL'!G:O,6,FALSE)="TOP"),VLOOKUP(E280,'Q4.SL'!G:O,6,FALSE)&amp;"("&amp;VLOOKUP(E280,'Q4.SL'!G:O,4,FALSE)&amp;")",VLOOKUP(E280,'Q4.SL'!G:O,6,FALSE))</f>
        <v/>
      </c>
      <c r="J280" s="20" t="str">
        <f ca="1">_xlfn.IFERROR(VLOOKUP(E280,'Rec.'!H:N,7,FALSE),"")</f>
        <v/>
      </c>
      <c r="K280" s="20" t="str">
        <f ca="1">_xlfn.IFERROR(VLOOKUP(E280,'SF.SL'!F:J,5,FALSE),"")</f>
        <v/>
      </c>
      <c r="L280" s="31" t="str">
        <f ca="1">IF(ROW()-9&gt;'Inf.'!$O$2,"",VLOOKUP(E280,'SF.SL'!F:J,4,FALSE))</f>
        <v/>
      </c>
      <c r="M280" s="20" t="str">
        <f ca="1">IF(ROW()-9&gt;'Inf.'!$O$2,"",VLOOKUP(E280,'SF.SL'!F:O,10,FALSE))</f>
        <v/>
      </c>
      <c r="N280" s="20">
        <f ca="1">_xlfn.IFERROR(VLOOKUP(E280,'F.SL'!F:J,5,FALSE),"")</f>
        <v>9.2</v>
      </c>
      <c r="O280" s="31" t="str">
        <f>IF(ROW()-9&gt;'Inf.'!$F$10,"",VLOOKUP(E280,'F.SL'!F:J,4,FALSE))</f>
        <v/>
      </c>
      <c r="P280" s="20" t="str">
        <f>IF(ROW()-9&gt;'Inf.'!$F$10,"",VLOOKUP(E280,'F.SL'!F:O,10,FALSE))</f>
        <v/>
      </c>
      <c r="Q280" s="42"/>
    </row>
    <row r="281" spans="1:17" ht="21.95" customHeight="1">
      <c r="A281" s="20" t="str">
        <f ca="1">_xlfn.IFERROR(VLOOKUP(E281,'Rec.'!Q:R,2,FALSE),"")</f>
        <v/>
      </c>
      <c r="B281" s="21" t="str">
        <f ca="1">_xlfn.IFERROR(VLOOKUP(E281,'Rec.'!B:H,4,FALSE),"")</f>
        <v/>
      </c>
      <c r="C281" s="21" t="str">
        <f ca="1">_xlfn.IFERROR(VLOOKUP(E281,'Rec.'!B:H,5,FALSE),"")</f>
        <v/>
      </c>
      <c r="D281" s="20" t="str">
        <f ca="1">_xlfn.IFERROR(VLOOKUP(E281,'Rec.'!B:H,6,FALSE),"")</f>
        <v/>
      </c>
      <c r="E281" s="20" t="str">
        <f ca="1">_xlfn.IFERROR(VLOOKUP(ROW()-9,'Rec.'!T:U,2,FALSE),"")</f>
        <v/>
      </c>
      <c r="F281" s="20" t="str">
        <f ca="1">IF(AND('Inf.'!C$10="Onsight",VLOOKUP(E281,'Q1.SL'!F:M,6,FALSE)="TOP"),VLOOKUP(E281,'Q1.SL'!F:M,6,FALSE)&amp;"("&amp;VLOOKUP(E281,'Q1.SL'!F:M,4,FALSE)&amp;")",VLOOKUP(E281,'Q1.SL'!F:M,6,FALSE))</f>
        <v/>
      </c>
      <c r="G281" s="20" t="str">
        <f ca="1">IF(AND('Inf.'!C$10="Onsight",VLOOKUP(E281,'Q2.SL'!G:O,6,FALSE)="TOP"),VLOOKUP(E281,'Q2.SL'!G:O,6,FALSE)&amp;"("&amp;VLOOKUP(E281,'Q2.SL'!G:O,4,FALSE)&amp;")",VLOOKUP(E281,'Q2.SL'!G:O,6,FALSE))</f>
        <v/>
      </c>
      <c r="H281" s="20" t="str">
        <f ca="1">IF(AND('Inf.'!C$10="Onsight",VLOOKUP(E281,'Q3.SL'!G:O,6,FALSE)="TOP"),VLOOKUP(E281,'Q3.SL'!G:O,6,FALSE)&amp;"("&amp;VLOOKUP(E281,'Q3.SL'!G:O,4,FALSE)&amp;")",VLOOKUP(E281,'Q3.SL'!G:O,6,FALSE))</f>
        <v/>
      </c>
      <c r="I281" s="20" t="str">
        <f ca="1">IF(AND('Inf.'!C$10="Onsight",VLOOKUP(E281,'Q4.SL'!G:O,6,FALSE)="TOP"),VLOOKUP(E281,'Q4.SL'!G:O,6,FALSE)&amp;"("&amp;VLOOKUP(E281,'Q4.SL'!G:O,4,FALSE)&amp;")",VLOOKUP(E281,'Q4.SL'!G:O,6,FALSE))</f>
        <v/>
      </c>
      <c r="J281" s="20" t="str">
        <f ca="1">_xlfn.IFERROR(VLOOKUP(E281,'Rec.'!H:N,7,FALSE),"")</f>
        <v/>
      </c>
      <c r="K281" s="20" t="str">
        <f ca="1">_xlfn.IFERROR(VLOOKUP(E281,'SF.SL'!F:J,5,FALSE),"")</f>
        <v/>
      </c>
      <c r="L281" s="31" t="str">
        <f ca="1">IF(ROW()-9&gt;'Inf.'!$O$2,"",VLOOKUP(E281,'SF.SL'!F:J,4,FALSE))</f>
        <v/>
      </c>
      <c r="M281" s="20" t="str">
        <f ca="1">IF(ROW()-9&gt;'Inf.'!$O$2,"",VLOOKUP(E281,'SF.SL'!F:O,10,FALSE))</f>
        <v/>
      </c>
      <c r="N281" s="20">
        <f ca="1">_xlfn.IFERROR(VLOOKUP(E281,'F.SL'!F:J,5,FALSE),"")</f>
        <v>9.2</v>
      </c>
      <c r="O281" s="31" t="str">
        <f>IF(ROW()-9&gt;'Inf.'!$F$10,"",VLOOKUP(E281,'F.SL'!F:J,4,FALSE))</f>
        <v/>
      </c>
      <c r="P281" s="20" t="str">
        <f>IF(ROW()-9&gt;'Inf.'!$F$10,"",VLOOKUP(E281,'F.SL'!F:O,10,FALSE))</f>
        <v/>
      </c>
      <c r="Q281" s="42"/>
    </row>
    <row r="282" spans="1:17" ht="21.95" customHeight="1">
      <c r="A282" s="20" t="str">
        <f ca="1">_xlfn.IFERROR(VLOOKUP(E282,'Rec.'!Q:R,2,FALSE),"")</f>
        <v/>
      </c>
      <c r="B282" s="21" t="str">
        <f ca="1">_xlfn.IFERROR(VLOOKUP(E282,'Rec.'!B:H,4,FALSE),"")</f>
        <v/>
      </c>
      <c r="C282" s="21" t="str">
        <f ca="1">_xlfn.IFERROR(VLOOKUP(E282,'Rec.'!B:H,5,FALSE),"")</f>
        <v/>
      </c>
      <c r="D282" s="20" t="str">
        <f ca="1">_xlfn.IFERROR(VLOOKUP(E282,'Rec.'!B:H,6,FALSE),"")</f>
        <v/>
      </c>
      <c r="E282" s="20" t="str">
        <f ca="1">_xlfn.IFERROR(VLOOKUP(ROW()-9,'Rec.'!T:U,2,FALSE),"")</f>
        <v/>
      </c>
      <c r="F282" s="20" t="str">
        <f ca="1">IF(AND('Inf.'!C$10="Onsight",VLOOKUP(E282,'Q1.SL'!F:M,6,FALSE)="TOP"),VLOOKUP(E282,'Q1.SL'!F:M,6,FALSE)&amp;"("&amp;VLOOKUP(E282,'Q1.SL'!F:M,4,FALSE)&amp;")",VLOOKUP(E282,'Q1.SL'!F:M,6,FALSE))</f>
        <v/>
      </c>
      <c r="G282" s="20" t="str">
        <f ca="1">IF(AND('Inf.'!C$10="Onsight",VLOOKUP(E282,'Q2.SL'!G:O,6,FALSE)="TOP"),VLOOKUP(E282,'Q2.SL'!G:O,6,FALSE)&amp;"("&amp;VLOOKUP(E282,'Q2.SL'!G:O,4,FALSE)&amp;")",VLOOKUP(E282,'Q2.SL'!G:O,6,FALSE))</f>
        <v/>
      </c>
      <c r="H282" s="20" t="str">
        <f ca="1">IF(AND('Inf.'!C$10="Onsight",VLOOKUP(E282,'Q3.SL'!G:O,6,FALSE)="TOP"),VLOOKUP(E282,'Q3.SL'!G:O,6,FALSE)&amp;"("&amp;VLOOKUP(E282,'Q3.SL'!G:O,4,FALSE)&amp;")",VLOOKUP(E282,'Q3.SL'!G:O,6,FALSE))</f>
        <v/>
      </c>
      <c r="I282" s="20" t="str">
        <f ca="1">IF(AND('Inf.'!C$10="Onsight",VLOOKUP(E282,'Q4.SL'!G:O,6,FALSE)="TOP"),VLOOKUP(E282,'Q4.SL'!G:O,6,FALSE)&amp;"("&amp;VLOOKUP(E282,'Q4.SL'!G:O,4,FALSE)&amp;")",VLOOKUP(E282,'Q4.SL'!G:O,6,FALSE))</f>
        <v/>
      </c>
      <c r="J282" s="20" t="str">
        <f ca="1">_xlfn.IFERROR(VLOOKUP(E282,'Rec.'!H:N,7,FALSE),"")</f>
        <v/>
      </c>
      <c r="K282" s="20" t="str">
        <f ca="1">_xlfn.IFERROR(VLOOKUP(E282,'SF.SL'!F:J,5,FALSE),"")</f>
        <v/>
      </c>
      <c r="L282" s="31" t="str">
        <f ca="1">IF(ROW()-9&gt;'Inf.'!$O$2,"",VLOOKUP(E282,'SF.SL'!F:J,4,FALSE))</f>
        <v/>
      </c>
      <c r="M282" s="20" t="str">
        <f ca="1">IF(ROW()-9&gt;'Inf.'!$O$2,"",VLOOKUP(E282,'SF.SL'!F:O,10,FALSE))</f>
        <v/>
      </c>
      <c r="N282" s="20">
        <f ca="1">_xlfn.IFERROR(VLOOKUP(E282,'F.SL'!F:J,5,FALSE),"")</f>
        <v>9.2</v>
      </c>
      <c r="O282" s="31" t="str">
        <f>IF(ROW()-9&gt;'Inf.'!$F$10,"",VLOOKUP(E282,'F.SL'!F:J,4,FALSE))</f>
        <v/>
      </c>
      <c r="P282" s="20" t="str">
        <f>IF(ROW()-9&gt;'Inf.'!$F$10,"",VLOOKUP(E282,'F.SL'!F:O,10,FALSE))</f>
        <v/>
      </c>
      <c r="Q282" s="42"/>
    </row>
    <row r="283" spans="1:17" ht="21.95" customHeight="1">
      <c r="A283" s="20" t="str">
        <f ca="1">_xlfn.IFERROR(VLOOKUP(E283,'Rec.'!Q:R,2,FALSE),"")</f>
        <v/>
      </c>
      <c r="B283" s="21" t="str">
        <f ca="1">_xlfn.IFERROR(VLOOKUP(E283,'Rec.'!B:H,4,FALSE),"")</f>
        <v/>
      </c>
      <c r="C283" s="21" t="str">
        <f ca="1">_xlfn.IFERROR(VLOOKUP(E283,'Rec.'!B:H,5,FALSE),"")</f>
        <v/>
      </c>
      <c r="D283" s="20" t="str">
        <f ca="1">_xlfn.IFERROR(VLOOKUP(E283,'Rec.'!B:H,6,FALSE),"")</f>
        <v/>
      </c>
      <c r="E283" s="20" t="str">
        <f ca="1">_xlfn.IFERROR(VLOOKUP(ROW()-9,'Rec.'!T:U,2,FALSE),"")</f>
        <v/>
      </c>
      <c r="F283" s="20" t="str">
        <f ca="1">IF(AND('Inf.'!C$10="Onsight",VLOOKUP(E283,'Q1.SL'!F:M,6,FALSE)="TOP"),VLOOKUP(E283,'Q1.SL'!F:M,6,FALSE)&amp;"("&amp;VLOOKUP(E283,'Q1.SL'!F:M,4,FALSE)&amp;")",VLOOKUP(E283,'Q1.SL'!F:M,6,FALSE))</f>
        <v/>
      </c>
      <c r="G283" s="20" t="str">
        <f ca="1">IF(AND('Inf.'!C$10="Onsight",VLOOKUP(E283,'Q2.SL'!G:O,6,FALSE)="TOP"),VLOOKUP(E283,'Q2.SL'!G:O,6,FALSE)&amp;"("&amp;VLOOKUP(E283,'Q2.SL'!G:O,4,FALSE)&amp;")",VLOOKUP(E283,'Q2.SL'!G:O,6,FALSE))</f>
        <v/>
      </c>
      <c r="H283" s="20" t="str">
        <f ca="1">IF(AND('Inf.'!C$10="Onsight",VLOOKUP(E283,'Q3.SL'!G:O,6,FALSE)="TOP"),VLOOKUP(E283,'Q3.SL'!G:O,6,FALSE)&amp;"("&amp;VLOOKUP(E283,'Q3.SL'!G:O,4,FALSE)&amp;")",VLOOKUP(E283,'Q3.SL'!G:O,6,FALSE))</f>
        <v/>
      </c>
      <c r="I283" s="20" t="str">
        <f ca="1">IF(AND('Inf.'!C$10="Onsight",VLOOKUP(E283,'Q4.SL'!G:O,6,FALSE)="TOP"),VLOOKUP(E283,'Q4.SL'!G:O,6,FALSE)&amp;"("&amp;VLOOKUP(E283,'Q4.SL'!G:O,4,FALSE)&amp;")",VLOOKUP(E283,'Q4.SL'!G:O,6,FALSE))</f>
        <v/>
      </c>
      <c r="J283" s="20" t="str">
        <f ca="1">_xlfn.IFERROR(VLOOKUP(E283,'Rec.'!H:N,7,FALSE),"")</f>
        <v/>
      </c>
      <c r="K283" s="20" t="str">
        <f ca="1">_xlfn.IFERROR(VLOOKUP(E283,'SF.SL'!F:J,5,FALSE),"")</f>
        <v/>
      </c>
      <c r="L283" s="31" t="str">
        <f ca="1">IF(ROW()-9&gt;'Inf.'!$O$2,"",VLOOKUP(E283,'SF.SL'!F:J,4,FALSE))</f>
        <v/>
      </c>
      <c r="M283" s="20" t="str">
        <f ca="1">IF(ROW()-9&gt;'Inf.'!$O$2,"",VLOOKUP(E283,'SF.SL'!F:O,10,FALSE))</f>
        <v/>
      </c>
      <c r="N283" s="20">
        <f ca="1">_xlfn.IFERROR(VLOOKUP(E283,'F.SL'!F:J,5,FALSE),"")</f>
        <v>9.2</v>
      </c>
      <c r="O283" s="31" t="str">
        <f>IF(ROW()-9&gt;'Inf.'!$F$10,"",VLOOKUP(E283,'F.SL'!F:J,4,FALSE))</f>
        <v/>
      </c>
      <c r="P283" s="20" t="str">
        <f>IF(ROW()-9&gt;'Inf.'!$F$10,"",VLOOKUP(E283,'F.SL'!F:O,10,FALSE))</f>
        <v/>
      </c>
      <c r="Q283" s="42"/>
    </row>
    <row r="284" spans="1:17" ht="21.95" customHeight="1">
      <c r="A284" s="20" t="str">
        <f ca="1">_xlfn.IFERROR(VLOOKUP(E284,'Rec.'!Q:R,2,FALSE),"")</f>
        <v/>
      </c>
      <c r="B284" s="21" t="str">
        <f ca="1">_xlfn.IFERROR(VLOOKUP(E284,'Rec.'!B:H,4,FALSE),"")</f>
        <v/>
      </c>
      <c r="C284" s="21" t="str">
        <f ca="1">_xlfn.IFERROR(VLOOKUP(E284,'Rec.'!B:H,5,FALSE),"")</f>
        <v/>
      </c>
      <c r="D284" s="20" t="str">
        <f ca="1">_xlfn.IFERROR(VLOOKUP(E284,'Rec.'!B:H,6,FALSE),"")</f>
        <v/>
      </c>
      <c r="E284" s="20" t="str">
        <f ca="1">_xlfn.IFERROR(VLOOKUP(ROW()-9,'Rec.'!T:U,2,FALSE),"")</f>
        <v/>
      </c>
      <c r="F284" s="20" t="str">
        <f ca="1">IF(AND('Inf.'!C$10="Onsight",VLOOKUP(E284,'Q1.SL'!F:M,6,FALSE)="TOP"),VLOOKUP(E284,'Q1.SL'!F:M,6,FALSE)&amp;"("&amp;VLOOKUP(E284,'Q1.SL'!F:M,4,FALSE)&amp;")",VLOOKUP(E284,'Q1.SL'!F:M,6,FALSE))</f>
        <v/>
      </c>
      <c r="G284" s="20" t="str">
        <f ca="1">IF(AND('Inf.'!C$10="Onsight",VLOOKUP(E284,'Q2.SL'!G:O,6,FALSE)="TOP"),VLOOKUP(E284,'Q2.SL'!G:O,6,FALSE)&amp;"("&amp;VLOOKUP(E284,'Q2.SL'!G:O,4,FALSE)&amp;")",VLOOKUP(E284,'Q2.SL'!G:O,6,FALSE))</f>
        <v/>
      </c>
      <c r="H284" s="20" t="str">
        <f ca="1">IF(AND('Inf.'!C$10="Onsight",VLOOKUP(E284,'Q3.SL'!G:O,6,FALSE)="TOP"),VLOOKUP(E284,'Q3.SL'!G:O,6,FALSE)&amp;"("&amp;VLOOKUP(E284,'Q3.SL'!G:O,4,FALSE)&amp;")",VLOOKUP(E284,'Q3.SL'!G:O,6,FALSE))</f>
        <v/>
      </c>
      <c r="I284" s="20" t="str">
        <f ca="1">IF(AND('Inf.'!C$10="Onsight",VLOOKUP(E284,'Q4.SL'!G:O,6,FALSE)="TOP"),VLOOKUP(E284,'Q4.SL'!G:O,6,FALSE)&amp;"("&amp;VLOOKUP(E284,'Q4.SL'!G:O,4,FALSE)&amp;")",VLOOKUP(E284,'Q4.SL'!G:O,6,FALSE))</f>
        <v/>
      </c>
      <c r="J284" s="20" t="str">
        <f ca="1">_xlfn.IFERROR(VLOOKUP(E284,'Rec.'!H:N,7,FALSE),"")</f>
        <v/>
      </c>
      <c r="K284" s="20" t="str">
        <f ca="1">_xlfn.IFERROR(VLOOKUP(E284,'SF.SL'!F:J,5,FALSE),"")</f>
        <v/>
      </c>
      <c r="L284" s="31" t="str">
        <f ca="1">IF(ROW()-9&gt;'Inf.'!$O$2,"",VLOOKUP(E284,'SF.SL'!F:J,4,FALSE))</f>
        <v/>
      </c>
      <c r="M284" s="20" t="str">
        <f ca="1">IF(ROW()-9&gt;'Inf.'!$O$2,"",VLOOKUP(E284,'SF.SL'!F:O,10,FALSE))</f>
        <v/>
      </c>
      <c r="N284" s="20">
        <f ca="1">_xlfn.IFERROR(VLOOKUP(E284,'F.SL'!F:J,5,FALSE),"")</f>
        <v>9.2</v>
      </c>
      <c r="O284" s="31" t="str">
        <f>IF(ROW()-9&gt;'Inf.'!$F$10,"",VLOOKUP(E284,'F.SL'!F:J,4,FALSE))</f>
        <v/>
      </c>
      <c r="P284" s="20" t="str">
        <f>IF(ROW()-9&gt;'Inf.'!$F$10,"",VLOOKUP(E284,'F.SL'!F:O,10,FALSE))</f>
        <v/>
      </c>
      <c r="Q284" s="42"/>
    </row>
    <row r="285" spans="1:17" ht="21.95" customHeight="1">
      <c r="A285" s="20" t="str">
        <f ca="1">_xlfn.IFERROR(VLOOKUP(E285,'Rec.'!Q:R,2,FALSE),"")</f>
        <v/>
      </c>
      <c r="B285" s="21" t="str">
        <f ca="1">_xlfn.IFERROR(VLOOKUP(E285,'Rec.'!B:H,4,FALSE),"")</f>
        <v/>
      </c>
      <c r="C285" s="21" t="str">
        <f ca="1">_xlfn.IFERROR(VLOOKUP(E285,'Rec.'!B:H,5,FALSE),"")</f>
        <v/>
      </c>
      <c r="D285" s="20" t="str">
        <f ca="1">_xlfn.IFERROR(VLOOKUP(E285,'Rec.'!B:H,6,FALSE),"")</f>
        <v/>
      </c>
      <c r="E285" s="20" t="str">
        <f ca="1">_xlfn.IFERROR(VLOOKUP(ROW()-9,'Rec.'!T:U,2,FALSE),"")</f>
        <v/>
      </c>
      <c r="F285" s="20" t="str">
        <f ca="1">IF(AND('Inf.'!C$10="Onsight",VLOOKUP(E285,'Q1.SL'!F:M,6,FALSE)="TOP"),VLOOKUP(E285,'Q1.SL'!F:M,6,FALSE)&amp;"("&amp;VLOOKUP(E285,'Q1.SL'!F:M,4,FALSE)&amp;")",VLOOKUP(E285,'Q1.SL'!F:M,6,FALSE))</f>
        <v/>
      </c>
      <c r="G285" s="20" t="str">
        <f ca="1">IF(AND('Inf.'!C$10="Onsight",VLOOKUP(E285,'Q2.SL'!G:O,6,FALSE)="TOP"),VLOOKUP(E285,'Q2.SL'!G:O,6,FALSE)&amp;"("&amp;VLOOKUP(E285,'Q2.SL'!G:O,4,FALSE)&amp;")",VLOOKUP(E285,'Q2.SL'!G:O,6,FALSE))</f>
        <v/>
      </c>
      <c r="H285" s="20" t="str">
        <f ca="1">IF(AND('Inf.'!C$10="Onsight",VLOOKUP(E285,'Q3.SL'!G:O,6,FALSE)="TOP"),VLOOKUP(E285,'Q3.SL'!G:O,6,FALSE)&amp;"("&amp;VLOOKUP(E285,'Q3.SL'!G:O,4,FALSE)&amp;")",VLOOKUP(E285,'Q3.SL'!G:O,6,FALSE))</f>
        <v/>
      </c>
      <c r="I285" s="20" t="str">
        <f ca="1">IF(AND('Inf.'!C$10="Onsight",VLOOKUP(E285,'Q4.SL'!G:O,6,FALSE)="TOP"),VLOOKUP(E285,'Q4.SL'!G:O,6,FALSE)&amp;"("&amp;VLOOKUP(E285,'Q4.SL'!G:O,4,FALSE)&amp;")",VLOOKUP(E285,'Q4.SL'!G:O,6,FALSE))</f>
        <v/>
      </c>
      <c r="J285" s="20" t="str">
        <f ca="1">_xlfn.IFERROR(VLOOKUP(E285,'Rec.'!H:N,7,FALSE),"")</f>
        <v/>
      </c>
      <c r="K285" s="20" t="str">
        <f ca="1">_xlfn.IFERROR(VLOOKUP(E285,'SF.SL'!F:J,5,FALSE),"")</f>
        <v/>
      </c>
      <c r="L285" s="31" t="str">
        <f ca="1">IF(ROW()-9&gt;'Inf.'!$O$2,"",VLOOKUP(E285,'SF.SL'!F:J,4,FALSE))</f>
        <v/>
      </c>
      <c r="M285" s="20" t="str">
        <f ca="1">IF(ROW()-9&gt;'Inf.'!$O$2,"",VLOOKUP(E285,'SF.SL'!F:O,10,FALSE))</f>
        <v/>
      </c>
      <c r="N285" s="20">
        <f ca="1">_xlfn.IFERROR(VLOOKUP(E285,'F.SL'!F:J,5,FALSE),"")</f>
        <v>9.2</v>
      </c>
      <c r="O285" s="31" t="str">
        <f>IF(ROW()-9&gt;'Inf.'!$F$10,"",VLOOKUP(E285,'F.SL'!F:J,4,FALSE))</f>
        <v/>
      </c>
      <c r="P285" s="20" t="str">
        <f>IF(ROW()-9&gt;'Inf.'!$F$10,"",VLOOKUP(E285,'F.SL'!F:O,10,FALSE))</f>
        <v/>
      </c>
      <c r="Q285" s="42"/>
    </row>
    <row r="286" spans="1:17" ht="21.95" customHeight="1">
      <c r="A286" s="20" t="str">
        <f ca="1">_xlfn.IFERROR(VLOOKUP(E286,'Rec.'!Q:R,2,FALSE),"")</f>
        <v/>
      </c>
      <c r="B286" s="21" t="str">
        <f ca="1">_xlfn.IFERROR(VLOOKUP(E286,'Rec.'!B:H,4,FALSE),"")</f>
        <v/>
      </c>
      <c r="C286" s="21" t="str">
        <f ca="1">_xlfn.IFERROR(VLOOKUP(E286,'Rec.'!B:H,5,FALSE),"")</f>
        <v/>
      </c>
      <c r="D286" s="20" t="str">
        <f ca="1">_xlfn.IFERROR(VLOOKUP(E286,'Rec.'!B:H,6,FALSE),"")</f>
        <v/>
      </c>
      <c r="E286" s="20" t="str">
        <f ca="1">_xlfn.IFERROR(VLOOKUP(ROW()-9,'Rec.'!T:U,2,FALSE),"")</f>
        <v/>
      </c>
      <c r="F286" s="20" t="str">
        <f ca="1">IF(AND('Inf.'!C$10="Onsight",VLOOKUP(E286,'Q1.SL'!F:M,6,FALSE)="TOP"),VLOOKUP(E286,'Q1.SL'!F:M,6,FALSE)&amp;"("&amp;VLOOKUP(E286,'Q1.SL'!F:M,4,FALSE)&amp;")",VLOOKUP(E286,'Q1.SL'!F:M,6,FALSE))</f>
        <v/>
      </c>
      <c r="G286" s="20" t="str">
        <f ca="1">IF(AND('Inf.'!C$10="Onsight",VLOOKUP(E286,'Q2.SL'!G:O,6,FALSE)="TOP"),VLOOKUP(E286,'Q2.SL'!G:O,6,FALSE)&amp;"("&amp;VLOOKUP(E286,'Q2.SL'!G:O,4,FALSE)&amp;")",VLOOKUP(E286,'Q2.SL'!G:O,6,FALSE))</f>
        <v/>
      </c>
      <c r="H286" s="20" t="str">
        <f ca="1">IF(AND('Inf.'!C$10="Onsight",VLOOKUP(E286,'Q3.SL'!G:O,6,FALSE)="TOP"),VLOOKUP(E286,'Q3.SL'!G:O,6,FALSE)&amp;"("&amp;VLOOKUP(E286,'Q3.SL'!G:O,4,FALSE)&amp;")",VLOOKUP(E286,'Q3.SL'!G:O,6,FALSE))</f>
        <v/>
      </c>
      <c r="I286" s="20" t="str">
        <f ca="1">IF(AND('Inf.'!C$10="Onsight",VLOOKUP(E286,'Q4.SL'!G:O,6,FALSE)="TOP"),VLOOKUP(E286,'Q4.SL'!G:O,6,FALSE)&amp;"("&amp;VLOOKUP(E286,'Q4.SL'!G:O,4,FALSE)&amp;")",VLOOKUP(E286,'Q4.SL'!G:O,6,FALSE))</f>
        <v/>
      </c>
      <c r="J286" s="20" t="str">
        <f ca="1">_xlfn.IFERROR(VLOOKUP(E286,'Rec.'!H:N,7,FALSE),"")</f>
        <v/>
      </c>
      <c r="K286" s="20" t="str">
        <f ca="1">_xlfn.IFERROR(VLOOKUP(E286,'SF.SL'!F:J,5,FALSE),"")</f>
        <v/>
      </c>
      <c r="L286" s="31" t="str">
        <f ca="1">IF(ROW()-9&gt;'Inf.'!$O$2,"",VLOOKUP(E286,'SF.SL'!F:J,4,FALSE))</f>
        <v/>
      </c>
      <c r="M286" s="20" t="str">
        <f ca="1">IF(ROW()-9&gt;'Inf.'!$O$2,"",VLOOKUP(E286,'SF.SL'!F:O,10,FALSE))</f>
        <v/>
      </c>
      <c r="N286" s="20">
        <f ca="1">_xlfn.IFERROR(VLOOKUP(E286,'F.SL'!F:J,5,FALSE),"")</f>
        <v>9.2</v>
      </c>
      <c r="O286" s="31" t="str">
        <f>IF(ROW()-9&gt;'Inf.'!$F$10,"",VLOOKUP(E286,'F.SL'!F:J,4,FALSE))</f>
        <v/>
      </c>
      <c r="P286" s="20" t="str">
        <f>IF(ROW()-9&gt;'Inf.'!$F$10,"",VLOOKUP(E286,'F.SL'!F:O,10,FALSE))</f>
        <v/>
      </c>
      <c r="Q286" s="42"/>
    </row>
    <row r="287" spans="1:17" ht="21.95" customHeight="1">
      <c r="A287" s="20" t="str">
        <f ca="1">_xlfn.IFERROR(VLOOKUP(E287,'Rec.'!Q:R,2,FALSE),"")</f>
        <v/>
      </c>
      <c r="B287" s="21" t="str">
        <f ca="1">_xlfn.IFERROR(VLOOKUP(E287,'Rec.'!B:H,4,FALSE),"")</f>
        <v/>
      </c>
      <c r="C287" s="21" t="str">
        <f ca="1">_xlfn.IFERROR(VLOOKUP(E287,'Rec.'!B:H,5,FALSE),"")</f>
        <v/>
      </c>
      <c r="D287" s="20" t="str">
        <f ca="1">_xlfn.IFERROR(VLOOKUP(E287,'Rec.'!B:H,6,FALSE),"")</f>
        <v/>
      </c>
      <c r="E287" s="20" t="str">
        <f ca="1">_xlfn.IFERROR(VLOOKUP(ROW()-9,'Rec.'!T:U,2,FALSE),"")</f>
        <v/>
      </c>
      <c r="F287" s="20" t="str">
        <f ca="1">IF(AND('Inf.'!C$10="Onsight",VLOOKUP(E287,'Q1.SL'!F:M,6,FALSE)="TOP"),VLOOKUP(E287,'Q1.SL'!F:M,6,FALSE)&amp;"("&amp;VLOOKUP(E287,'Q1.SL'!F:M,4,FALSE)&amp;")",VLOOKUP(E287,'Q1.SL'!F:M,6,FALSE))</f>
        <v/>
      </c>
      <c r="G287" s="20" t="str">
        <f ca="1">IF(AND('Inf.'!C$10="Onsight",VLOOKUP(E287,'Q2.SL'!G:O,6,FALSE)="TOP"),VLOOKUP(E287,'Q2.SL'!G:O,6,FALSE)&amp;"("&amp;VLOOKUP(E287,'Q2.SL'!G:O,4,FALSE)&amp;")",VLOOKUP(E287,'Q2.SL'!G:O,6,FALSE))</f>
        <v/>
      </c>
      <c r="H287" s="20" t="str">
        <f ca="1">IF(AND('Inf.'!C$10="Onsight",VLOOKUP(E287,'Q3.SL'!G:O,6,FALSE)="TOP"),VLOOKUP(E287,'Q3.SL'!G:O,6,FALSE)&amp;"("&amp;VLOOKUP(E287,'Q3.SL'!G:O,4,FALSE)&amp;")",VLOOKUP(E287,'Q3.SL'!G:O,6,FALSE))</f>
        <v/>
      </c>
      <c r="I287" s="20" t="str">
        <f ca="1">IF(AND('Inf.'!C$10="Onsight",VLOOKUP(E287,'Q4.SL'!G:O,6,FALSE)="TOP"),VLOOKUP(E287,'Q4.SL'!G:O,6,FALSE)&amp;"("&amp;VLOOKUP(E287,'Q4.SL'!G:O,4,FALSE)&amp;")",VLOOKUP(E287,'Q4.SL'!G:O,6,FALSE))</f>
        <v/>
      </c>
      <c r="J287" s="20" t="str">
        <f ca="1">_xlfn.IFERROR(VLOOKUP(E287,'Rec.'!H:N,7,FALSE),"")</f>
        <v/>
      </c>
      <c r="K287" s="20" t="str">
        <f ca="1">_xlfn.IFERROR(VLOOKUP(E287,'SF.SL'!F:J,5,FALSE),"")</f>
        <v/>
      </c>
      <c r="L287" s="31" t="str">
        <f ca="1">IF(ROW()-9&gt;'Inf.'!$O$2,"",VLOOKUP(E287,'SF.SL'!F:J,4,FALSE))</f>
        <v/>
      </c>
      <c r="M287" s="20" t="str">
        <f ca="1">IF(ROW()-9&gt;'Inf.'!$O$2,"",VLOOKUP(E287,'SF.SL'!F:O,10,FALSE))</f>
        <v/>
      </c>
      <c r="N287" s="20">
        <f ca="1">_xlfn.IFERROR(VLOOKUP(E287,'F.SL'!F:J,5,FALSE),"")</f>
        <v>9.2</v>
      </c>
      <c r="O287" s="31" t="str">
        <f>IF(ROW()-9&gt;'Inf.'!$F$10,"",VLOOKUP(E287,'F.SL'!F:J,4,FALSE))</f>
        <v/>
      </c>
      <c r="P287" s="20" t="str">
        <f>IF(ROW()-9&gt;'Inf.'!$F$10,"",VLOOKUP(E287,'F.SL'!F:O,10,FALSE))</f>
        <v/>
      </c>
      <c r="Q287" s="42"/>
    </row>
    <row r="288" spans="1:17" ht="21.95" customHeight="1">
      <c r="A288" s="20" t="str">
        <f ca="1">_xlfn.IFERROR(VLOOKUP(E288,'Rec.'!Q:R,2,FALSE),"")</f>
        <v/>
      </c>
      <c r="B288" s="21" t="str">
        <f ca="1">_xlfn.IFERROR(VLOOKUP(E288,'Rec.'!B:H,4,FALSE),"")</f>
        <v/>
      </c>
      <c r="C288" s="21" t="str">
        <f ca="1">_xlfn.IFERROR(VLOOKUP(E288,'Rec.'!B:H,5,FALSE),"")</f>
        <v/>
      </c>
      <c r="D288" s="20" t="str">
        <f ca="1">_xlfn.IFERROR(VLOOKUP(E288,'Rec.'!B:H,6,FALSE),"")</f>
        <v/>
      </c>
      <c r="E288" s="20" t="str">
        <f ca="1">_xlfn.IFERROR(VLOOKUP(ROW()-9,'Rec.'!T:U,2,FALSE),"")</f>
        <v/>
      </c>
      <c r="F288" s="20" t="str">
        <f ca="1">IF(AND('Inf.'!C$10="Onsight",VLOOKUP(E288,'Q1.SL'!F:M,6,FALSE)="TOP"),VLOOKUP(E288,'Q1.SL'!F:M,6,FALSE)&amp;"("&amp;VLOOKUP(E288,'Q1.SL'!F:M,4,FALSE)&amp;")",VLOOKUP(E288,'Q1.SL'!F:M,6,FALSE))</f>
        <v/>
      </c>
      <c r="G288" s="20" t="str">
        <f ca="1">IF(AND('Inf.'!C$10="Onsight",VLOOKUP(E288,'Q2.SL'!G:O,6,FALSE)="TOP"),VLOOKUP(E288,'Q2.SL'!G:O,6,FALSE)&amp;"("&amp;VLOOKUP(E288,'Q2.SL'!G:O,4,FALSE)&amp;")",VLOOKUP(E288,'Q2.SL'!G:O,6,FALSE))</f>
        <v/>
      </c>
      <c r="H288" s="20" t="str">
        <f ca="1">IF(AND('Inf.'!C$10="Onsight",VLOOKUP(E288,'Q3.SL'!G:O,6,FALSE)="TOP"),VLOOKUP(E288,'Q3.SL'!G:O,6,FALSE)&amp;"("&amp;VLOOKUP(E288,'Q3.SL'!G:O,4,FALSE)&amp;")",VLOOKUP(E288,'Q3.SL'!G:O,6,FALSE))</f>
        <v/>
      </c>
      <c r="I288" s="20" t="str">
        <f ca="1">IF(AND('Inf.'!C$10="Onsight",VLOOKUP(E288,'Q4.SL'!G:O,6,FALSE)="TOP"),VLOOKUP(E288,'Q4.SL'!G:O,6,FALSE)&amp;"("&amp;VLOOKUP(E288,'Q4.SL'!G:O,4,FALSE)&amp;")",VLOOKUP(E288,'Q4.SL'!G:O,6,FALSE))</f>
        <v/>
      </c>
      <c r="J288" s="20" t="str">
        <f ca="1">_xlfn.IFERROR(VLOOKUP(E288,'Rec.'!H:N,7,FALSE),"")</f>
        <v/>
      </c>
      <c r="K288" s="20" t="str">
        <f ca="1">_xlfn.IFERROR(VLOOKUP(E288,'SF.SL'!F:J,5,FALSE),"")</f>
        <v/>
      </c>
      <c r="L288" s="31" t="str">
        <f ca="1">IF(ROW()-9&gt;'Inf.'!$O$2,"",VLOOKUP(E288,'SF.SL'!F:J,4,FALSE))</f>
        <v/>
      </c>
      <c r="M288" s="20" t="str">
        <f ca="1">IF(ROW()-9&gt;'Inf.'!$O$2,"",VLOOKUP(E288,'SF.SL'!F:O,10,FALSE))</f>
        <v/>
      </c>
      <c r="N288" s="20">
        <f ca="1">_xlfn.IFERROR(VLOOKUP(E288,'F.SL'!F:J,5,FALSE),"")</f>
        <v>9.2</v>
      </c>
      <c r="O288" s="31" t="str">
        <f>IF(ROW()-9&gt;'Inf.'!$F$10,"",VLOOKUP(E288,'F.SL'!F:J,4,FALSE))</f>
        <v/>
      </c>
      <c r="P288" s="20" t="str">
        <f>IF(ROW()-9&gt;'Inf.'!$F$10,"",VLOOKUP(E288,'F.SL'!F:O,10,FALSE))</f>
        <v/>
      </c>
      <c r="Q288" s="42"/>
    </row>
    <row r="289" spans="1:17" ht="21.95" customHeight="1">
      <c r="A289" s="20" t="str">
        <f ca="1">_xlfn.IFERROR(VLOOKUP(E289,'Rec.'!Q:R,2,FALSE),"")</f>
        <v/>
      </c>
      <c r="B289" s="21" t="str">
        <f ca="1">_xlfn.IFERROR(VLOOKUP(E289,'Rec.'!B:H,4,FALSE),"")</f>
        <v/>
      </c>
      <c r="C289" s="21" t="str">
        <f ca="1">_xlfn.IFERROR(VLOOKUP(E289,'Rec.'!B:H,5,FALSE),"")</f>
        <v/>
      </c>
      <c r="D289" s="20" t="str">
        <f ca="1">_xlfn.IFERROR(VLOOKUP(E289,'Rec.'!B:H,6,FALSE),"")</f>
        <v/>
      </c>
      <c r="E289" s="20" t="str">
        <f ca="1">_xlfn.IFERROR(VLOOKUP(ROW()-9,'Rec.'!T:U,2,FALSE),"")</f>
        <v/>
      </c>
      <c r="F289" s="20" t="str">
        <f ca="1">IF(AND('Inf.'!C$10="Onsight",VLOOKUP(E289,'Q1.SL'!F:M,6,FALSE)="TOP"),VLOOKUP(E289,'Q1.SL'!F:M,6,FALSE)&amp;"("&amp;VLOOKUP(E289,'Q1.SL'!F:M,4,FALSE)&amp;")",VLOOKUP(E289,'Q1.SL'!F:M,6,FALSE))</f>
        <v/>
      </c>
      <c r="G289" s="20" t="str">
        <f ca="1">IF(AND('Inf.'!C$10="Onsight",VLOOKUP(E289,'Q2.SL'!G:O,6,FALSE)="TOP"),VLOOKUP(E289,'Q2.SL'!G:O,6,FALSE)&amp;"("&amp;VLOOKUP(E289,'Q2.SL'!G:O,4,FALSE)&amp;")",VLOOKUP(E289,'Q2.SL'!G:O,6,FALSE))</f>
        <v/>
      </c>
      <c r="H289" s="20" t="str">
        <f ca="1">IF(AND('Inf.'!C$10="Onsight",VLOOKUP(E289,'Q3.SL'!G:O,6,FALSE)="TOP"),VLOOKUP(E289,'Q3.SL'!G:O,6,FALSE)&amp;"("&amp;VLOOKUP(E289,'Q3.SL'!G:O,4,FALSE)&amp;")",VLOOKUP(E289,'Q3.SL'!G:O,6,FALSE))</f>
        <v/>
      </c>
      <c r="I289" s="20" t="str">
        <f ca="1">IF(AND('Inf.'!C$10="Onsight",VLOOKUP(E289,'Q4.SL'!G:O,6,FALSE)="TOP"),VLOOKUP(E289,'Q4.SL'!G:O,6,FALSE)&amp;"("&amp;VLOOKUP(E289,'Q4.SL'!G:O,4,FALSE)&amp;")",VLOOKUP(E289,'Q4.SL'!G:O,6,FALSE))</f>
        <v/>
      </c>
      <c r="J289" s="20" t="str">
        <f ca="1">_xlfn.IFERROR(VLOOKUP(E289,'Rec.'!H:N,7,FALSE),"")</f>
        <v/>
      </c>
      <c r="K289" s="20" t="str">
        <f ca="1">_xlfn.IFERROR(VLOOKUP(E289,'SF.SL'!F:J,5,FALSE),"")</f>
        <v/>
      </c>
      <c r="L289" s="31" t="str">
        <f ca="1">IF(ROW()-9&gt;'Inf.'!$O$2,"",VLOOKUP(E289,'SF.SL'!F:J,4,FALSE))</f>
        <v/>
      </c>
      <c r="M289" s="20" t="str">
        <f ca="1">IF(ROW()-9&gt;'Inf.'!$O$2,"",VLOOKUP(E289,'SF.SL'!F:O,10,FALSE))</f>
        <v/>
      </c>
      <c r="N289" s="20">
        <f ca="1">_xlfn.IFERROR(VLOOKUP(E289,'F.SL'!F:J,5,FALSE),"")</f>
        <v>9.2</v>
      </c>
      <c r="O289" s="31" t="str">
        <f>IF(ROW()-9&gt;'Inf.'!$F$10,"",VLOOKUP(E289,'F.SL'!F:J,4,FALSE))</f>
        <v/>
      </c>
      <c r="P289" s="20" t="str">
        <f>IF(ROW()-9&gt;'Inf.'!$F$10,"",VLOOKUP(E289,'F.SL'!F:O,10,FALSE))</f>
        <v/>
      </c>
      <c r="Q289" s="42"/>
    </row>
    <row r="290" spans="1:17" ht="21.95" customHeight="1">
      <c r="A290" s="20" t="str">
        <f ca="1">_xlfn.IFERROR(VLOOKUP(E290,'Rec.'!Q:R,2,FALSE),"")</f>
        <v/>
      </c>
      <c r="B290" s="21" t="str">
        <f ca="1">_xlfn.IFERROR(VLOOKUP(E290,'Rec.'!B:H,4,FALSE),"")</f>
        <v/>
      </c>
      <c r="C290" s="21" t="str">
        <f ca="1">_xlfn.IFERROR(VLOOKUP(E290,'Rec.'!B:H,5,FALSE),"")</f>
        <v/>
      </c>
      <c r="D290" s="20" t="str">
        <f ca="1">_xlfn.IFERROR(VLOOKUP(E290,'Rec.'!B:H,6,FALSE),"")</f>
        <v/>
      </c>
      <c r="E290" s="20" t="str">
        <f ca="1">_xlfn.IFERROR(VLOOKUP(ROW()-9,'Rec.'!T:U,2,FALSE),"")</f>
        <v/>
      </c>
      <c r="F290" s="20" t="str">
        <f ca="1">IF(AND('Inf.'!C$10="Onsight",VLOOKUP(E290,'Q1.SL'!F:M,6,FALSE)="TOP"),VLOOKUP(E290,'Q1.SL'!F:M,6,FALSE)&amp;"("&amp;VLOOKUP(E290,'Q1.SL'!F:M,4,FALSE)&amp;")",VLOOKUP(E290,'Q1.SL'!F:M,6,FALSE))</f>
        <v/>
      </c>
      <c r="G290" s="20" t="str">
        <f ca="1">IF(AND('Inf.'!C$10="Onsight",VLOOKUP(E290,'Q2.SL'!G:O,6,FALSE)="TOP"),VLOOKUP(E290,'Q2.SL'!G:O,6,FALSE)&amp;"("&amp;VLOOKUP(E290,'Q2.SL'!G:O,4,FALSE)&amp;")",VLOOKUP(E290,'Q2.SL'!G:O,6,FALSE))</f>
        <v/>
      </c>
      <c r="H290" s="20" t="str">
        <f ca="1">IF(AND('Inf.'!C$10="Onsight",VLOOKUP(E290,'Q3.SL'!G:O,6,FALSE)="TOP"),VLOOKUP(E290,'Q3.SL'!G:O,6,FALSE)&amp;"("&amp;VLOOKUP(E290,'Q3.SL'!G:O,4,FALSE)&amp;")",VLOOKUP(E290,'Q3.SL'!G:O,6,FALSE))</f>
        <v/>
      </c>
      <c r="I290" s="20" t="str">
        <f ca="1">IF(AND('Inf.'!C$10="Onsight",VLOOKUP(E290,'Q4.SL'!G:O,6,FALSE)="TOP"),VLOOKUP(E290,'Q4.SL'!G:O,6,FALSE)&amp;"("&amp;VLOOKUP(E290,'Q4.SL'!G:O,4,FALSE)&amp;")",VLOOKUP(E290,'Q4.SL'!G:O,6,FALSE))</f>
        <v/>
      </c>
      <c r="J290" s="20" t="str">
        <f ca="1">_xlfn.IFERROR(VLOOKUP(E290,'Rec.'!H:N,7,FALSE),"")</f>
        <v/>
      </c>
      <c r="K290" s="20" t="str">
        <f ca="1">_xlfn.IFERROR(VLOOKUP(E290,'SF.SL'!F:J,5,FALSE),"")</f>
        <v/>
      </c>
      <c r="L290" s="31" t="str">
        <f ca="1">IF(ROW()-9&gt;'Inf.'!$O$2,"",VLOOKUP(E290,'SF.SL'!F:J,4,FALSE))</f>
        <v/>
      </c>
      <c r="M290" s="20" t="str">
        <f ca="1">IF(ROW()-9&gt;'Inf.'!$O$2,"",VLOOKUP(E290,'SF.SL'!F:O,10,FALSE))</f>
        <v/>
      </c>
      <c r="N290" s="20">
        <f ca="1">_xlfn.IFERROR(VLOOKUP(E290,'F.SL'!F:J,5,FALSE),"")</f>
        <v>9.2</v>
      </c>
      <c r="O290" s="31" t="str">
        <f>IF(ROW()-9&gt;'Inf.'!$F$10,"",VLOOKUP(E290,'F.SL'!F:J,4,FALSE))</f>
        <v/>
      </c>
      <c r="P290" s="20" t="str">
        <f>IF(ROW()-9&gt;'Inf.'!$F$10,"",VLOOKUP(E290,'F.SL'!F:O,10,FALSE))</f>
        <v/>
      </c>
      <c r="Q290" s="42"/>
    </row>
    <row r="291" spans="1:17" ht="21.95" customHeight="1">
      <c r="A291" s="20" t="str">
        <f ca="1">_xlfn.IFERROR(VLOOKUP(E291,'Rec.'!Q:R,2,FALSE),"")</f>
        <v/>
      </c>
      <c r="B291" s="21" t="str">
        <f ca="1">_xlfn.IFERROR(VLOOKUP(E291,'Rec.'!B:H,4,FALSE),"")</f>
        <v/>
      </c>
      <c r="C291" s="21" t="str">
        <f ca="1">_xlfn.IFERROR(VLOOKUP(E291,'Rec.'!B:H,5,FALSE),"")</f>
        <v/>
      </c>
      <c r="D291" s="20" t="str">
        <f ca="1">_xlfn.IFERROR(VLOOKUP(E291,'Rec.'!B:H,6,FALSE),"")</f>
        <v/>
      </c>
      <c r="E291" s="20" t="str">
        <f ca="1">_xlfn.IFERROR(VLOOKUP(ROW()-9,'Rec.'!T:U,2,FALSE),"")</f>
        <v/>
      </c>
      <c r="F291" s="20" t="str">
        <f ca="1">IF(AND('Inf.'!C$10="Onsight",VLOOKUP(E291,'Q1.SL'!F:M,6,FALSE)="TOP"),VLOOKUP(E291,'Q1.SL'!F:M,6,FALSE)&amp;"("&amp;VLOOKUP(E291,'Q1.SL'!F:M,4,FALSE)&amp;")",VLOOKUP(E291,'Q1.SL'!F:M,6,FALSE))</f>
        <v/>
      </c>
      <c r="G291" s="20" t="str">
        <f ca="1">IF(AND('Inf.'!C$10="Onsight",VLOOKUP(E291,'Q2.SL'!G:O,6,FALSE)="TOP"),VLOOKUP(E291,'Q2.SL'!G:O,6,FALSE)&amp;"("&amp;VLOOKUP(E291,'Q2.SL'!G:O,4,FALSE)&amp;")",VLOOKUP(E291,'Q2.SL'!G:O,6,FALSE))</f>
        <v/>
      </c>
      <c r="H291" s="20" t="str">
        <f ca="1">IF(AND('Inf.'!C$10="Onsight",VLOOKUP(E291,'Q3.SL'!G:O,6,FALSE)="TOP"),VLOOKUP(E291,'Q3.SL'!G:O,6,FALSE)&amp;"("&amp;VLOOKUP(E291,'Q3.SL'!G:O,4,FALSE)&amp;")",VLOOKUP(E291,'Q3.SL'!G:O,6,FALSE))</f>
        <v/>
      </c>
      <c r="I291" s="20" t="str">
        <f ca="1">IF(AND('Inf.'!C$10="Onsight",VLOOKUP(E291,'Q4.SL'!G:O,6,FALSE)="TOP"),VLOOKUP(E291,'Q4.SL'!G:O,6,FALSE)&amp;"("&amp;VLOOKUP(E291,'Q4.SL'!G:O,4,FALSE)&amp;")",VLOOKUP(E291,'Q4.SL'!G:O,6,FALSE))</f>
        <v/>
      </c>
      <c r="J291" s="20" t="str">
        <f ca="1">_xlfn.IFERROR(VLOOKUP(E291,'Rec.'!H:N,7,FALSE),"")</f>
        <v/>
      </c>
      <c r="K291" s="20" t="str">
        <f ca="1">_xlfn.IFERROR(VLOOKUP(E291,'SF.SL'!F:J,5,FALSE),"")</f>
        <v/>
      </c>
      <c r="L291" s="31" t="str">
        <f ca="1">IF(ROW()-9&gt;'Inf.'!$O$2,"",VLOOKUP(E291,'SF.SL'!F:J,4,FALSE))</f>
        <v/>
      </c>
      <c r="M291" s="20" t="str">
        <f ca="1">IF(ROW()-9&gt;'Inf.'!$O$2,"",VLOOKUP(E291,'SF.SL'!F:O,10,FALSE))</f>
        <v/>
      </c>
      <c r="N291" s="20">
        <f ca="1">_xlfn.IFERROR(VLOOKUP(E291,'F.SL'!F:J,5,FALSE),"")</f>
        <v>9.2</v>
      </c>
      <c r="O291" s="31" t="str">
        <f>IF(ROW()-9&gt;'Inf.'!$F$10,"",VLOOKUP(E291,'F.SL'!F:J,4,FALSE))</f>
        <v/>
      </c>
      <c r="P291" s="20" t="str">
        <f>IF(ROW()-9&gt;'Inf.'!$F$10,"",VLOOKUP(E291,'F.SL'!F:O,10,FALSE))</f>
        <v/>
      </c>
      <c r="Q291" s="42"/>
    </row>
    <row r="292" spans="1:17" ht="21.95" customHeight="1">
      <c r="A292" s="20" t="str">
        <f ca="1">_xlfn.IFERROR(VLOOKUP(E292,'Rec.'!Q:R,2,FALSE),"")</f>
        <v/>
      </c>
      <c r="B292" s="21" t="str">
        <f ca="1">_xlfn.IFERROR(VLOOKUP(E292,'Rec.'!B:H,4,FALSE),"")</f>
        <v/>
      </c>
      <c r="C292" s="21" t="str">
        <f ca="1">_xlfn.IFERROR(VLOOKUP(E292,'Rec.'!B:H,5,FALSE),"")</f>
        <v/>
      </c>
      <c r="D292" s="20" t="str">
        <f ca="1">_xlfn.IFERROR(VLOOKUP(E292,'Rec.'!B:H,6,FALSE),"")</f>
        <v/>
      </c>
      <c r="E292" s="20" t="str">
        <f ca="1">_xlfn.IFERROR(VLOOKUP(ROW()-9,'Rec.'!T:U,2,FALSE),"")</f>
        <v/>
      </c>
      <c r="F292" s="20" t="str">
        <f ca="1">IF(AND('Inf.'!C$10="Onsight",VLOOKUP(E292,'Q1.SL'!F:M,6,FALSE)="TOP"),VLOOKUP(E292,'Q1.SL'!F:M,6,FALSE)&amp;"("&amp;VLOOKUP(E292,'Q1.SL'!F:M,4,FALSE)&amp;")",VLOOKUP(E292,'Q1.SL'!F:M,6,FALSE))</f>
        <v/>
      </c>
      <c r="G292" s="20" t="str">
        <f ca="1">IF(AND('Inf.'!C$10="Onsight",VLOOKUP(E292,'Q2.SL'!G:O,6,FALSE)="TOP"),VLOOKUP(E292,'Q2.SL'!G:O,6,FALSE)&amp;"("&amp;VLOOKUP(E292,'Q2.SL'!G:O,4,FALSE)&amp;")",VLOOKUP(E292,'Q2.SL'!G:O,6,FALSE))</f>
        <v/>
      </c>
      <c r="H292" s="20" t="str">
        <f ca="1">IF(AND('Inf.'!C$10="Onsight",VLOOKUP(E292,'Q3.SL'!G:O,6,FALSE)="TOP"),VLOOKUP(E292,'Q3.SL'!G:O,6,FALSE)&amp;"("&amp;VLOOKUP(E292,'Q3.SL'!G:O,4,FALSE)&amp;")",VLOOKUP(E292,'Q3.SL'!G:O,6,FALSE))</f>
        <v/>
      </c>
      <c r="I292" s="20" t="str">
        <f ca="1">IF(AND('Inf.'!C$10="Onsight",VLOOKUP(E292,'Q4.SL'!G:O,6,FALSE)="TOP"),VLOOKUP(E292,'Q4.SL'!G:O,6,FALSE)&amp;"("&amp;VLOOKUP(E292,'Q4.SL'!G:O,4,FALSE)&amp;")",VLOOKUP(E292,'Q4.SL'!G:O,6,FALSE))</f>
        <v/>
      </c>
      <c r="J292" s="20" t="str">
        <f ca="1">_xlfn.IFERROR(VLOOKUP(E292,'Rec.'!H:N,7,FALSE),"")</f>
        <v/>
      </c>
      <c r="K292" s="20" t="str">
        <f ca="1">_xlfn.IFERROR(VLOOKUP(E292,'SF.SL'!F:J,5,FALSE),"")</f>
        <v/>
      </c>
      <c r="L292" s="31" t="str">
        <f ca="1">IF(ROW()-9&gt;'Inf.'!$O$2,"",VLOOKUP(E292,'SF.SL'!F:J,4,FALSE))</f>
        <v/>
      </c>
      <c r="M292" s="20" t="str">
        <f ca="1">IF(ROW()-9&gt;'Inf.'!$O$2,"",VLOOKUP(E292,'SF.SL'!F:O,10,FALSE))</f>
        <v/>
      </c>
      <c r="N292" s="20">
        <f ca="1">_xlfn.IFERROR(VLOOKUP(E292,'F.SL'!F:J,5,FALSE),"")</f>
        <v>9.2</v>
      </c>
      <c r="O292" s="31" t="str">
        <f>IF(ROW()-9&gt;'Inf.'!$F$10,"",VLOOKUP(E292,'F.SL'!F:J,4,FALSE))</f>
        <v/>
      </c>
      <c r="P292" s="20" t="str">
        <f>IF(ROW()-9&gt;'Inf.'!$F$10,"",VLOOKUP(E292,'F.SL'!F:O,10,FALSE))</f>
        <v/>
      </c>
      <c r="Q292" s="42"/>
    </row>
    <row r="293" spans="1:17" ht="21.95" customHeight="1">
      <c r="A293" s="20" t="str">
        <f ca="1">_xlfn.IFERROR(VLOOKUP(E293,'Rec.'!Q:R,2,FALSE),"")</f>
        <v/>
      </c>
      <c r="B293" s="21" t="str">
        <f ca="1">_xlfn.IFERROR(VLOOKUP(E293,'Rec.'!B:H,4,FALSE),"")</f>
        <v/>
      </c>
      <c r="C293" s="21" t="str">
        <f ca="1">_xlfn.IFERROR(VLOOKUP(E293,'Rec.'!B:H,5,FALSE),"")</f>
        <v/>
      </c>
      <c r="D293" s="20" t="str">
        <f ca="1">_xlfn.IFERROR(VLOOKUP(E293,'Rec.'!B:H,6,FALSE),"")</f>
        <v/>
      </c>
      <c r="E293" s="20" t="str">
        <f ca="1">_xlfn.IFERROR(VLOOKUP(ROW()-9,'Rec.'!T:U,2,FALSE),"")</f>
        <v/>
      </c>
      <c r="F293" s="20" t="str">
        <f ca="1">IF(AND('Inf.'!C$10="Onsight",VLOOKUP(E293,'Q1.SL'!F:M,6,FALSE)="TOP"),VLOOKUP(E293,'Q1.SL'!F:M,6,FALSE)&amp;"("&amp;VLOOKUP(E293,'Q1.SL'!F:M,4,FALSE)&amp;")",VLOOKUP(E293,'Q1.SL'!F:M,6,FALSE))</f>
        <v/>
      </c>
      <c r="G293" s="20" t="str">
        <f ca="1">IF(AND('Inf.'!C$10="Onsight",VLOOKUP(E293,'Q2.SL'!G:O,6,FALSE)="TOP"),VLOOKUP(E293,'Q2.SL'!G:O,6,FALSE)&amp;"("&amp;VLOOKUP(E293,'Q2.SL'!G:O,4,FALSE)&amp;")",VLOOKUP(E293,'Q2.SL'!G:O,6,FALSE))</f>
        <v/>
      </c>
      <c r="H293" s="20" t="str">
        <f ca="1">IF(AND('Inf.'!C$10="Onsight",VLOOKUP(E293,'Q3.SL'!G:O,6,FALSE)="TOP"),VLOOKUP(E293,'Q3.SL'!G:O,6,FALSE)&amp;"("&amp;VLOOKUP(E293,'Q3.SL'!G:O,4,FALSE)&amp;")",VLOOKUP(E293,'Q3.SL'!G:O,6,FALSE))</f>
        <v/>
      </c>
      <c r="I293" s="20" t="str">
        <f ca="1">IF(AND('Inf.'!C$10="Onsight",VLOOKUP(E293,'Q4.SL'!G:O,6,FALSE)="TOP"),VLOOKUP(E293,'Q4.SL'!G:O,6,FALSE)&amp;"("&amp;VLOOKUP(E293,'Q4.SL'!G:O,4,FALSE)&amp;")",VLOOKUP(E293,'Q4.SL'!G:O,6,FALSE))</f>
        <v/>
      </c>
      <c r="J293" s="20" t="str">
        <f ca="1">_xlfn.IFERROR(VLOOKUP(E293,'Rec.'!H:N,7,FALSE),"")</f>
        <v/>
      </c>
      <c r="K293" s="20" t="str">
        <f ca="1">_xlfn.IFERROR(VLOOKUP(E293,'SF.SL'!F:J,5,FALSE),"")</f>
        <v/>
      </c>
      <c r="L293" s="31" t="str">
        <f ca="1">IF(ROW()-9&gt;'Inf.'!$O$2,"",VLOOKUP(E293,'SF.SL'!F:J,4,FALSE))</f>
        <v/>
      </c>
      <c r="M293" s="20" t="str">
        <f ca="1">IF(ROW()-9&gt;'Inf.'!$O$2,"",VLOOKUP(E293,'SF.SL'!F:O,10,FALSE))</f>
        <v/>
      </c>
      <c r="N293" s="20">
        <f ca="1">_xlfn.IFERROR(VLOOKUP(E293,'F.SL'!F:J,5,FALSE),"")</f>
        <v>9.2</v>
      </c>
      <c r="O293" s="31" t="str">
        <f>IF(ROW()-9&gt;'Inf.'!$F$10,"",VLOOKUP(E293,'F.SL'!F:J,4,FALSE))</f>
        <v/>
      </c>
      <c r="P293" s="20" t="str">
        <f>IF(ROW()-9&gt;'Inf.'!$F$10,"",VLOOKUP(E293,'F.SL'!F:O,10,FALSE))</f>
        <v/>
      </c>
      <c r="Q293" s="42"/>
    </row>
    <row r="294" spans="1:17" ht="21.95" customHeight="1">
      <c r="A294" s="20" t="str">
        <f ca="1">_xlfn.IFERROR(VLOOKUP(E294,'Rec.'!Q:R,2,FALSE),"")</f>
        <v/>
      </c>
      <c r="B294" s="21" t="str">
        <f ca="1">_xlfn.IFERROR(VLOOKUP(E294,'Rec.'!B:H,4,FALSE),"")</f>
        <v/>
      </c>
      <c r="C294" s="21" t="str">
        <f ca="1">_xlfn.IFERROR(VLOOKUP(E294,'Rec.'!B:H,5,FALSE),"")</f>
        <v/>
      </c>
      <c r="D294" s="20" t="str">
        <f ca="1">_xlfn.IFERROR(VLOOKUP(E294,'Rec.'!B:H,6,FALSE),"")</f>
        <v/>
      </c>
      <c r="E294" s="20" t="str">
        <f ca="1">_xlfn.IFERROR(VLOOKUP(ROW()-9,'Rec.'!T:U,2,FALSE),"")</f>
        <v/>
      </c>
      <c r="F294" s="20" t="str">
        <f ca="1">IF(AND('Inf.'!C$10="Onsight",VLOOKUP(E294,'Q1.SL'!F:M,6,FALSE)="TOP"),VLOOKUP(E294,'Q1.SL'!F:M,6,FALSE)&amp;"("&amp;VLOOKUP(E294,'Q1.SL'!F:M,4,FALSE)&amp;")",VLOOKUP(E294,'Q1.SL'!F:M,6,FALSE))</f>
        <v/>
      </c>
      <c r="G294" s="20" t="str">
        <f ca="1">IF(AND('Inf.'!C$10="Onsight",VLOOKUP(E294,'Q2.SL'!G:O,6,FALSE)="TOP"),VLOOKUP(E294,'Q2.SL'!G:O,6,FALSE)&amp;"("&amp;VLOOKUP(E294,'Q2.SL'!G:O,4,FALSE)&amp;")",VLOOKUP(E294,'Q2.SL'!G:O,6,FALSE))</f>
        <v/>
      </c>
      <c r="H294" s="20" t="str">
        <f ca="1">IF(AND('Inf.'!C$10="Onsight",VLOOKUP(E294,'Q3.SL'!G:O,6,FALSE)="TOP"),VLOOKUP(E294,'Q3.SL'!G:O,6,FALSE)&amp;"("&amp;VLOOKUP(E294,'Q3.SL'!G:O,4,FALSE)&amp;")",VLOOKUP(E294,'Q3.SL'!G:O,6,FALSE))</f>
        <v/>
      </c>
      <c r="I294" s="20" t="str">
        <f ca="1">IF(AND('Inf.'!C$10="Onsight",VLOOKUP(E294,'Q4.SL'!G:O,6,FALSE)="TOP"),VLOOKUP(E294,'Q4.SL'!G:O,6,FALSE)&amp;"("&amp;VLOOKUP(E294,'Q4.SL'!G:O,4,FALSE)&amp;")",VLOOKUP(E294,'Q4.SL'!G:O,6,FALSE))</f>
        <v/>
      </c>
      <c r="J294" s="20" t="str">
        <f ca="1">_xlfn.IFERROR(VLOOKUP(E294,'Rec.'!H:N,7,FALSE),"")</f>
        <v/>
      </c>
      <c r="K294" s="20" t="str">
        <f ca="1">_xlfn.IFERROR(VLOOKUP(E294,'SF.SL'!F:J,5,FALSE),"")</f>
        <v/>
      </c>
      <c r="L294" s="31" t="str">
        <f ca="1">IF(ROW()-9&gt;'Inf.'!$O$2,"",VLOOKUP(E294,'SF.SL'!F:J,4,FALSE))</f>
        <v/>
      </c>
      <c r="M294" s="20" t="str">
        <f ca="1">IF(ROW()-9&gt;'Inf.'!$O$2,"",VLOOKUP(E294,'SF.SL'!F:O,10,FALSE))</f>
        <v/>
      </c>
      <c r="N294" s="20">
        <f ca="1">_xlfn.IFERROR(VLOOKUP(E294,'F.SL'!F:J,5,FALSE),"")</f>
        <v>9.2</v>
      </c>
      <c r="O294" s="31" t="str">
        <f>IF(ROW()-9&gt;'Inf.'!$F$10,"",VLOOKUP(E294,'F.SL'!F:J,4,FALSE))</f>
        <v/>
      </c>
      <c r="P294" s="20" t="str">
        <f>IF(ROW()-9&gt;'Inf.'!$F$10,"",VLOOKUP(E294,'F.SL'!F:O,10,FALSE))</f>
        <v/>
      </c>
      <c r="Q294" s="42"/>
    </row>
    <row r="295" spans="1:17" ht="21.95" customHeight="1">
      <c r="A295" s="20" t="str">
        <f ca="1">_xlfn.IFERROR(VLOOKUP(E295,'Rec.'!Q:R,2,FALSE),"")</f>
        <v/>
      </c>
      <c r="B295" s="21" t="str">
        <f ca="1">_xlfn.IFERROR(VLOOKUP(E295,'Rec.'!B:H,4,FALSE),"")</f>
        <v/>
      </c>
      <c r="C295" s="21" t="str">
        <f ca="1">_xlfn.IFERROR(VLOOKUP(E295,'Rec.'!B:H,5,FALSE),"")</f>
        <v/>
      </c>
      <c r="D295" s="20" t="str">
        <f ca="1">_xlfn.IFERROR(VLOOKUP(E295,'Rec.'!B:H,6,FALSE),"")</f>
        <v/>
      </c>
      <c r="E295" s="20" t="str">
        <f ca="1">_xlfn.IFERROR(VLOOKUP(ROW()-9,'Rec.'!T:U,2,FALSE),"")</f>
        <v/>
      </c>
      <c r="F295" s="20" t="str">
        <f ca="1">IF(AND('Inf.'!C$10="Onsight",VLOOKUP(E295,'Q1.SL'!F:M,6,FALSE)="TOP"),VLOOKUP(E295,'Q1.SL'!F:M,6,FALSE)&amp;"("&amp;VLOOKUP(E295,'Q1.SL'!F:M,4,FALSE)&amp;")",VLOOKUP(E295,'Q1.SL'!F:M,6,FALSE))</f>
        <v/>
      </c>
      <c r="G295" s="20" t="str">
        <f ca="1">IF(AND('Inf.'!C$10="Onsight",VLOOKUP(E295,'Q2.SL'!G:O,6,FALSE)="TOP"),VLOOKUP(E295,'Q2.SL'!G:O,6,FALSE)&amp;"("&amp;VLOOKUP(E295,'Q2.SL'!G:O,4,FALSE)&amp;")",VLOOKUP(E295,'Q2.SL'!G:O,6,FALSE))</f>
        <v/>
      </c>
      <c r="H295" s="20" t="str">
        <f ca="1">IF(AND('Inf.'!C$10="Onsight",VLOOKUP(E295,'Q3.SL'!G:O,6,FALSE)="TOP"),VLOOKUP(E295,'Q3.SL'!G:O,6,FALSE)&amp;"("&amp;VLOOKUP(E295,'Q3.SL'!G:O,4,FALSE)&amp;")",VLOOKUP(E295,'Q3.SL'!G:O,6,FALSE))</f>
        <v/>
      </c>
      <c r="I295" s="20" t="str">
        <f ca="1">IF(AND('Inf.'!C$10="Onsight",VLOOKUP(E295,'Q4.SL'!G:O,6,FALSE)="TOP"),VLOOKUP(E295,'Q4.SL'!G:O,6,FALSE)&amp;"("&amp;VLOOKUP(E295,'Q4.SL'!G:O,4,FALSE)&amp;")",VLOOKUP(E295,'Q4.SL'!G:O,6,FALSE))</f>
        <v/>
      </c>
      <c r="J295" s="20" t="str">
        <f ca="1">_xlfn.IFERROR(VLOOKUP(E295,'Rec.'!H:N,7,FALSE),"")</f>
        <v/>
      </c>
      <c r="K295" s="20" t="str">
        <f ca="1">_xlfn.IFERROR(VLOOKUP(E295,'SF.SL'!F:J,5,FALSE),"")</f>
        <v/>
      </c>
      <c r="L295" s="31" t="str">
        <f ca="1">IF(ROW()-9&gt;'Inf.'!$O$2,"",VLOOKUP(E295,'SF.SL'!F:J,4,FALSE))</f>
        <v/>
      </c>
      <c r="M295" s="20" t="str">
        <f ca="1">IF(ROW()-9&gt;'Inf.'!$O$2,"",VLOOKUP(E295,'SF.SL'!F:O,10,FALSE))</f>
        <v/>
      </c>
      <c r="N295" s="20">
        <f ca="1">_xlfn.IFERROR(VLOOKUP(E295,'F.SL'!F:J,5,FALSE),"")</f>
        <v>9.2</v>
      </c>
      <c r="O295" s="31" t="str">
        <f>IF(ROW()-9&gt;'Inf.'!$F$10,"",VLOOKUP(E295,'F.SL'!F:J,4,FALSE))</f>
        <v/>
      </c>
      <c r="P295" s="20" t="str">
        <f>IF(ROW()-9&gt;'Inf.'!$F$10,"",VLOOKUP(E295,'F.SL'!F:O,10,FALSE))</f>
        <v/>
      </c>
      <c r="Q295" s="42"/>
    </row>
    <row r="296" spans="1:17" ht="21.95" customHeight="1">
      <c r="A296" s="20" t="str">
        <f ca="1">_xlfn.IFERROR(VLOOKUP(E296,'Rec.'!Q:R,2,FALSE),"")</f>
        <v/>
      </c>
      <c r="B296" s="21" t="str">
        <f ca="1">_xlfn.IFERROR(VLOOKUP(E296,'Rec.'!B:H,4,FALSE),"")</f>
        <v/>
      </c>
      <c r="C296" s="21" t="str">
        <f ca="1">_xlfn.IFERROR(VLOOKUP(E296,'Rec.'!B:H,5,FALSE),"")</f>
        <v/>
      </c>
      <c r="D296" s="20" t="str">
        <f ca="1">_xlfn.IFERROR(VLOOKUP(E296,'Rec.'!B:H,6,FALSE),"")</f>
        <v/>
      </c>
      <c r="E296" s="20" t="str">
        <f ca="1">_xlfn.IFERROR(VLOOKUP(ROW()-9,'Rec.'!T:U,2,FALSE),"")</f>
        <v/>
      </c>
      <c r="F296" s="20" t="str">
        <f ca="1">IF(AND('Inf.'!C$10="Onsight",VLOOKUP(E296,'Q1.SL'!F:M,6,FALSE)="TOP"),VLOOKUP(E296,'Q1.SL'!F:M,6,FALSE)&amp;"("&amp;VLOOKUP(E296,'Q1.SL'!F:M,4,FALSE)&amp;")",VLOOKUP(E296,'Q1.SL'!F:M,6,FALSE))</f>
        <v/>
      </c>
      <c r="G296" s="20" t="str">
        <f ca="1">IF(AND('Inf.'!C$10="Onsight",VLOOKUP(E296,'Q2.SL'!G:O,6,FALSE)="TOP"),VLOOKUP(E296,'Q2.SL'!G:O,6,FALSE)&amp;"("&amp;VLOOKUP(E296,'Q2.SL'!G:O,4,FALSE)&amp;")",VLOOKUP(E296,'Q2.SL'!G:O,6,FALSE))</f>
        <v/>
      </c>
      <c r="H296" s="20" t="str">
        <f ca="1">IF(AND('Inf.'!C$10="Onsight",VLOOKUP(E296,'Q3.SL'!G:O,6,FALSE)="TOP"),VLOOKUP(E296,'Q3.SL'!G:O,6,FALSE)&amp;"("&amp;VLOOKUP(E296,'Q3.SL'!G:O,4,FALSE)&amp;")",VLOOKUP(E296,'Q3.SL'!G:O,6,FALSE))</f>
        <v/>
      </c>
      <c r="I296" s="20" t="str">
        <f ca="1">IF(AND('Inf.'!C$10="Onsight",VLOOKUP(E296,'Q4.SL'!G:O,6,FALSE)="TOP"),VLOOKUP(E296,'Q4.SL'!G:O,6,FALSE)&amp;"("&amp;VLOOKUP(E296,'Q4.SL'!G:O,4,FALSE)&amp;")",VLOOKUP(E296,'Q4.SL'!G:O,6,FALSE))</f>
        <v/>
      </c>
      <c r="J296" s="20" t="str">
        <f ca="1">_xlfn.IFERROR(VLOOKUP(E296,'Rec.'!H:N,7,FALSE),"")</f>
        <v/>
      </c>
      <c r="K296" s="20" t="str">
        <f ca="1">_xlfn.IFERROR(VLOOKUP(E296,'SF.SL'!F:J,5,FALSE),"")</f>
        <v/>
      </c>
      <c r="L296" s="31" t="str">
        <f ca="1">IF(ROW()-9&gt;'Inf.'!$O$2,"",VLOOKUP(E296,'SF.SL'!F:J,4,FALSE))</f>
        <v/>
      </c>
      <c r="M296" s="20" t="str">
        <f ca="1">IF(ROW()-9&gt;'Inf.'!$O$2,"",VLOOKUP(E296,'SF.SL'!F:O,10,FALSE))</f>
        <v/>
      </c>
      <c r="N296" s="20">
        <f ca="1">_xlfn.IFERROR(VLOOKUP(E296,'F.SL'!F:J,5,FALSE),"")</f>
        <v>9.2</v>
      </c>
      <c r="O296" s="31" t="str">
        <f>IF(ROW()-9&gt;'Inf.'!$F$10,"",VLOOKUP(E296,'F.SL'!F:J,4,FALSE))</f>
        <v/>
      </c>
      <c r="P296" s="20" t="str">
        <f>IF(ROW()-9&gt;'Inf.'!$F$10,"",VLOOKUP(E296,'F.SL'!F:O,10,FALSE))</f>
        <v/>
      </c>
      <c r="Q296" s="42"/>
    </row>
    <row r="297" spans="1:17" ht="21.95" customHeight="1">
      <c r="A297" s="20" t="str">
        <f ca="1">_xlfn.IFERROR(VLOOKUP(E297,'Rec.'!Q:R,2,FALSE),"")</f>
        <v/>
      </c>
      <c r="B297" s="21" t="str">
        <f ca="1">_xlfn.IFERROR(VLOOKUP(E297,'Rec.'!B:H,4,FALSE),"")</f>
        <v/>
      </c>
      <c r="C297" s="21" t="str">
        <f ca="1">_xlfn.IFERROR(VLOOKUP(E297,'Rec.'!B:H,5,FALSE),"")</f>
        <v/>
      </c>
      <c r="D297" s="20" t="str">
        <f ca="1">_xlfn.IFERROR(VLOOKUP(E297,'Rec.'!B:H,6,FALSE),"")</f>
        <v/>
      </c>
      <c r="E297" s="20" t="str">
        <f ca="1">_xlfn.IFERROR(VLOOKUP(ROW()-9,'Rec.'!T:U,2,FALSE),"")</f>
        <v/>
      </c>
      <c r="F297" s="20" t="str">
        <f ca="1">IF(AND('Inf.'!C$10="Onsight",VLOOKUP(E297,'Q1.SL'!F:M,6,FALSE)="TOP"),VLOOKUP(E297,'Q1.SL'!F:M,6,FALSE)&amp;"("&amp;VLOOKUP(E297,'Q1.SL'!F:M,4,FALSE)&amp;")",VLOOKUP(E297,'Q1.SL'!F:M,6,FALSE))</f>
        <v/>
      </c>
      <c r="G297" s="20" t="str">
        <f ca="1">IF(AND('Inf.'!C$10="Onsight",VLOOKUP(E297,'Q2.SL'!G:O,6,FALSE)="TOP"),VLOOKUP(E297,'Q2.SL'!G:O,6,FALSE)&amp;"("&amp;VLOOKUP(E297,'Q2.SL'!G:O,4,FALSE)&amp;")",VLOOKUP(E297,'Q2.SL'!G:O,6,FALSE))</f>
        <v/>
      </c>
      <c r="H297" s="20" t="str">
        <f ca="1">IF(AND('Inf.'!C$10="Onsight",VLOOKUP(E297,'Q3.SL'!G:O,6,FALSE)="TOP"),VLOOKUP(E297,'Q3.SL'!G:O,6,FALSE)&amp;"("&amp;VLOOKUP(E297,'Q3.SL'!G:O,4,FALSE)&amp;")",VLOOKUP(E297,'Q3.SL'!G:O,6,FALSE))</f>
        <v/>
      </c>
      <c r="I297" s="20" t="str">
        <f ca="1">IF(AND('Inf.'!C$10="Onsight",VLOOKUP(E297,'Q4.SL'!G:O,6,FALSE)="TOP"),VLOOKUP(E297,'Q4.SL'!G:O,6,FALSE)&amp;"("&amp;VLOOKUP(E297,'Q4.SL'!G:O,4,FALSE)&amp;")",VLOOKUP(E297,'Q4.SL'!G:O,6,FALSE))</f>
        <v/>
      </c>
      <c r="J297" s="20" t="str">
        <f ca="1">_xlfn.IFERROR(VLOOKUP(E297,'Rec.'!H:N,7,FALSE),"")</f>
        <v/>
      </c>
      <c r="K297" s="20" t="str">
        <f ca="1">_xlfn.IFERROR(VLOOKUP(E297,'SF.SL'!F:J,5,FALSE),"")</f>
        <v/>
      </c>
      <c r="L297" s="31" t="str">
        <f ca="1">IF(ROW()-9&gt;'Inf.'!$O$2,"",VLOOKUP(E297,'SF.SL'!F:J,4,FALSE))</f>
        <v/>
      </c>
      <c r="M297" s="20" t="str">
        <f ca="1">IF(ROW()-9&gt;'Inf.'!$O$2,"",VLOOKUP(E297,'SF.SL'!F:O,10,FALSE))</f>
        <v/>
      </c>
      <c r="N297" s="20">
        <f ca="1">_xlfn.IFERROR(VLOOKUP(E297,'F.SL'!F:J,5,FALSE),"")</f>
        <v>9.2</v>
      </c>
      <c r="O297" s="31" t="str">
        <f>IF(ROW()-9&gt;'Inf.'!$F$10,"",VLOOKUP(E297,'F.SL'!F:J,4,FALSE))</f>
        <v/>
      </c>
      <c r="P297" s="20" t="str">
        <f>IF(ROW()-9&gt;'Inf.'!$F$10,"",VLOOKUP(E297,'F.SL'!F:O,10,FALSE))</f>
        <v/>
      </c>
      <c r="Q297" s="42"/>
    </row>
    <row r="298" spans="1:17" ht="21.95" customHeight="1">
      <c r="A298" s="20" t="str">
        <f ca="1">_xlfn.IFERROR(VLOOKUP(E298,'Rec.'!Q:R,2,FALSE),"")</f>
        <v/>
      </c>
      <c r="B298" s="21" t="str">
        <f ca="1">_xlfn.IFERROR(VLOOKUP(E298,'Rec.'!B:H,4,FALSE),"")</f>
        <v/>
      </c>
      <c r="C298" s="21" t="str">
        <f ca="1">_xlfn.IFERROR(VLOOKUP(E298,'Rec.'!B:H,5,FALSE),"")</f>
        <v/>
      </c>
      <c r="D298" s="20" t="str">
        <f ca="1">_xlfn.IFERROR(VLOOKUP(E298,'Rec.'!B:H,6,FALSE),"")</f>
        <v/>
      </c>
      <c r="E298" s="20" t="str">
        <f ca="1">_xlfn.IFERROR(VLOOKUP(ROW()-9,'Rec.'!T:U,2,FALSE),"")</f>
        <v/>
      </c>
      <c r="F298" s="20" t="str">
        <f ca="1">IF(AND('Inf.'!C$10="Onsight",VLOOKUP(E298,'Q1.SL'!F:M,6,FALSE)="TOP"),VLOOKUP(E298,'Q1.SL'!F:M,6,FALSE)&amp;"("&amp;VLOOKUP(E298,'Q1.SL'!F:M,4,FALSE)&amp;")",VLOOKUP(E298,'Q1.SL'!F:M,6,FALSE))</f>
        <v/>
      </c>
      <c r="G298" s="20" t="str">
        <f ca="1">IF(AND('Inf.'!C$10="Onsight",VLOOKUP(E298,'Q2.SL'!G:O,6,FALSE)="TOP"),VLOOKUP(E298,'Q2.SL'!G:O,6,FALSE)&amp;"("&amp;VLOOKUP(E298,'Q2.SL'!G:O,4,FALSE)&amp;")",VLOOKUP(E298,'Q2.SL'!G:O,6,FALSE))</f>
        <v/>
      </c>
      <c r="H298" s="20" t="str">
        <f ca="1">IF(AND('Inf.'!C$10="Onsight",VLOOKUP(E298,'Q3.SL'!G:O,6,FALSE)="TOP"),VLOOKUP(E298,'Q3.SL'!G:O,6,FALSE)&amp;"("&amp;VLOOKUP(E298,'Q3.SL'!G:O,4,FALSE)&amp;")",VLOOKUP(E298,'Q3.SL'!G:O,6,FALSE))</f>
        <v/>
      </c>
      <c r="I298" s="20" t="str">
        <f ca="1">IF(AND('Inf.'!C$10="Onsight",VLOOKUP(E298,'Q4.SL'!G:O,6,FALSE)="TOP"),VLOOKUP(E298,'Q4.SL'!G:O,6,FALSE)&amp;"("&amp;VLOOKUP(E298,'Q4.SL'!G:O,4,FALSE)&amp;")",VLOOKUP(E298,'Q4.SL'!G:O,6,FALSE))</f>
        <v/>
      </c>
      <c r="J298" s="20" t="str">
        <f ca="1">_xlfn.IFERROR(VLOOKUP(E298,'Rec.'!H:N,7,FALSE),"")</f>
        <v/>
      </c>
      <c r="K298" s="20" t="str">
        <f ca="1">_xlfn.IFERROR(VLOOKUP(E298,'SF.SL'!F:J,5,FALSE),"")</f>
        <v/>
      </c>
      <c r="L298" s="31" t="str">
        <f ca="1">IF(ROW()-9&gt;'Inf.'!$O$2,"",VLOOKUP(E298,'SF.SL'!F:J,4,FALSE))</f>
        <v/>
      </c>
      <c r="M298" s="20" t="str">
        <f ca="1">IF(ROW()-9&gt;'Inf.'!$O$2,"",VLOOKUP(E298,'SF.SL'!F:O,10,FALSE))</f>
        <v/>
      </c>
      <c r="N298" s="20">
        <f ca="1">_xlfn.IFERROR(VLOOKUP(E298,'F.SL'!F:J,5,FALSE),"")</f>
        <v>9.2</v>
      </c>
      <c r="O298" s="31" t="str">
        <f>IF(ROW()-9&gt;'Inf.'!$F$10,"",VLOOKUP(E298,'F.SL'!F:J,4,FALSE))</f>
        <v/>
      </c>
      <c r="P298" s="20" t="str">
        <f>IF(ROW()-9&gt;'Inf.'!$F$10,"",VLOOKUP(E298,'F.SL'!F:O,10,FALSE))</f>
        <v/>
      </c>
      <c r="Q298" s="42"/>
    </row>
    <row r="299" spans="1:17" ht="21.95" customHeight="1">
      <c r="A299" s="20" t="str">
        <f ca="1">_xlfn.IFERROR(VLOOKUP(E299,'Rec.'!Q:R,2,FALSE),"")</f>
        <v/>
      </c>
      <c r="B299" s="21" t="str">
        <f ca="1">_xlfn.IFERROR(VLOOKUP(E299,'Rec.'!B:H,4,FALSE),"")</f>
        <v/>
      </c>
      <c r="C299" s="21" t="str">
        <f ca="1">_xlfn.IFERROR(VLOOKUP(E299,'Rec.'!B:H,5,FALSE),"")</f>
        <v/>
      </c>
      <c r="D299" s="20" t="str">
        <f ca="1">_xlfn.IFERROR(VLOOKUP(E299,'Rec.'!B:H,6,FALSE),"")</f>
        <v/>
      </c>
      <c r="E299" s="20" t="str">
        <f ca="1">_xlfn.IFERROR(VLOOKUP(ROW()-9,'Rec.'!T:U,2,FALSE),"")</f>
        <v/>
      </c>
      <c r="F299" s="20" t="str">
        <f ca="1">IF(AND('Inf.'!C$10="Onsight",VLOOKUP(E299,'Q1.SL'!F:M,6,FALSE)="TOP"),VLOOKUP(E299,'Q1.SL'!F:M,6,FALSE)&amp;"("&amp;VLOOKUP(E299,'Q1.SL'!F:M,4,FALSE)&amp;")",VLOOKUP(E299,'Q1.SL'!F:M,6,FALSE))</f>
        <v/>
      </c>
      <c r="G299" s="20" t="str">
        <f ca="1">IF(AND('Inf.'!C$10="Onsight",VLOOKUP(E299,'Q2.SL'!G:O,6,FALSE)="TOP"),VLOOKUP(E299,'Q2.SL'!G:O,6,FALSE)&amp;"("&amp;VLOOKUP(E299,'Q2.SL'!G:O,4,FALSE)&amp;")",VLOOKUP(E299,'Q2.SL'!G:O,6,FALSE))</f>
        <v/>
      </c>
      <c r="H299" s="20" t="str">
        <f ca="1">IF(AND('Inf.'!C$10="Onsight",VLOOKUP(E299,'Q3.SL'!G:O,6,FALSE)="TOP"),VLOOKUP(E299,'Q3.SL'!G:O,6,FALSE)&amp;"("&amp;VLOOKUP(E299,'Q3.SL'!G:O,4,FALSE)&amp;")",VLOOKUP(E299,'Q3.SL'!G:O,6,FALSE))</f>
        <v/>
      </c>
      <c r="I299" s="20" t="str">
        <f ca="1">IF(AND('Inf.'!C$10="Onsight",VLOOKUP(E299,'Q4.SL'!G:O,6,FALSE)="TOP"),VLOOKUP(E299,'Q4.SL'!G:O,6,FALSE)&amp;"("&amp;VLOOKUP(E299,'Q4.SL'!G:O,4,FALSE)&amp;")",VLOOKUP(E299,'Q4.SL'!G:O,6,FALSE))</f>
        <v/>
      </c>
      <c r="J299" s="20" t="str">
        <f ca="1">_xlfn.IFERROR(VLOOKUP(E299,'Rec.'!H:N,7,FALSE),"")</f>
        <v/>
      </c>
      <c r="K299" s="20" t="str">
        <f ca="1">_xlfn.IFERROR(VLOOKUP(E299,'SF.SL'!F:J,5,FALSE),"")</f>
        <v/>
      </c>
      <c r="L299" s="31" t="str">
        <f ca="1">IF(ROW()-9&gt;'Inf.'!$O$2,"",VLOOKUP(E299,'SF.SL'!F:J,4,FALSE))</f>
        <v/>
      </c>
      <c r="M299" s="20" t="str">
        <f ca="1">IF(ROW()-9&gt;'Inf.'!$O$2,"",VLOOKUP(E299,'SF.SL'!F:O,10,FALSE))</f>
        <v/>
      </c>
      <c r="N299" s="20">
        <f ca="1">_xlfn.IFERROR(VLOOKUP(E299,'F.SL'!F:J,5,FALSE),"")</f>
        <v>9.2</v>
      </c>
      <c r="O299" s="31" t="str">
        <f>IF(ROW()-9&gt;'Inf.'!$F$10,"",VLOOKUP(E299,'F.SL'!F:J,4,FALSE))</f>
        <v/>
      </c>
      <c r="P299" s="20" t="str">
        <f>IF(ROW()-9&gt;'Inf.'!$F$10,"",VLOOKUP(E299,'F.SL'!F:O,10,FALSE))</f>
        <v/>
      </c>
      <c r="Q299" s="42"/>
    </row>
    <row r="300" spans="1:17" ht="21.95" customHeight="1">
      <c r="A300" s="20" t="str">
        <f ca="1">_xlfn.IFERROR(VLOOKUP(E300,'Rec.'!Q:R,2,FALSE),"")</f>
        <v/>
      </c>
      <c r="B300" s="21" t="str">
        <f ca="1">_xlfn.IFERROR(VLOOKUP(E300,'Rec.'!B:H,4,FALSE),"")</f>
        <v/>
      </c>
      <c r="C300" s="21" t="str">
        <f ca="1">_xlfn.IFERROR(VLOOKUP(E300,'Rec.'!B:H,5,FALSE),"")</f>
        <v/>
      </c>
      <c r="D300" s="20" t="str">
        <f ca="1">_xlfn.IFERROR(VLOOKUP(E300,'Rec.'!B:H,6,FALSE),"")</f>
        <v/>
      </c>
      <c r="E300" s="20" t="str">
        <f ca="1">_xlfn.IFERROR(VLOOKUP(ROW()-9,'Rec.'!T:U,2,FALSE),"")</f>
        <v/>
      </c>
      <c r="F300" s="20" t="str">
        <f ca="1">IF(AND('Inf.'!C$10="Onsight",VLOOKUP(E300,'Q1.SL'!F:M,6,FALSE)="TOP"),VLOOKUP(E300,'Q1.SL'!F:M,6,FALSE)&amp;"("&amp;VLOOKUP(E300,'Q1.SL'!F:M,4,FALSE)&amp;")",VLOOKUP(E300,'Q1.SL'!F:M,6,FALSE))</f>
        <v/>
      </c>
      <c r="G300" s="20" t="str">
        <f ca="1">IF(AND('Inf.'!C$10="Onsight",VLOOKUP(E300,'Q2.SL'!G:O,6,FALSE)="TOP"),VLOOKUP(E300,'Q2.SL'!G:O,6,FALSE)&amp;"("&amp;VLOOKUP(E300,'Q2.SL'!G:O,4,FALSE)&amp;")",VLOOKUP(E300,'Q2.SL'!G:O,6,FALSE))</f>
        <v/>
      </c>
      <c r="H300" s="20" t="str">
        <f ca="1">IF(AND('Inf.'!C$10="Onsight",VLOOKUP(E300,'Q3.SL'!G:O,6,FALSE)="TOP"),VLOOKUP(E300,'Q3.SL'!G:O,6,FALSE)&amp;"("&amp;VLOOKUP(E300,'Q3.SL'!G:O,4,FALSE)&amp;")",VLOOKUP(E300,'Q3.SL'!G:O,6,FALSE))</f>
        <v/>
      </c>
      <c r="I300" s="20" t="str">
        <f ca="1">IF(AND('Inf.'!C$10="Onsight",VLOOKUP(E300,'Q4.SL'!G:O,6,FALSE)="TOP"),VLOOKUP(E300,'Q4.SL'!G:O,6,FALSE)&amp;"("&amp;VLOOKUP(E300,'Q4.SL'!G:O,4,FALSE)&amp;")",VLOOKUP(E300,'Q4.SL'!G:O,6,FALSE))</f>
        <v/>
      </c>
      <c r="J300" s="20" t="str">
        <f ca="1">_xlfn.IFERROR(VLOOKUP(E300,'Rec.'!H:N,7,FALSE),"")</f>
        <v/>
      </c>
      <c r="K300" s="20" t="str">
        <f ca="1">_xlfn.IFERROR(VLOOKUP(E300,'SF.SL'!F:J,5,FALSE),"")</f>
        <v/>
      </c>
      <c r="L300" s="31" t="str">
        <f ca="1">IF(ROW()-9&gt;'Inf.'!$O$2,"",VLOOKUP(E300,'SF.SL'!F:J,4,FALSE))</f>
        <v/>
      </c>
      <c r="M300" s="20" t="str">
        <f ca="1">IF(ROW()-9&gt;'Inf.'!$O$2,"",VLOOKUP(E300,'SF.SL'!F:O,10,FALSE))</f>
        <v/>
      </c>
      <c r="N300" s="20">
        <f ca="1">_xlfn.IFERROR(VLOOKUP(E300,'F.SL'!F:J,5,FALSE),"")</f>
        <v>9.2</v>
      </c>
      <c r="O300" s="31" t="str">
        <f>IF(ROW()-9&gt;'Inf.'!$F$10,"",VLOOKUP(E300,'F.SL'!F:J,4,FALSE))</f>
        <v/>
      </c>
      <c r="P300" s="20" t="str">
        <f>IF(ROW()-9&gt;'Inf.'!$F$10,"",VLOOKUP(E300,'F.SL'!F:O,10,FALSE))</f>
        <v/>
      </c>
      <c r="Q300" s="42"/>
    </row>
    <row r="301" spans="1:17" ht="21.95" customHeight="1">
      <c r="A301" s="20" t="str">
        <f ca="1">_xlfn.IFERROR(VLOOKUP(E301,'Rec.'!Q:R,2,FALSE),"")</f>
        <v/>
      </c>
      <c r="B301" s="21" t="str">
        <f ca="1">_xlfn.IFERROR(VLOOKUP(E301,'Rec.'!B:H,4,FALSE),"")</f>
        <v/>
      </c>
      <c r="C301" s="21" t="str">
        <f ca="1">_xlfn.IFERROR(VLOOKUP(E301,'Rec.'!B:H,5,FALSE),"")</f>
        <v/>
      </c>
      <c r="D301" s="20" t="str">
        <f ca="1">_xlfn.IFERROR(VLOOKUP(E301,'Rec.'!B:H,6,FALSE),"")</f>
        <v/>
      </c>
      <c r="E301" s="20" t="str">
        <f ca="1">_xlfn.IFERROR(VLOOKUP(ROW()-9,'Rec.'!T:U,2,FALSE),"")</f>
        <v/>
      </c>
      <c r="F301" s="20" t="str">
        <f ca="1">IF(AND('Inf.'!C$10="Onsight",VLOOKUP(E301,'Q1.SL'!F:M,6,FALSE)="TOP"),VLOOKUP(E301,'Q1.SL'!F:M,6,FALSE)&amp;"("&amp;VLOOKUP(E301,'Q1.SL'!F:M,4,FALSE)&amp;")",VLOOKUP(E301,'Q1.SL'!F:M,6,FALSE))</f>
        <v/>
      </c>
      <c r="G301" s="20" t="str">
        <f ca="1">IF(AND('Inf.'!C$10="Onsight",VLOOKUP(E301,'Q2.SL'!G:O,6,FALSE)="TOP"),VLOOKUP(E301,'Q2.SL'!G:O,6,FALSE)&amp;"("&amp;VLOOKUP(E301,'Q2.SL'!G:O,4,FALSE)&amp;")",VLOOKUP(E301,'Q2.SL'!G:O,6,FALSE))</f>
        <v/>
      </c>
      <c r="H301" s="20" t="str">
        <f ca="1">IF(AND('Inf.'!C$10="Onsight",VLOOKUP(E301,'Q3.SL'!G:O,6,FALSE)="TOP"),VLOOKUP(E301,'Q3.SL'!G:O,6,FALSE)&amp;"("&amp;VLOOKUP(E301,'Q3.SL'!G:O,4,FALSE)&amp;")",VLOOKUP(E301,'Q3.SL'!G:O,6,FALSE))</f>
        <v/>
      </c>
      <c r="I301" s="20" t="str">
        <f ca="1">IF(AND('Inf.'!C$10="Onsight",VLOOKUP(E301,'Q4.SL'!G:O,6,FALSE)="TOP"),VLOOKUP(E301,'Q4.SL'!G:O,6,FALSE)&amp;"("&amp;VLOOKUP(E301,'Q4.SL'!G:O,4,FALSE)&amp;")",VLOOKUP(E301,'Q4.SL'!G:O,6,FALSE))</f>
        <v/>
      </c>
      <c r="J301" s="20" t="str">
        <f ca="1">_xlfn.IFERROR(VLOOKUP(E301,'Rec.'!H:N,7,FALSE),"")</f>
        <v/>
      </c>
      <c r="K301" s="20" t="str">
        <f ca="1">_xlfn.IFERROR(VLOOKUP(E301,'SF.SL'!F:J,5,FALSE),"")</f>
        <v/>
      </c>
      <c r="L301" s="31" t="str">
        <f ca="1">IF(ROW()-9&gt;'Inf.'!$O$2,"",VLOOKUP(E301,'SF.SL'!F:J,4,FALSE))</f>
        <v/>
      </c>
      <c r="M301" s="20" t="str">
        <f ca="1">IF(ROW()-9&gt;'Inf.'!$O$2,"",VLOOKUP(E301,'SF.SL'!F:O,10,FALSE))</f>
        <v/>
      </c>
      <c r="N301" s="20">
        <f ca="1">_xlfn.IFERROR(VLOOKUP(E301,'F.SL'!F:J,5,FALSE),"")</f>
        <v>9.2</v>
      </c>
      <c r="O301" s="31" t="str">
        <f>IF(ROW()-9&gt;'Inf.'!$F$10,"",VLOOKUP(E301,'F.SL'!F:J,4,FALSE))</f>
        <v/>
      </c>
      <c r="P301" s="20" t="str">
        <f>IF(ROW()-9&gt;'Inf.'!$F$10,"",VLOOKUP(E301,'F.SL'!F:O,10,FALSE))</f>
        <v/>
      </c>
      <c r="Q301" s="42"/>
    </row>
    <row r="302" spans="1:17" ht="21.95" customHeight="1">
      <c r="A302" s="20" t="str">
        <f ca="1">_xlfn.IFERROR(VLOOKUP(E302,'Rec.'!Q:R,2,FALSE),"")</f>
        <v/>
      </c>
      <c r="B302" s="21" t="str">
        <f ca="1">_xlfn.IFERROR(VLOOKUP(E302,'Rec.'!B:H,4,FALSE),"")</f>
        <v/>
      </c>
      <c r="C302" s="21" t="str">
        <f ca="1">_xlfn.IFERROR(VLOOKUP(E302,'Rec.'!B:H,5,FALSE),"")</f>
        <v/>
      </c>
      <c r="D302" s="20" t="str">
        <f ca="1">_xlfn.IFERROR(VLOOKUP(E302,'Rec.'!B:H,6,FALSE),"")</f>
        <v/>
      </c>
      <c r="E302" s="20" t="str">
        <f ca="1">_xlfn.IFERROR(VLOOKUP(ROW()-9,'Rec.'!T:U,2,FALSE),"")</f>
        <v/>
      </c>
      <c r="F302" s="20" t="str">
        <f ca="1">IF(AND('Inf.'!C$10="Onsight",VLOOKUP(E302,'Q1.SL'!F:M,6,FALSE)="TOP"),VLOOKUP(E302,'Q1.SL'!F:M,6,FALSE)&amp;"("&amp;VLOOKUP(E302,'Q1.SL'!F:M,4,FALSE)&amp;")",VLOOKUP(E302,'Q1.SL'!F:M,6,FALSE))</f>
        <v/>
      </c>
      <c r="G302" s="20" t="str">
        <f ca="1">IF(AND('Inf.'!C$10="Onsight",VLOOKUP(E302,'Q2.SL'!G:O,6,FALSE)="TOP"),VLOOKUP(E302,'Q2.SL'!G:O,6,FALSE)&amp;"("&amp;VLOOKUP(E302,'Q2.SL'!G:O,4,FALSE)&amp;")",VLOOKUP(E302,'Q2.SL'!G:O,6,FALSE))</f>
        <v/>
      </c>
      <c r="H302" s="20" t="str">
        <f ca="1">IF(AND('Inf.'!C$10="Onsight",VLOOKUP(E302,'Q3.SL'!G:O,6,FALSE)="TOP"),VLOOKUP(E302,'Q3.SL'!G:O,6,FALSE)&amp;"("&amp;VLOOKUP(E302,'Q3.SL'!G:O,4,FALSE)&amp;")",VLOOKUP(E302,'Q3.SL'!G:O,6,FALSE))</f>
        <v/>
      </c>
      <c r="I302" s="20" t="str">
        <f ca="1">IF(AND('Inf.'!C$10="Onsight",VLOOKUP(E302,'Q4.SL'!G:O,6,FALSE)="TOP"),VLOOKUP(E302,'Q4.SL'!G:O,6,FALSE)&amp;"("&amp;VLOOKUP(E302,'Q4.SL'!G:O,4,FALSE)&amp;")",VLOOKUP(E302,'Q4.SL'!G:O,6,FALSE))</f>
        <v/>
      </c>
      <c r="J302" s="20" t="str">
        <f ca="1">_xlfn.IFERROR(VLOOKUP(E302,'Rec.'!H:N,7,FALSE),"")</f>
        <v/>
      </c>
      <c r="K302" s="20" t="str">
        <f ca="1">_xlfn.IFERROR(VLOOKUP(E302,'SF.SL'!F:J,5,FALSE),"")</f>
        <v/>
      </c>
      <c r="L302" s="31" t="str">
        <f ca="1">IF(ROW()-9&gt;'Inf.'!$O$2,"",VLOOKUP(E302,'SF.SL'!F:J,4,FALSE))</f>
        <v/>
      </c>
      <c r="M302" s="20" t="str">
        <f ca="1">IF(ROW()-9&gt;'Inf.'!$O$2,"",VLOOKUP(E302,'SF.SL'!F:O,10,FALSE))</f>
        <v/>
      </c>
      <c r="N302" s="20">
        <f ca="1">_xlfn.IFERROR(VLOOKUP(E302,'F.SL'!F:J,5,FALSE),"")</f>
        <v>9.2</v>
      </c>
      <c r="O302" s="31" t="str">
        <f>IF(ROW()-9&gt;'Inf.'!$F$10,"",VLOOKUP(E302,'F.SL'!F:J,4,FALSE))</f>
        <v/>
      </c>
      <c r="P302" s="20" t="str">
        <f>IF(ROW()-9&gt;'Inf.'!$F$10,"",VLOOKUP(E302,'F.SL'!F:O,10,FALSE))</f>
        <v/>
      </c>
      <c r="Q302" s="42"/>
    </row>
    <row r="303" spans="1:17" ht="21.95" customHeight="1">
      <c r="A303" s="20" t="str">
        <f ca="1">_xlfn.IFERROR(VLOOKUP(E303,'Rec.'!Q:R,2,FALSE),"")</f>
        <v/>
      </c>
      <c r="B303" s="21" t="str">
        <f ca="1">_xlfn.IFERROR(VLOOKUP(E303,'Rec.'!B:H,4,FALSE),"")</f>
        <v/>
      </c>
      <c r="C303" s="21" t="str">
        <f ca="1">_xlfn.IFERROR(VLOOKUP(E303,'Rec.'!B:H,5,FALSE),"")</f>
        <v/>
      </c>
      <c r="D303" s="20" t="str">
        <f ca="1">_xlfn.IFERROR(VLOOKUP(E303,'Rec.'!B:H,6,FALSE),"")</f>
        <v/>
      </c>
      <c r="E303" s="20" t="str">
        <f ca="1">_xlfn.IFERROR(VLOOKUP(ROW()-9,'Rec.'!T:U,2,FALSE),"")</f>
        <v/>
      </c>
      <c r="F303" s="20" t="str">
        <f ca="1">IF(AND('Inf.'!C$10="Onsight",VLOOKUP(E303,'Q1.SL'!F:M,6,FALSE)="TOP"),VLOOKUP(E303,'Q1.SL'!F:M,6,FALSE)&amp;"("&amp;VLOOKUP(E303,'Q1.SL'!F:M,4,FALSE)&amp;")",VLOOKUP(E303,'Q1.SL'!F:M,6,FALSE))</f>
        <v/>
      </c>
      <c r="G303" s="20" t="str">
        <f ca="1">IF(AND('Inf.'!C$10="Onsight",VLOOKUP(E303,'Q2.SL'!G:O,6,FALSE)="TOP"),VLOOKUP(E303,'Q2.SL'!G:O,6,FALSE)&amp;"("&amp;VLOOKUP(E303,'Q2.SL'!G:O,4,FALSE)&amp;")",VLOOKUP(E303,'Q2.SL'!G:O,6,FALSE))</f>
        <v/>
      </c>
      <c r="H303" s="20" t="str">
        <f ca="1">IF(AND('Inf.'!C$10="Onsight",VLOOKUP(E303,'Q3.SL'!G:O,6,FALSE)="TOP"),VLOOKUP(E303,'Q3.SL'!G:O,6,FALSE)&amp;"("&amp;VLOOKUP(E303,'Q3.SL'!G:O,4,FALSE)&amp;")",VLOOKUP(E303,'Q3.SL'!G:O,6,FALSE))</f>
        <v/>
      </c>
      <c r="I303" s="20" t="str">
        <f ca="1">IF(AND('Inf.'!C$10="Onsight",VLOOKUP(E303,'Q4.SL'!G:O,6,FALSE)="TOP"),VLOOKUP(E303,'Q4.SL'!G:O,6,FALSE)&amp;"("&amp;VLOOKUP(E303,'Q4.SL'!G:O,4,FALSE)&amp;")",VLOOKUP(E303,'Q4.SL'!G:O,6,FALSE))</f>
        <v/>
      </c>
      <c r="J303" s="20" t="str">
        <f ca="1">_xlfn.IFERROR(VLOOKUP(E303,'Rec.'!H:N,7,FALSE),"")</f>
        <v/>
      </c>
      <c r="K303" s="20" t="str">
        <f ca="1">_xlfn.IFERROR(VLOOKUP(E303,'SF.SL'!F:J,5,FALSE),"")</f>
        <v/>
      </c>
      <c r="L303" s="31" t="str">
        <f ca="1">IF(ROW()-9&gt;'Inf.'!$O$2,"",VLOOKUP(E303,'SF.SL'!F:J,4,FALSE))</f>
        <v/>
      </c>
      <c r="M303" s="20" t="str">
        <f ca="1">IF(ROW()-9&gt;'Inf.'!$O$2,"",VLOOKUP(E303,'SF.SL'!F:O,10,FALSE))</f>
        <v/>
      </c>
      <c r="N303" s="20">
        <f ca="1">_xlfn.IFERROR(VLOOKUP(E303,'F.SL'!F:J,5,FALSE),"")</f>
        <v>9.2</v>
      </c>
      <c r="O303" s="31" t="str">
        <f>IF(ROW()-9&gt;'Inf.'!$F$10,"",VLOOKUP(E303,'F.SL'!F:J,4,FALSE))</f>
        <v/>
      </c>
      <c r="P303" s="20" t="str">
        <f>IF(ROW()-9&gt;'Inf.'!$F$10,"",VLOOKUP(E303,'F.SL'!F:O,10,FALSE))</f>
        <v/>
      </c>
      <c r="Q303" s="42"/>
    </row>
    <row r="304" spans="1:17" ht="21.95" customHeight="1">
      <c r="A304" s="20" t="str">
        <f ca="1">_xlfn.IFERROR(VLOOKUP(E304,'Rec.'!Q:R,2,FALSE),"")</f>
        <v/>
      </c>
      <c r="B304" s="21" t="str">
        <f ca="1">_xlfn.IFERROR(VLOOKUP(E304,'Rec.'!B:H,4,FALSE),"")</f>
        <v/>
      </c>
      <c r="C304" s="21" t="str">
        <f ca="1">_xlfn.IFERROR(VLOOKUP(E304,'Rec.'!B:H,5,FALSE),"")</f>
        <v/>
      </c>
      <c r="D304" s="20" t="str">
        <f ca="1">_xlfn.IFERROR(VLOOKUP(E304,'Rec.'!B:H,6,FALSE),"")</f>
        <v/>
      </c>
      <c r="E304" s="20" t="str">
        <f ca="1">_xlfn.IFERROR(VLOOKUP(ROW()-9,'Rec.'!T:U,2,FALSE),"")</f>
        <v/>
      </c>
      <c r="F304" s="20" t="str">
        <f ca="1">IF(AND('Inf.'!C$10="Onsight",VLOOKUP(E304,'Q1.SL'!F:M,6,FALSE)="TOP"),VLOOKUP(E304,'Q1.SL'!F:M,6,FALSE)&amp;"("&amp;VLOOKUP(E304,'Q1.SL'!F:M,4,FALSE)&amp;")",VLOOKUP(E304,'Q1.SL'!F:M,6,FALSE))</f>
        <v/>
      </c>
      <c r="G304" s="20" t="str">
        <f ca="1">IF(AND('Inf.'!C$10="Onsight",VLOOKUP(E304,'Q2.SL'!G:O,6,FALSE)="TOP"),VLOOKUP(E304,'Q2.SL'!G:O,6,FALSE)&amp;"("&amp;VLOOKUP(E304,'Q2.SL'!G:O,4,FALSE)&amp;")",VLOOKUP(E304,'Q2.SL'!G:O,6,FALSE))</f>
        <v/>
      </c>
      <c r="H304" s="20" t="str">
        <f ca="1">IF(AND('Inf.'!C$10="Onsight",VLOOKUP(E304,'Q3.SL'!G:O,6,FALSE)="TOP"),VLOOKUP(E304,'Q3.SL'!G:O,6,FALSE)&amp;"("&amp;VLOOKUP(E304,'Q3.SL'!G:O,4,FALSE)&amp;")",VLOOKUP(E304,'Q3.SL'!G:O,6,FALSE))</f>
        <v/>
      </c>
      <c r="I304" s="20" t="str">
        <f ca="1">IF(AND('Inf.'!C$10="Onsight",VLOOKUP(E304,'Q4.SL'!G:O,6,FALSE)="TOP"),VLOOKUP(E304,'Q4.SL'!G:O,6,FALSE)&amp;"("&amp;VLOOKUP(E304,'Q4.SL'!G:O,4,FALSE)&amp;")",VLOOKUP(E304,'Q4.SL'!G:O,6,FALSE))</f>
        <v/>
      </c>
      <c r="J304" s="20" t="str">
        <f ca="1">_xlfn.IFERROR(VLOOKUP(E304,'Rec.'!H:N,7,FALSE),"")</f>
        <v/>
      </c>
      <c r="K304" s="20" t="str">
        <f ca="1">_xlfn.IFERROR(VLOOKUP(E304,'SF.SL'!F:J,5,FALSE),"")</f>
        <v/>
      </c>
      <c r="L304" s="31" t="str">
        <f ca="1">IF(ROW()-9&gt;'Inf.'!$O$2,"",VLOOKUP(E304,'SF.SL'!F:J,4,FALSE))</f>
        <v/>
      </c>
      <c r="M304" s="20" t="str">
        <f ca="1">IF(ROW()-9&gt;'Inf.'!$O$2,"",VLOOKUP(E304,'SF.SL'!F:O,10,FALSE))</f>
        <v/>
      </c>
      <c r="N304" s="20">
        <f ca="1">_xlfn.IFERROR(VLOOKUP(E304,'F.SL'!F:J,5,FALSE),"")</f>
        <v>9.2</v>
      </c>
      <c r="O304" s="31" t="str">
        <f>IF(ROW()-9&gt;'Inf.'!$F$10,"",VLOOKUP(E304,'F.SL'!F:J,4,FALSE))</f>
        <v/>
      </c>
      <c r="P304" s="20" t="str">
        <f>IF(ROW()-9&gt;'Inf.'!$F$10,"",VLOOKUP(E304,'F.SL'!F:O,10,FALSE))</f>
        <v/>
      </c>
      <c r="Q304" s="42"/>
    </row>
    <row r="305" spans="1:17" ht="21.95" customHeight="1">
      <c r="A305" s="20" t="str">
        <f ca="1">_xlfn.IFERROR(VLOOKUP(E305,'Rec.'!Q:R,2,FALSE),"")</f>
        <v/>
      </c>
      <c r="B305" s="21" t="str">
        <f ca="1">_xlfn.IFERROR(VLOOKUP(E305,'Rec.'!B:H,4,FALSE),"")</f>
        <v/>
      </c>
      <c r="C305" s="21" t="str">
        <f ca="1">_xlfn.IFERROR(VLOOKUP(E305,'Rec.'!B:H,5,FALSE),"")</f>
        <v/>
      </c>
      <c r="D305" s="20" t="str">
        <f ca="1">_xlfn.IFERROR(VLOOKUP(E305,'Rec.'!B:H,6,FALSE),"")</f>
        <v/>
      </c>
      <c r="E305" s="20" t="str">
        <f ca="1">_xlfn.IFERROR(VLOOKUP(ROW()-9,'Rec.'!T:U,2,FALSE),"")</f>
        <v/>
      </c>
      <c r="F305" s="20" t="str">
        <f ca="1">IF(AND('Inf.'!C$10="Onsight",VLOOKUP(E305,'Q1.SL'!F:M,6,FALSE)="TOP"),VLOOKUP(E305,'Q1.SL'!F:M,6,FALSE)&amp;"("&amp;VLOOKUP(E305,'Q1.SL'!F:M,4,FALSE)&amp;")",VLOOKUP(E305,'Q1.SL'!F:M,6,FALSE))</f>
        <v/>
      </c>
      <c r="G305" s="20" t="str">
        <f ca="1">IF(AND('Inf.'!C$10="Onsight",VLOOKUP(E305,'Q2.SL'!G:O,6,FALSE)="TOP"),VLOOKUP(E305,'Q2.SL'!G:O,6,FALSE)&amp;"("&amp;VLOOKUP(E305,'Q2.SL'!G:O,4,FALSE)&amp;")",VLOOKUP(E305,'Q2.SL'!G:O,6,FALSE))</f>
        <v/>
      </c>
      <c r="H305" s="20" t="str">
        <f ca="1">IF(AND('Inf.'!C$10="Onsight",VLOOKUP(E305,'Q3.SL'!G:O,6,FALSE)="TOP"),VLOOKUP(E305,'Q3.SL'!G:O,6,FALSE)&amp;"("&amp;VLOOKUP(E305,'Q3.SL'!G:O,4,FALSE)&amp;")",VLOOKUP(E305,'Q3.SL'!G:O,6,FALSE))</f>
        <v/>
      </c>
      <c r="I305" s="20" t="str">
        <f ca="1">IF(AND('Inf.'!C$10="Onsight",VLOOKUP(E305,'Q4.SL'!G:O,6,FALSE)="TOP"),VLOOKUP(E305,'Q4.SL'!G:O,6,FALSE)&amp;"("&amp;VLOOKUP(E305,'Q4.SL'!G:O,4,FALSE)&amp;")",VLOOKUP(E305,'Q4.SL'!G:O,6,FALSE))</f>
        <v/>
      </c>
      <c r="J305" s="20" t="str">
        <f ca="1">_xlfn.IFERROR(VLOOKUP(E305,'Rec.'!H:N,7,FALSE),"")</f>
        <v/>
      </c>
      <c r="K305" s="20" t="str">
        <f ca="1">_xlfn.IFERROR(VLOOKUP(E305,'SF.SL'!F:J,5,FALSE),"")</f>
        <v/>
      </c>
      <c r="L305" s="31" t="str">
        <f ca="1">IF(ROW()-9&gt;'Inf.'!$O$2,"",VLOOKUP(E305,'SF.SL'!F:J,4,FALSE))</f>
        <v/>
      </c>
      <c r="M305" s="20" t="str">
        <f ca="1">IF(ROW()-9&gt;'Inf.'!$O$2,"",VLOOKUP(E305,'SF.SL'!F:O,10,FALSE))</f>
        <v/>
      </c>
      <c r="N305" s="20">
        <f ca="1">_xlfn.IFERROR(VLOOKUP(E305,'F.SL'!F:J,5,FALSE),"")</f>
        <v>9.2</v>
      </c>
      <c r="O305" s="31" t="str">
        <f>IF(ROW()-9&gt;'Inf.'!$F$10,"",VLOOKUP(E305,'F.SL'!F:J,4,FALSE))</f>
        <v/>
      </c>
      <c r="P305" s="20" t="str">
        <f>IF(ROW()-9&gt;'Inf.'!$F$10,"",VLOOKUP(E305,'F.SL'!F:O,10,FALSE))</f>
        <v/>
      </c>
      <c r="Q305" s="42"/>
    </row>
    <row r="306" spans="1:17" ht="21.95" customHeight="1">
      <c r="A306" s="20" t="str">
        <f ca="1">_xlfn.IFERROR(VLOOKUP(E306,'Rec.'!Q:R,2,FALSE),"")</f>
        <v/>
      </c>
      <c r="B306" s="21" t="str">
        <f ca="1">_xlfn.IFERROR(VLOOKUP(E306,'Rec.'!B:H,4,FALSE),"")</f>
        <v/>
      </c>
      <c r="C306" s="21" t="str">
        <f ca="1">_xlfn.IFERROR(VLOOKUP(E306,'Rec.'!B:H,5,FALSE),"")</f>
        <v/>
      </c>
      <c r="D306" s="20" t="str">
        <f ca="1">_xlfn.IFERROR(VLOOKUP(E306,'Rec.'!B:H,6,FALSE),"")</f>
        <v/>
      </c>
      <c r="E306" s="20" t="str">
        <f ca="1">_xlfn.IFERROR(VLOOKUP(ROW()-9,'Rec.'!T:U,2,FALSE),"")</f>
        <v/>
      </c>
      <c r="F306" s="20" t="str">
        <f ca="1">IF(AND('Inf.'!C$10="Onsight",VLOOKUP(E306,'Q1.SL'!F:M,6,FALSE)="TOP"),VLOOKUP(E306,'Q1.SL'!F:M,6,FALSE)&amp;"("&amp;VLOOKUP(E306,'Q1.SL'!F:M,4,FALSE)&amp;")",VLOOKUP(E306,'Q1.SL'!F:M,6,FALSE))</f>
        <v/>
      </c>
      <c r="G306" s="20" t="str">
        <f ca="1">IF(AND('Inf.'!C$10="Onsight",VLOOKUP(E306,'Q2.SL'!G:O,6,FALSE)="TOP"),VLOOKUP(E306,'Q2.SL'!G:O,6,FALSE)&amp;"("&amp;VLOOKUP(E306,'Q2.SL'!G:O,4,FALSE)&amp;")",VLOOKUP(E306,'Q2.SL'!G:O,6,FALSE))</f>
        <v/>
      </c>
      <c r="H306" s="20" t="str">
        <f ca="1">IF(AND('Inf.'!C$10="Onsight",VLOOKUP(E306,'Q3.SL'!G:O,6,FALSE)="TOP"),VLOOKUP(E306,'Q3.SL'!G:O,6,FALSE)&amp;"("&amp;VLOOKUP(E306,'Q3.SL'!G:O,4,FALSE)&amp;")",VLOOKUP(E306,'Q3.SL'!G:O,6,FALSE))</f>
        <v/>
      </c>
      <c r="I306" s="20" t="str">
        <f ca="1">IF(AND('Inf.'!C$10="Onsight",VLOOKUP(E306,'Q4.SL'!G:O,6,FALSE)="TOP"),VLOOKUP(E306,'Q4.SL'!G:O,6,FALSE)&amp;"("&amp;VLOOKUP(E306,'Q4.SL'!G:O,4,FALSE)&amp;")",VLOOKUP(E306,'Q4.SL'!G:O,6,FALSE))</f>
        <v/>
      </c>
      <c r="J306" s="20" t="str">
        <f ca="1">_xlfn.IFERROR(VLOOKUP(E306,'Rec.'!H:N,7,FALSE),"")</f>
        <v/>
      </c>
      <c r="K306" s="20" t="str">
        <f ca="1">_xlfn.IFERROR(VLOOKUP(E306,'SF.SL'!F:J,5,FALSE),"")</f>
        <v/>
      </c>
      <c r="L306" s="31" t="str">
        <f ca="1">IF(ROW()-9&gt;'Inf.'!$O$2,"",VLOOKUP(E306,'SF.SL'!F:J,4,FALSE))</f>
        <v/>
      </c>
      <c r="M306" s="20" t="str">
        <f ca="1">IF(ROW()-9&gt;'Inf.'!$O$2,"",VLOOKUP(E306,'SF.SL'!F:O,10,FALSE))</f>
        <v/>
      </c>
      <c r="N306" s="20">
        <f ca="1">_xlfn.IFERROR(VLOOKUP(E306,'F.SL'!F:J,5,FALSE),"")</f>
        <v>9.2</v>
      </c>
      <c r="O306" s="31" t="str">
        <f>IF(ROW()-9&gt;'Inf.'!$F$10,"",VLOOKUP(E306,'F.SL'!F:J,4,FALSE))</f>
        <v/>
      </c>
      <c r="P306" s="20" t="str">
        <f>IF(ROW()-9&gt;'Inf.'!$F$10,"",VLOOKUP(E306,'F.SL'!F:O,10,FALSE))</f>
        <v/>
      </c>
      <c r="Q306" s="42"/>
    </row>
    <row r="307" spans="1:17" ht="21.95" customHeight="1">
      <c r="A307" s="20" t="str">
        <f ca="1">_xlfn.IFERROR(VLOOKUP(E307,'Rec.'!Q:R,2,FALSE),"")</f>
        <v/>
      </c>
      <c r="B307" s="21" t="str">
        <f ca="1">_xlfn.IFERROR(VLOOKUP(E307,'Rec.'!B:H,4,FALSE),"")</f>
        <v/>
      </c>
      <c r="C307" s="21" t="str">
        <f ca="1">_xlfn.IFERROR(VLOOKUP(E307,'Rec.'!B:H,5,FALSE),"")</f>
        <v/>
      </c>
      <c r="D307" s="20" t="str">
        <f ca="1">_xlfn.IFERROR(VLOOKUP(E307,'Rec.'!B:H,6,FALSE),"")</f>
        <v/>
      </c>
      <c r="E307" s="20" t="str">
        <f ca="1">_xlfn.IFERROR(VLOOKUP(ROW()-9,'Rec.'!T:U,2,FALSE),"")</f>
        <v/>
      </c>
      <c r="F307" s="20" t="str">
        <f ca="1">IF(AND('Inf.'!C$10="Onsight",VLOOKUP(E307,'Q1.SL'!F:M,6,FALSE)="TOP"),VLOOKUP(E307,'Q1.SL'!F:M,6,FALSE)&amp;"("&amp;VLOOKUP(E307,'Q1.SL'!F:M,4,FALSE)&amp;")",VLOOKUP(E307,'Q1.SL'!F:M,6,FALSE))</f>
        <v/>
      </c>
      <c r="G307" s="20" t="str">
        <f ca="1">IF(AND('Inf.'!C$10="Onsight",VLOOKUP(E307,'Q2.SL'!G:O,6,FALSE)="TOP"),VLOOKUP(E307,'Q2.SL'!G:O,6,FALSE)&amp;"("&amp;VLOOKUP(E307,'Q2.SL'!G:O,4,FALSE)&amp;")",VLOOKUP(E307,'Q2.SL'!G:O,6,FALSE))</f>
        <v/>
      </c>
      <c r="H307" s="20" t="str">
        <f ca="1">IF(AND('Inf.'!C$10="Onsight",VLOOKUP(E307,'Q3.SL'!G:O,6,FALSE)="TOP"),VLOOKUP(E307,'Q3.SL'!G:O,6,FALSE)&amp;"("&amp;VLOOKUP(E307,'Q3.SL'!G:O,4,FALSE)&amp;")",VLOOKUP(E307,'Q3.SL'!G:O,6,FALSE))</f>
        <v/>
      </c>
      <c r="I307" s="20" t="str">
        <f ca="1">IF(AND('Inf.'!C$10="Onsight",VLOOKUP(E307,'Q4.SL'!G:O,6,FALSE)="TOP"),VLOOKUP(E307,'Q4.SL'!G:O,6,FALSE)&amp;"("&amp;VLOOKUP(E307,'Q4.SL'!G:O,4,FALSE)&amp;")",VLOOKUP(E307,'Q4.SL'!G:O,6,FALSE))</f>
        <v/>
      </c>
      <c r="J307" s="20" t="str">
        <f ca="1">_xlfn.IFERROR(VLOOKUP(E307,'Rec.'!H:N,7,FALSE),"")</f>
        <v/>
      </c>
      <c r="K307" s="20" t="str">
        <f ca="1">_xlfn.IFERROR(VLOOKUP(E307,'SF.SL'!F:J,5,FALSE),"")</f>
        <v/>
      </c>
      <c r="L307" s="31" t="str">
        <f ca="1">IF(ROW()-9&gt;'Inf.'!$O$2,"",VLOOKUP(E307,'SF.SL'!F:J,4,FALSE))</f>
        <v/>
      </c>
      <c r="M307" s="20" t="str">
        <f ca="1">IF(ROW()-9&gt;'Inf.'!$O$2,"",VLOOKUP(E307,'SF.SL'!F:O,10,FALSE))</f>
        <v/>
      </c>
      <c r="N307" s="20">
        <f ca="1">_xlfn.IFERROR(VLOOKUP(E307,'F.SL'!F:J,5,FALSE),"")</f>
        <v>9.2</v>
      </c>
      <c r="O307" s="31" t="str">
        <f>IF(ROW()-9&gt;'Inf.'!$F$10,"",VLOOKUP(E307,'F.SL'!F:J,4,FALSE))</f>
        <v/>
      </c>
      <c r="P307" s="20" t="str">
        <f>IF(ROW()-9&gt;'Inf.'!$F$10,"",VLOOKUP(E307,'F.SL'!F:O,10,FALSE))</f>
        <v/>
      </c>
      <c r="Q307" s="42"/>
    </row>
    <row r="308" spans="1:17" ht="21.95" customHeight="1">
      <c r="A308" s="20" t="str">
        <f ca="1">_xlfn.IFERROR(VLOOKUP(E308,'Rec.'!Q:R,2,FALSE),"")</f>
        <v/>
      </c>
      <c r="B308" s="21" t="str">
        <f ca="1">_xlfn.IFERROR(VLOOKUP(E308,'Rec.'!B:H,4,FALSE),"")</f>
        <v/>
      </c>
      <c r="C308" s="21" t="str">
        <f ca="1">_xlfn.IFERROR(VLOOKUP(E308,'Rec.'!B:H,5,FALSE),"")</f>
        <v/>
      </c>
      <c r="D308" s="20" t="str">
        <f ca="1">_xlfn.IFERROR(VLOOKUP(E308,'Rec.'!B:H,6,FALSE),"")</f>
        <v/>
      </c>
      <c r="E308" s="20" t="str">
        <f ca="1">_xlfn.IFERROR(VLOOKUP(ROW()-9,'Rec.'!T:U,2,FALSE),"")</f>
        <v/>
      </c>
      <c r="F308" s="20" t="str">
        <f ca="1">IF(AND('Inf.'!C$10="Onsight",VLOOKUP(E308,'Q1.SL'!F:M,6,FALSE)="TOP"),VLOOKUP(E308,'Q1.SL'!F:M,6,FALSE)&amp;"("&amp;VLOOKUP(E308,'Q1.SL'!F:M,4,FALSE)&amp;")",VLOOKUP(E308,'Q1.SL'!F:M,6,FALSE))</f>
        <v/>
      </c>
      <c r="G308" s="20" t="str">
        <f ca="1">IF(AND('Inf.'!C$10="Onsight",VLOOKUP(E308,'Q2.SL'!G:O,6,FALSE)="TOP"),VLOOKUP(E308,'Q2.SL'!G:O,6,FALSE)&amp;"("&amp;VLOOKUP(E308,'Q2.SL'!G:O,4,FALSE)&amp;")",VLOOKUP(E308,'Q2.SL'!G:O,6,FALSE))</f>
        <v/>
      </c>
      <c r="H308" s="20" t="str">
        <f ca="1">IF(AND('Inf.'!C$10="Onsight",VLOOKUP(E308,'Q3.SL'!G:O,6,FALSE)="TOP"),VLOOKUP(E308,'Q3.SL'!G:O,6,FALSE)&amp;"("&amp;VLOOKUP(E308,'Q3.SL'!G:O,4,FALSE)&amp;")",VLOOKUP(E308,'Q3.SL'!G:O,6,FALSE))</f>
        <v/>
      </c>
      <c r="I308" s="20" t="str">
        <f ca="1">IF(AND('Inf.'!C$10="Onsight",VLOOKUP(E308,'Q4.SL'!G:O,6,FALSE)="TOP"),VLOOKUP(E308,'Q4.SL'!G:O,6,FALSE)&amp;"("&amp;VLOOKUP(E308,'Q4.SL'!G:O,4,FALSE)&amp;")",VLOOKUP(E308,'Q4.SL'!G:O,6,FALSE))</f>
        <v/>
      </c>
      <c r="J308" s="20" t="str">
        <f ca="1">_xlfn.IFERROR(VLOOKUP(E308,'Rec.'!H:N,7,FALSE),"")</f>
        <v/>
      </c>
      <c r="K308" s="20" t="str">
        <f ca="1">_xlfn.IFERROR(VLOOKUP(E308,'SF.SL'!F:J,5,FALSE),"")</f>
        <v/>
      </c>
      <c r="L308" s="31" t="str">
        <f ca="1">IF(ROW()-9&gt;'Inf.'!$O$2,"",VLOOKUP(E308,'SF.SL'!F:J,4,FALSE))</f>
        <v/>
      </c>
      <c r="M308" s="20" t="str">
        <f ca="1">IF(ROW()-9&gt;'Inf.'!$O$2,"",VLOOKUP(E308,'SF.SL'!F:O,10,FALSE))</f>
        <v/>
      </c>
      <c r="N308" s="20">
        <f ca="1">_xlfn.IFERROR(VLOOKUP(E308,'F.SL'!F:J,5,FALSE),"")</f>
        <v>9.2</v>
      </c>
      <c r="O308" s="31" t="str">
        <f>IF(ROW()-9&gt;'Inf.'!$F$10,"",VLOOKUP(E308,'F.SL'!F:J,4,FALSE))</f>
        <v/>
      </c>
      <c r="P308" s="20" t="str">
        <f>IF(ROW()-9&gt;'Inf.'!$F$10,"",VLOOKUP(E308,'F.SL'!F:O,10,FALSE))</f>
        <v/>
      </c>
      <c r="Q308" s="42"/>
    </row>
    <row r="309" spans="1:17" ht="21.95" customHeight="1">
      <c r="A309" s="20" t="str">
        <f ca="1">_xlfn.IFERROR(VLOOKUP(E309,'Rec.'!Q:R,2,FALSE),"")</f>
        <v/>
      </c>
      <c r="B309" s="21" t="str">
        <f ca="1">_xlfn.IFERROR(VLOOKUP(E309,'Rec.'!B:H,4,FALSE),"")</f>
        <v/>
      </c>
      <c r="C309" s="21" t="str">
        <f ca="1">_xlfn.IFERROR(VLOOKUP(E309,'Rec.'!B:H,5,FALSE),"")</f>
        <v/>
      </c>
      <c r="D309" s="20" t="str">
        <f ca="1">_xlfn.IFERROR(VLOOKUP(E309,'Rec.'!B:H,6,FALSE),"")</f>
        <v/>
      </c>
      <c r="E309" s="20" t="str">
        <f ca="1">_xlfn.IFERROR(VLOOKUP(ROW()-9,'Rec.'!T:U,2,FALSE),"")</f>
        <v/>
      </c>
      <c r="F309" s="20" t="str">
        <f ca="1">IF(AND('Inf.'!C$10="Onsight",VLOOKUP(E309,'Q1.SL'!F:M,6,FALSE)="TOP"),VLOOKUP(E309,'Q1.SL'!F:M,6,FALSE)&amp;"("&amp;VLOOKUP(E309,'Q1.SL'!F:M,4,FALSE)&amp;")",VLOOKUP(E309,'Q1.SL'!F:M,6,FALSE))</f>
        <v/>
      </c>
      <c r="G309" s="20" t="str">
        <f ca="1">IF(AND('Inf.'!C$10="Onsight",VLOOKUP(E309,'Q2.SL'!G:O,6,FALSE)="TOP"),VLOOKUP(E309,'Q2.SL'!G:O,6,FALSE)&amp;"("&amp;VLOOKUP(E309,'Q2.SL'!G:O,4,FALSE)&amp;")",VLOOKUP(E309,'Q2.SL'!G:O,6,FALSE))</f>
        <v/>
      </c>
      <c r="H309" s="20" t="str">
        <f ca="1">IF(AND('Inf.'!C$10="Onsight",VLOOKUP(E309,'Q3.SL'!G:O,6,FALSE)="TOP"),VLOOKUP(E309,'Q3.SL'!G:O,6,FALSE)&amp;"("&amp;VLOOKUP(E309,'Q3.SL'!G:O,4,FALSE)&amp;")",VLOOKUP(E309,'Q3.SL'!G:O,6,FALSE))</f>
        <v/>
      </c>
      <c r="I309" s="20" t="str">
        <f ca="1">IF(AND('Inf.'!C$10="Onsight",VLOOKUP(E309,'Q4.SL'!G:O,6,FALSE)="TOP"),VLOOKUP(E309,'Q4.SL'!G:O,6,FALSE)&amp;"("&amp;VLOOKUP(E309,'Q4.SL'!G:O,4,FALSE)&amp;")",VLOOKUP(E309,'Q4.SL'!G:O,6,FALSE))</f>
        <v/>
      </c>
      <c r="J309" s="20" t="str">
        <f ca="1">_xlfn.IFERROR(VLOOKUP(E309,'Rec.'!H:N,7,FALSE),"")</f>
        <v/>
      </c>
      <c r="K309" s="20" t="str">
        <f ca="1">_xlfn.IFERROR(VLOOKUP(E309,'SF.SL'!F:J,5,FALSE),"")</f>
        <v/>
      </c>
      <c r="L309" s="31" t="str">
        <f ca="1">IF(ROW()-9&gt;'Inf.'!$O$2,"",VLOOKUP(E309,'SF.SL'!F:J,4,FALSE))</f>
        <v/>
      </c>
      <c r="M309" s="20" t="str">
        <f ca="1">IF(ROW()-9&gt;'Inf.'!$O$2,"",VLOOKUP(E309,'SF.SL'!F:O,10,FALSE))</f>
        <v/>
      </c>
      <c r="N309" s="20">
        <f ca="1">_xlfn.IFERROR(VLOOKUP(E309,'F.SL'!F:J,5,FALSE),"")</f>
        <v>9.2</v>
      </c>
      <c r="O309" s="31" t="str">
        <f>IF(ROW()-9&gt;'Inf.'!$F$10,"",VLOOKUP(E309,'F.SL'!F:J,4,FALSE))</f>
        <v/>
      </c>
      <c r="P309" s="20" t="str">
        <f>IF(ROW()-9&gt;'Inf.'!$F$10,"",VLOOKUP(E309,'F.SL'!F:O,10,FALSE))</f>
        <v/>
      </c>
      <c r="Q309" s="42"/>
    </row>
    <row r="310" spans="1:17" ht="21.95" customHeight="1">
      <c r="A310" s="20" t="str">
        <f ca="1">_xlfn.IFERROR(VLOOKUP(E310,'Rec.'!Q:R,2,FALSE),"")</f>
        <v/>
      </c>
      <c r="B310" s="21" t="str">
        <f ca="1">_xlfn.IFERROR(VLOOKUP(E310,'Rec.'!B:H,4,FALSE),"")</f>
        <v/>
      </c>
      <c r="C310" s="21" t="str">
        <f ca="1">_xlfn.IFERROR(VLOOKUP(E310,'Rec.'!B:H,5,FALSE),"")</f>
        <v/>
      </c>
      <c r="D310" s="20" t="str">
        <f ca="1">_xlfn.IFERROR(VLOOKUP(E310,'Rec.'!B:H,6,FALSE),"")</f>
        <v/>
      </c>
      <c r="E310" s="20" t="str">
        <f ca="1">_xlfn.IFERROR(VLOOKUP(ROW()-9,'Rec.'!T:U,2,FALSE),"")</f>
        <v/>
      </c>
      <c r="F310" s="20" t="str">
        <f ca="1">IF(AND('Inf.'!C$10="Onsight",VLOOKUP(E310,'Q1.SL'!F:M,6,FALSE)="TOP"),VLOOKUP(E310,'Q1.SL'!F:M,6,FALSE)&amp;"("&amp;VLOOKUP(E310,'Q1.SL'!F:M,4,FALSE)&amp;")",VLOOKUP(E310,'Q1.SL'!F:M,6,FALSE))</f>
        <v/>
      </c>
      <c r="G310" s="20" t="str">
        <f ca="1">IF(AND('Inf.'!C$10="Onsight",VLOOKUP(E310,'Q2.SL'!G:O,6,FALSE)="TOP"),VLOOKUP(E310,'Q2.SL'!G:O,6,FALSE)&amp;"("&amp;VLOOKUP(E310,'Q2.SL'!G:O,4,FALSE)&amp;")",VLOOKUP(E310,'Q2.SL'!G:O,6,FALSE))</f>
        <v/>
      </c>
      <c r="H310" s="20" t="str">
        <f ca="1">IF(AND('Inf.'!C$10="Onsight",VLOOKUP(E310,'Q3.SL'!G:O,6,FALSE)="TOP"),VLOOKUP(E310,'Q3.SL'!G:O,6,FALSE)&amp;"("&amp;VLOOKUP(E310,'Q3.SL'!G:O,4,FALSE)&amp;")",VLOOKUP(E310,'Q3.SL'!G:O,6,FALSE))</f>
        <v/>
      </c>
      <c r="I310" s="20" t="str">
        <f ca="1">IF(AND('Inf.'!C$10="Onsight",VLOOKUP(E310,'Q4.SL'!G:O,6,FALSE)="TOP"),VLOOKUP(E310,'Q4.SL'!G:O,6,FALSE)&amp;"("&amp;VLOOKUP(E310,'Q4.SL'!G:O,4,FALSE)&amp;")",VLOOKUP(E310,'Q4.SL'!G:O,6,FALSE))</f>
        <v/>
      </c>
      <c r="J310" s="20" t="str">
        <f ca="1">_xlfn.IFERROR(VLOOKUP(E310,'Rec.'!H:N,7,FALSE),"")</f>
        <v/>
      </c>
      <c r="K310" s="20" t="str">
        <f ca="1">_xlfn.IFERROR(VLOOKUP(E310,'SF.SL'!F:J,5,FALSE),"")</f>
        <v/>
      </c>
      <c r="L310" s="31" t="str">
        <f ca="1">IF(ROW()-9&gt;'Inf.'!$O$2,"",VLOOKUP(E310,'SF.SL'!F:J,4,FALSE))</f>
        <v/>
      </c>
      <c r="M310" s="20" t="str">
        <f ca="1">IF(ROW()-9&gt;'Inf.'!$O$2,"",VLOOKUP(E310,'SF.SL'!F:O,10,FALSE))</f>
        <v/>
      </c>
      <c r="N310" s="20">
        <f ca="1">_xlfn.IFERROR(VLOOKUP(E310,'F.SL'!F:J,5,FALSE),"")</f>
        <v>9.2</v>
      </c>
      <c r="O310" s="31" t="str">
        <f>IF(ROW()-9&gt;'Inf.'!$F$10,"",VLOOKUP(E310,'F.SL'!F:J,4,FALSE))</f>
        <v/>
      </c>
      <c r="P310" s="20" t="str">
        <f>IF(ROW()-9&gt;'Inf.'!$F$10,"",VLOOKUP(E310,'F.SL'!F:O,10,FALSE))</f>
        <v/>
      </c>
      <c r="Q310" s="42"/>
    </row>
  </sheetData>
  <mergeCells count="95">
    <mergeCell ref="AIH2:AIV2"/>
    <mergeCell ref="AIW2:AJK2"/>
    <mergeCell ref="AJL2:AJZ2"/>
    <mergeCell ref="AKA2:AKO2"/>
    <mergeCell ref="AKP2:ALD2"/>
    <mergeCell ref="BKO2:BLC2"/>
    <mergeCell ref="ALE2:ALS2"/>
    <mergeCell ref="ALT2:AMH2"/>
    <mergeCell ref="AMI2:AMW2"/>
    <mergeCell ref="AMX2:ANL2"/>
    <mergeCell ref="ANM2:AOA2"/>
    <mergeCell ref="BPT2:BQH2"/>
    <mergeCell ref="BQI2:BQW2"/>
    <mergeCell ref="BLD2:BLR2"/>
    <mergeCell ref="BLS2:BMG2"/>
    <mergeCell ref="BMH2:BMV2"/>
    <mergeCell ref="BMW2:BNK2"/>
    <mergeCell ref="BNL2:BNZ2"/>
    <mergeCell ref="BOA2:BOO2"/>
    <mergeCell ref="BOP2:BPD2"/>
    <mergeCell ref="BPE2:BPS2"/>
    <mergeCell ref="AFK2:AFY2"/>
    <mergeCell ref="AFZ2:AGN2"/>
    <mergeCell ref="AGO2:AHC2"/>
    <mergeCell ref="AHD2:AHR2"/>
    <mergeCell ref="AHS2:AIG2"/>
    <mergeCell ref="ACN2:ADB2"/>
    <mergeCell ref="ADC2:ADQ2"/>
    <mergeCell ref="ADR2:AEF2"/>
    <mergeCell ref="AEG2:AEU2"/>
    <mergeCell ref="AEV2:AFJ2"/>
    <mergeCell ref="ZQ2:AAE2"/>
    <mergeCell ref="AAF2:AAT2"/>
    <mergeCell ref="AAU2:ABI2"/>
    <mergeCell ref="ABJ2:ABX2"/>
    <mergeCell ref="ABY2:ACM2"/>
    <mergeCell ref="WT2:XH2"/>
    <mergeCell ref="XI2:XW2"/>
    <mergeCell ref="XX2:YL2"/>
    <mergeCell ref="YM2:ZA2"/>
    <mergeCell ref="ZB2:ZP2"/>
    <mergeCell ref="TW2:UK2"/>
    <mergeCell ref="UL2:UZ2"/>
    <mergeCell ref="VA2:VO2"/>
    <mergeCell ref="VP2:WD2"/>
    <mergeCell ref="WE2:WS2"/>
    <mergeCell ref="QZ2:RN2"/>
    <mergeCell ref="RO2:SC2"/>
    <mergeCell ref="SD2:SR2"/>
    <mergeCell ref="SS2:TG2"/>
    <mergeCell ref="TH2:TV2"/>
    <mergeCell ref="OC2:OQ2"/>
    <mergeCell ref="OR2:PF2"/>
    <mergeCell ref="PG2:PU2"/>
    <mergeCell ref="PV2:QJ2"/>
    <mergeCell ref="QK2:QY2"/>
    <mergeCell ref="LF2:LT2"/>
    <mergeCell ref="LU2:MI2"/>
    <mergeCell ref="MJ2:MX2"/>
    <mergeCell ref="MY2:NM2"/>
    <mergeCell ref="NN2:OB2"/>
    <mergeCell ref="II2:IW2"/>
    <mergeCell ref="IX2:JL2"/>
    <mergeCell ref="JM2:KA2"/>
    <mergeCell ref="KB2:KP2"/>
    <mergeCell ref="KQ2:LE2"/>
    <mergeCell ref="FL2:FZ2"/>
    <mergeCell ref="GA2:GO2"/>
    <mergeCell ref="GP2:HD2"/>
    <mergeCell ref="HE2:HS2"/>
    <mergeCell ref="HT2:IH2"/>
    <mergeCell ref="CO2:DC2"/>
    <mergeCell ref="DD2:DR2"/>
    <mergeCell ref="DS2:EG2"/>
    <mergeCell ref="EH2:EV2"/>
    <mergeCell ref="EW2:FK2"/>
    <mergeCell ref="AG2:AU2"/>
    <mergeCell ref="AV2:BJ2"/>
    <mergeCell ref="BK2:BY2"/>
    <mergeCell ref="BZ2:CN2"/>
    <mergeCell ref="A8:A9"/>
    <mergeCell ref="B8:B9"/>
    <mergeCell ref="C8:C9"/>
    <mergeCell ref="D8:D9"/>
    <mergeCell ref="E8:E9"/>
    <mergeCell ref="J3:N3"/>
    <mergeCell ref="F8:J8"/>
    <mergeCell ref="A1:Q1"/>
    <mergeCell ref="A2:Q2"/>
    <mergeCell ref="N8:P8"/>
    <mergeCell ref="Q8:Q9"/>
    <mergeCell ref="K8:M8"/>
    <mergeCell ref="E4:G4"/>
    <mergeCell ref="I5:J5"/>
    <mergeCell ref="E5:F5"/>
  </mergeCells>
  <conditionalFormatting sqref="N10:N310 A10:G310 J10:J310">
    <cfRule type="expression" priority="13" dxfId="1">
      <formula>$A10&lt;&gt;""</formula>
    </cfRule>
  </conditionalFormatting>
  <conditionalFormatting sqref="O10:O310">
    <cfRule type="expression" priority="12" dxfId="1">
      <formula>$A10&lt;&gt;""</formula>
    </cfRule>
  </conditionalFormatting>
  <conditionalFormatting sqref="P10:P310">
    <cfRule type="expression" priority="11" dxfId="1">
      <formula>$A10&lt;&gt;""</formula>
    </cfRule>
  </conditionalFormatting>
  <conditionalFormatting sqref="Q10:Q310">
    <cfRule type="expression" priority="9" dxfId="1">
      <formula>$A10&lt;&gt;""</formula>
    </cfRule>
  </conditionalFormatting>
  <conditionalFormatting sqref="K10:K310">
    <cfRule type="expression" priority="8" dxfId="1">
      <formula>$A10&lt;&gt;""</formula>
    </cfRule>
  </conditionalFormatting>
  <conditionalFormatting sqref="L10:L310">
    <cfRule type="expression" priority="7" dxfId="1">
      <formula>$A10&lt;&gt;""</formula>
    </cfRule>
  </conditionalFormatting>
  <conditionalFormatting sqref="M10:M310">
    <cfRule type="expression" priority="6" dxfId="1">
      <formula>$A10&lt;&gt;""</formula>
    </cfRule>
  </conditionalFormatting>
  <conditionalFormatting sqref="F10:G310 J10:P310">
    <cfRule type="cellIs" priority="5" dxfId="0" operator="equal">
      <formula>0</formula>
    </cfRule>
  </conditionalFormatting>
  <conditionalFormatting sqref="H10:H310">
    <cfRule type="expression" priority="4" dxfId="1">
      <formula>$A10&lt;&gt;""</formula>
    </cfRule>
  </conditionalFormatting>
  <conditionalFormatting sqref="H10:H310">
    <cfRule type="cellIs" priority="3" dxfId="0" operator="equal">
      <formula>0</formula>
    </cfRule>
  </conditionalFormatting>
  <conditionalFormatting sqref="I10:I310">
    <cfRule type="expression" priority="2" dxfId="1">
      <formula>$A10&lt;&gt;""</formula>
    </cfRule>
  </conditionalFormatting>
  <conditionalFormatting sqref="I10:I310">
    <cfRule type="cellIs" priority="1" dxfId="0" operator="equal">
      <formula>0</formula>
    </cfRule>
  </conditionalFormatting>
  <printOptions/>
  <pageMargins left="1" right="1" top="1" bottom="1" header="0.5" footer="0.5"/>
  <pageSetup fitToHeight="0" fitToWidth="1" horizontalDpi="200" verticalDpi="200" orientation="portrait" paperSize="9" scale="69" r:id="rId2"/>
  <headerFooter>
    <oddFooter>&amp;L&amp;"B Titr"&amp;10Category Judge:  &amp;"B Mitra"&amp;12Paťka Rafajdusová&amp;R&amp;"B Titr"&amp;10   Jury President:  &amp;"B Mitra"&amp;12Paťka Rafajdusová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C20" sqref="C20"/>
    </sheetView>
  </sheetViews>
  <sheetFormatPr defaultColWidth="9.140625" defaultRowHeight="15"/>
  <sheetData>
    <row r="2" ht="15">
      <c r="E2" t="s">
        <v>95</v>
      </c>
    </row>
    <row r="4" spans="1:5" ht="15">
      <c r="A4" t="s">
        <v>92</v>
      </c>
      <c r="B4" t="s">
        <v>93</v>
      </c>
      <c r="E4" t="s">
        <v>94</v>
      </c>
    </row>
    <row r="5" spans="1:5" ht="15">
      <c r="A5">
        <v>1</v>
      </c>
      <c r="B5" t="s">
        <v>96</v>
      </c>
      <c r="C5" t="s">
        <v>97</v>
      </c>
      <c r="D5" t="s">
        <v>79</v>
      </c>
      <c r="E5">
        <v>69</v>
      </c>
    </row>
    <row r="6" spans="1:5" ht="15">
      <c r="A6">
        <v>2</v>
      </c>
      <c r="B6" t="s">
        <v>82</v>
      </c>
      <c r="C6" t="s">
        <v>81</v>
      </c>
      <c r="D6" t="s">
        <v>79</v>
      </c>
      <c r="E6">
        <v>7</v>
      </c>
    </row>
    <row r="7" spans="1:5" ht="15">
      <c r="A7">
        <v>3</v>
      </c>
      <c r="B7" t="s">
        <v>98</v>
      </c>
      <c r="C7" t="s">
        <v>99</v>
      </c>
      <c r="D7" t="s">
        <v>79</v>
      </c>
      <c r="E7">
        <v>55</v>
      </c>
    </row>
    <row r="8" spans="1:5" ht="15">
      <c r="A8">
        <v>4</v>
      </c>
      <c r="B8" t="s">
        <v>83</v>
      </c>
      <c r="C8" t="s">
        <v>84</v>
      </c>
      <c r="D8" t="s">
        <v>79</v>
      </c>
      <c r="E8">
        <v>2</v>
      </c>
    </row>
    <row r="9" spans="1:5" ht="15">
      <c r="A9">
        <v>5</v>
      </c>
      <c r="B9" t="s">
        <v>100</v>
      </c>
      <c r="C9" t="s">
        <v>101</v>
      </c>
      <c r="D9" t="s">
        <v>79</v>
      </c>
      <c r="E9">
        <v>45</v>
      </c>
    </row>
    <row r="10" spans="1:5" ht="15">
      <c r="A10">
        <v>6</v>
      </c>
      <c r="B10" t="s">
        <v>89</v>
      </c>
      <c r="C10" t="s">
        <v>90</v>
      </c>
      <c r="D10" t="s">
        <v>79</v>
      </c>
      <c r="E10">
        <v>21</v>
      </c>
    </row>
    <row r="11" spans="1:5" ht="15">
      <c r="A11">
        <v>7</v>
      </c>
      <c r="B11" t="s">
        <v>102</v>
      </c>
      <c r="C11" t="s">
        <v>103</v>
      </c>
      <c r="D11" t="s">
        <v>79</v>
      </c>
      <c r="E11">
        <v>56</v>
      </c>
    </row>
    <row r="12" spans="1:5" ht="15">
      <c r="A12">
        <v>8</v>
      </c>
      <c r="B12" t="s">
        <v>91</v>
      </c>
      <c r="C12" t="s">
        <v>74</v>
      </c>
      <c r="D12" t="s">
        <v>79</v>
      </c>
      <c r="E12">
        <v>10</v>
      </c>
    </row>
    <row r="13" spans="1:5" ht="15">
      <c r="A13">
        <v>9</v>
      </c>
      <c r="B13" t="s">
        <v>104</v>
      </c>
      <c r="C13" t="s">
        <v>105</v>
      </c>
      <c r="D13" t="s">
        <v>79</v>
      </c>
      <c r="E13">
        <v>35</v>
      </c>
    </row>
    <row r="14" spans="1:5" ht="15">
      <c r="A14">
        <v>10</v>
      </c>
      <c r="B14" t="s">
        <v>80</v>
      </c>
      <c r="C14" t="s">
        <v>81</v>
      </c>
      <c r="D14" t="s">
        <v>79</v>
      </c>
      <c r="E14">
        <v>13</v>
      </c>
    </row>
    <row r="15" spans="1:5" ht="15">
      <c r="A15">
        <v>11</v>
      </c>
      <c r="B15" t="s">
        <v>106</v>
      </c>
      <c r="C15" t="s">
        <v>107</v>
      </c>
      <c r="D15" t="s">
        <v>79</v>
      </c>
      <c r="E15">
        <v>68</v>
      </c>
    </row>
    <row r="16" spans="1:5" ht="15">
      <c r="A16">
        <v>12</v>
      </c>
      <c r="B16" t="s">
        <v>86</v>
      </c>
      <c r="C16" t="s">
        <v>87</v>
      </c>
      <c r="D16" t="s">
        <v>88</v>
      </c>
      <c r="E16">
        <v>9</v>
      </c>
    </row>
    <row r="17" spans="1:5" ht="15">
      <c r="A17">
        <v>13</v>
      </c>
      <c r="B17" t="s">
        <v>108</v>
      </c>
      <c r="C17" t="s">
        <v>109</v>
      </c>
      <c r="D17" t="s">
        <v>79</v>
      </c>
      <c r="E17">
        <v>43</v>
      </c>
    </row>
    <row r="18" spans="1:5" ht="15">
      <c r="A18">
        <v>14</v>
      </c>
      <c r="B18" t="s">
        <v>76</v>
      </c>
      <c r="C18" t="s">
        <v>77</v>
      </c>
      <c r="D18" t="s">
        <v>85</v>
      </c>
      <c r="E18">
        <v>8</v>
      </c>
    </row>
    <row r="19" spans="1:5" ht="15">
      <c r="A19">
        <v>15</v>
      </c>
      <c r="B19" t="s">
        <v>110</v>
      </c>
      <c r="C19" t="s">
        <v>111</v>
      </c>
      <c r="D19" t="s">
        <v>79</v>
      </c>
      <c r="E19">
        <v>44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X302"/>
  <sheetViews>
    <sheetView workbookViewId="0" topLeftCell="A1">
      <pane ySplit="1" topLeftCell="A2" activePane="bottomLeft" state="frozen"/>
      <selection pane="topLeft" activeCell="D1" sqref="D1"/>
      <selection pane="bottomLeft" activeCell="C8" sqref="C8"/>
    </sheetView>
  </sheetViews>
  <sheetFormatPr defaultColWidth="9.00390625" defaultRowHeight="15"/>
  <cols>
    <col min="1" max="1" width="28.421875" style="10" customWidth="1"/>
    <col min="2" max="2" width="35.140625" style="10" customWidth="1"/>
    <col min="3" max="3" width="52.7109375" style="10" customWidth="1"/>
    <col min="4" max="4" width="7.00390625" style="24" bestFit="1" customWidth="1"/>
    <col min="5" max="5" width="18.28125" style="51" customWidth="1"/>
    <col min="6" max="6" width="16.8515625" style="51" customWidth="1"/>
    <col min="7" max="7" width="6.57421875" style="51" bestFit="1" customWidth="1"/>
    <col min="8" max="8" width="9.140625" style="52" bestFit="1" customWidth="1"/>
    <col min="9" max="9" width="7.421875" style="10" hidden="1" customWidth="1"/>
    <col min="10" max="10" width="12.00390625" style="10" hidden="1" customWidth="1"/>
    <col min="11" max="11" width="5.00390625" style="10" hidden="1" customWidth="1"/>
    <col min="12" max="12" width="4.00390625" style="10" hidden="1" customWidth="1"/>
    <col min="13" max="13" width="7.00390625" style="10" hidden="1" customWidth="1"/>
    <col min="14" max="14" width="9.421875" style="10" hidden="1" customWidth="1"/>
    <col min="15" max="15" width="12.00390625" style="10" hidden="1" customWidth="1"/>
    <col min="16" max="16" width="8.421875" style="10" hidden="1" customWidth="1"/>
    <col min="17" max="17" width="7.7109375" style="10" hidden="1" customWidth="1"/>
    <col min="18" max="18" width="3.00390625" style="10" hidden="1" customWidth="1"/>
    <col min="19" max="19" width="12.00390625" style="10" hidden="1" customWidth="1"/>
    <col min="20" max="20" width="3.00390625" style="10" hidden="1" customWidth="1"/>
    <col min="21" max="21" width="4.00390625" style="10" hidden="1" customWidth="1"/>
    <col min="22" max="22" width="7.57421875" style="10" hidden="1" customWidth="1"/>
    <col min="23" max="24" width="9.00390625" style="10" hidden="1" customWidth="1"/>
    <col min="25" max="16384" width="9.00390625" style="10" customWidth="1"/>
  </cols>
  <sheetData>
    <row r="1" spans="2:24" ht="21" customHeight="1">
      <c r="B1" s="10" t="s">
        <v>22</v>
      </c>
      <c r="C1" s="10" t="s">
        <v>21</v>
      </c>
      <c r="D1" s="9" t="s">
        <v>14</v>
      </c>
      <c r="E1" s="9" t="s">
        <v>15</v>
      </c>
      <c r="F1" s="9" t="s">
        <v>16</v>
      </c>
      <c r="G1" s="9" t="s">
        <v>45</v>
      </c>
      <c r="H1" s="9" t="s">
        <v>17</v>
      </c>
      <c r="I1" s="10" t="s">
        <v>20</v>
      </c>
      <c r="K1" s="10" t="s">
        <v>34</v>
      </c>
      <c r="L1" s="10" t="s">
        <v>35</v>
      </c>
      <c r="M1" s="10" t="s">
        <v>36</v>
      </c>
      <c r="N1" s="10" t="s">
        <v>59</v>
      </c>
      <c r="W1" s="10" t="s">
        <v>66</v>
      </c>
      <c r="X1" s="10" t="s">
        <v>67</v>
      </c>
    </row>
    <row r="2" spans="2:24" ht="21" customHeight="1">
      <c r="B2" s="10">
        <f aca="true" t="shared" si="0" ref="B2:B15">H2</f>
        <v>28</v>
      </c>
      <c r="C2" s="10">
        <f aca="true" t="shared" si="1" ref="C2:C65">_xlfn.IFERROR(RANK(J2,J:J,1),"")</f>
        <v>6</v>
      </c>
      <c r="D2" s="32">
        <f>ROW()-1</f>
        <v>1</v>
      </c>
      <c r="E2" s="87" t="s">
        <v>116</v>
      </c>
      <c r="F2" s="87" t="s">
        <v>131</v>
      </c>
      <c r="G2" s="51" t="s">
        <v>88</v>
      </c>
      <c r="H2" s="51">
        <v>28</v>
      </c>
      <c r="I2" s="10">
        <v>0.59244577885186</v>
      </c>
      <c r="J2" s="10">
        <f>IF(E2&lt;&gt;"",I2,"")</f>
        <v>0.59244577885186</v>
      </c>
      <c r="K2" s="10" t="str">
        <f ca="1">_xlfn.IFERROR(VLOOKUP(H2,'Q1.R'!E:J,6,FALSE),"")</f>
        <v/>
      </c>
      <c r="L2" s="10" t="str">
        <f ca="1">_xlfn.IFERROR(VLOOKUP(H2,'Q2.R'!E:J,6,FALSE),"")</f>
        <v/>
      </c>
      <c r="M2" s="10" t="str">
        <f ca="1">_xlfn.IFERROR(K2*L2*W2*X2,"")</f>
        <v/>
      </c>
      <c r="N2" s="10" t="str">
        <f ca="1">_xlfn.IFERROR(RANK(M2,M:M,1),"")</f>
        <v/>
      </c>
      <c r="O2" s="10" t="str">
        <f ca="1">_xlfn.IFERROR(N2*100+J2,"")</f>
        <v/>
      </c>
      <c r="P2" s="10" t="str">
        <f ca="1">_xlfn.IFERROR(RANK(O2,O:O,1),"")</f>
        <v/>
      </c>
      <c r="Q2" s="10">
        <f aca="true" t="shared" si="2" ref="Q2:Q15">H2</f>
        <v>28</v>
      </c>
      <c r="R2" s="10" t="str">
        <f ca="1">_xlfn.IFERROR(IF(_xlfn.IFERROR(VLOOKUP(Q2,'F.SL'!F:O,10,FALSE),0)=0,IF(_xlfn.IFERROR(VLOOKUP(Q2,'SF.SL'!F:O,10,FALSE),0)=0,N2,_xlfn.IFERROR(VLOOKUP(Q2,'SF.SL'!F:O,10,FALSE),0)),_xlfn.IFERROR(VLOOKUP(Q2,'F.SL'!F:O,10,FALSE),0)),"")</f>
        <v/>
      </c>
      <c r="S2" s="10" t="str">
        <f aca="true" t="shared" si="3" ref="S2:S65">_xlfn.IFERROR(R2+J2,"")</f>
        <v/>
      </c>
      <c r="T2" s="10" t="str">
        <f ca="1">_xlfn.IFERROR(RANK(S2,S:S,1),"")</f>
        <v/>
      </c>
      <c r="U2" s="10">
        <f>Q2</f>
        <v>28</v>
      </c>
      <c r="V2" s="53">
        <f aca="true" t="shared" si="4" ref="V2:V15">_xlfn.IFERROR(1/COUNTIF(G:G,G2),"")</f>
        <v>0.25</v>
      </c>
      <c r="W2" s="10" t="str">
        <f ca="1">_xlfn.IFERROR(VLOOKUP(H2,'Q3.R'!E:J,6,FALSE),"")</f>
        <v/>
      </c>
      <c r="X2" s="10" t="str">
        <f ca="1">_xlfn.IFERROR(VLOOKUP(H2,'Q4.R'!E:J,6,FALSE),"")</f>
        <v/>
      </c>
    </row>
    <row r="3" spans="2:24" ht="21" customHeight="1">
      <c r="B3" s="10">
        <f t="shared" si="0"/>
        <v>39</v>
      </c>
      <c r="C3" s="10">
        <f t="shared" si="1"/>
        <v>10</v>
      </c>
      <c r="D3" s="32">
        <f aca="true" t="shared" si="5" ref="D3:D66">ROW()-1</f>
        <v>2</v>
      </c>
      <c r="E3" s="87" t="s">
        <v>116</v>
      </c>
      <c r="F3" s="87" t="s">
        <v>132</v>
      </c>
      <c r="G3" s="51" t="s">
        <v>88</v>
      </c>
      <c r="H3" s="51">
        <v>39</v>
      </c>
      <c r="I3" s="10">
        <v>0.6536795935338574</v>
      </c>
      <c r="J3" s="10">
        <f>IF(E3&lt;&gt;"",I3,"")</f>
        <v>0.6536795935338574</v>
      </c>
      <c r="K3" s="10" t="str">
        <f ca="1">_xlfn.IFERROR(VLOOKUP(H3,'Q1.R'!E:J,6,FALSE),"")</f>
        <v/>
      </c>
      <c r="L3" s="10" t="str">
        <f ca="1">_xlfn.IFERROR(VLOOKUP(H3,'Q2.R'!E:J,6,FALSE),"")</f>
        <v/>
      </c>
      <c r="M3" s="10" t="str">
        <f aca="true" t="shared" si="6" ref="M3:M66">_xlfn.IFERROR(K3*L3*W3*X3,"")</f>
        <v/>
      </c>
      <c r="N3" s="10" t="str">
        <f aca="true" t="shared" si="7" ref="N3:N66">_xlfn.IFERROR(RANK(M3,M:M,1),"")</f>
        <v/>
      </c>
      <c r="O3" s="10" t="str">
        <f aca="true" t="shared" si="8" ref="O3:O66">_xlfn.IFERROR(N3*100+J3,"")</f>
        <v/>
      </c>
      <c r="P3" s="10" t="str">
        <f aca="true" t="shared" si="9" ref="P3:P66">_xlfn.IFERROR(RANK(O3,O:O,1),"")</f>
        <v/>
      </c>
      <c r="Q3" s="10">
        <f t="shared" si="2"/>
        <v>39</v>
      </c>
      <c r="R3" s="10" t="str">
        <f ca="1">_xlfn.IFERROR(IF(_xlfn.IFERROR(VLOOKUP(Q3,'F.SL'!F:O,10,FALSE),0)=0,IF(_xlfn.IFERROR(VLOOKUP(Q3,'SF.SL'!F:O,10,FALSE),0)=0,N3,_xlfn.IFERROR(VLOOKUP(Q3,'SF.SL'!F:O,10,FALSE),0)),_xlfn.IFERROR(VLOOKUP(Q3,'F.SL'!F:O,10,FALSE),0)),"")</f>
        <v/>
      </c>
      <c r="S3" s="10" t="str">
        <f ca="1" t="shared" si="3"/>
        <v/>
      </c>
      <c r="T3" s="10" t="str">
        <f aca="true" t="shared" si="10" ref="T3:T66">_xlfn.IFERROR(RANK(S3,S:S,1),"")</f>
        <v/>
      </c>
      <c r="U3" s="10">
        <f aca="true" t="shared" si="11" ref="U3:U66">Q3</f>
        <v>39</v>
      </c>
      <c r="V3" s="53">
        <f t="shared" si="4"/>
        <v>0.25</v>
      </c>
      <c r="W3" s="10" t="str">
        <f ca="1">_xlfn.IFERROR(VLOOKUP(H3,'Q3.R'!E:J,6,FALSE),"")</f>
        <v/>
      </c>
      <c r="X3" s="10" t="str">
        <f ca="1">_xlfn.IFERROR(VLOOKUP(H3,'Q4.R'!E:J,6,FALSE),"")</f>
        <v/>
      </c>
    </row>
    <row r="4" spans="2:24" ht="21" customHeight="1">
      <c r="B4" s="10">
        <f t="shared" si="0"/>
        <v>27</v>
      </c>
      <c r="C4" s="10">
        <f t="shared" si="1"/>
        <v>9</v>
      </c>
      <c r="D4" s="32">
        <f t="shared" si="5"/>
        <v>3</v>
      </c>
      <c r="E4" s="87" t="s">
        <v>117</v>
      </c>
      <c r="F4" s="87" t="s">
        <v>133</v>
      </c>
      <c r="G4" s="51" t="s">
        <v>79</v>
      </c>
      <c r="H4" s="51">
        <v>27</v>
      </c>
      <c r="I4" s="10">
        <v>0.615270739766897</v>
      </c>
      <c r="J4" s="10">
        <f aca="true" t="shared" si="12" ref="J4:J65">IF(E4&lt;&gt;"",I4,"")</f>
        <v>0.615270739766897</v>
      </c>
      <c r="K4" s="10" t="str">
        <f ca="1">_xlfn.IFERROR(VLOOKUP(H4,'Q1.R'!E:J,6,FALSE),"")</f>
        <v/>
      </c>
      <c r="L4" s="10" t="str">
        <f ca="1">_xlfn.IFERROR(VLOOKUP(H4,'Q2.R'!E:J,6,FALSE),"")</f>
        <v/>
      </c>
      <c r="M4" s="10" t="str">
        <f ca="1" t="shared" si="6"/>
        <v/>
      </c>
      <c r="N4" s="10" t="str">
        <f ca="1" t="shared" si="7"/>
        <v/>
      </c>
      <c r="O4" s="10" t="str">
        <f ca="1" t="shared" si="8"/>
        <v/>
      </c>
      <c r="P4" s="10" t="str">
        <f ca="1" t="shared" si="9"/>
        <v/>
      </c>
      <c r="Q4" s="10">
        <f t="shared" si="2"/>
        <v>27</v>
      </c>
      <c r="R4" s="10" t="str">
        <f ca="1">_xlfn.IFERROR(IF(_xlfn.IFERROR(VLOOKUP(Q4,'F.SL'!F:O,10,FALSE),0)=0,IF(_xlfn.IFERROR(VLOOKUP(Q4,'SF.SL'!F:O,10,FALSE),0)=0,N4,_xlfn.IFERROR(VLOOKUP(Q4,'SF.SL'!F:O,10,FALSE),0)),_xlfn.IFERROR(VLOOKUP(Q4,'F.SL'!F:O,10,FALSE),0)),"")</f>
        <v/>
      </c>
      <c r="S4" s="10" t="str">
        <f ca="1" t="shared" si="3"/>
        <v/>
      </c>
      <c r="T4" s="10" t="str">
        <f ca="1" t="shared" si="10"/>
        <v/>
      </c>
      <c r="U4" s="10">
        <f t="shared" si="11"/>
        <v>27</v>
      </c>
      <c r="V4" s="53">
        <f t="shared" si="4"/>
        <v>0.1</v>
      </c>
      <c r="W4" s="10" t="str">
        <f ca="1">_xlfn.IFERROR(VLOOKUP(H4,'Q3.R'!E:J,6,FALSE),"")</f>
        <v/>
      </c>
      <c r="X4" s="10" t="str">
        <f ca="1">_xlfn.IFERROR(VLOOKUP(H4,'Q4.R'!E:J,6,FALSE),"")</f>
        <v/>
      </c>
    </row>
    <row r="5" spans="2:24" ht="21" customHeight="1">
      <c r="B5" s="10">
        <f t="shared" si="0"/>
        <v>56</v>
      </c>
      <c r="C5" s="10">
        <f t="shared" si="1"/>
        <v>15</v>
      </c>
      <c r="D5" s="32">
        <f t="shared" si="5"/>
        <v>4</v>
      </c>
      <c r="E5" s="87" t="s">
        <v>118</v>
      </c>
      <c r="F5" s="87" t="s">
        <v>103</v>
      </c>
      <c r="G5" s="51" t="s">
        <v>79</v>
      </c>
      <c r="H5" s="51">
        <v>56</v>
      </c>
      <c r="I5" s="10">
        <v>0.8468863513367595</v>
      </c>
      <c r="J5" s="10">
        <f t="shared" si="12"/>
        <v>0.8468863513367595</v>
      </c>
      <c r="K5" s="10" t="str">
        <f ca="1">_xlfn.IFERROR(VLOOKUP(H5,'Q1.R'!E:J,6,FALSE),"")</f>
        <v/>
      </c>
      <c r="L5" s="10" t="str">
        <f ca="1">_xlfn.IFERROR(VLOOKUP(H5,'Q2.R'!E:J,6,FALSE),"")</f>
        <v/>
      </c>
      <c r="M5" s="10" t="str">
        <f ca="1" t="shared" si="6"/>
        <v/>
      </c>
      <c r="N5" s="10" t="str">
        <f ca="1" t="shared" si="7"/>
        <v/>
      </c>
      <c r="O5" s="10" t="str">
        <f ca="1" t="shared" si="8"/>
        <v/>
      </c>
      <c r="P5" s="10" t="str">
        <f ca="1" t="shared" si="9"/>
        <v/>
      </c>
      <c r="Q5" s="10">
        <f t="shared" si="2"/>
        <v>56</v>
      </c>
      <c r="R5" s="10" t="str">
        <f ca="1">_xlfn.IFERROR(IF(_xlfn.IFERROR(VLOOKUP(Q5,'F.SL'!F:O,10,FALSE),0)=0,IF(_xlfn.IFERROR(VLOOKUP(Q5,'SF.SL'!F:O,10,FALSE),0)=0,N5,_xlfn.IFERROR(VLOOKUP(Q5,'SF.SL'!F:O,10,FALSE),0)),_xlfn.IFERROR(VLOOKUP(Q5,'F.SL'!F:O,10,FALSE),0)),"")</f>
        <v/>
      </c>
      <c r="S5" s="10" t="str">
        <f ca="1" t="shared" si="3"/>
        <v/>
      </c>
      <c r="T5" s="10" t="str">
        <f ca="1" t="shared" si="10"/>
        <v/>
      </c>
      <c r="U5" s="10">
        <f t="shared" si="11"/>
        <v>56</v>
      </c>
      <c r="V5" s="53">
        <f t="shared" si="4"/>
        <v>0.1</v>
      </c>
      <c r="W5" s="10" t="str">
        <f ca="1">_xlfn.IFERROR(VLOOKUP(H5,'Q3.R'!E:J,6,FALSE),"")</f>
        <v/>
      </c>
      <c r="X5" s="10" t="str">
        <f ca="1">_xlfn.IFERROR(VLOOKUP(H5,'Q4.R'!E:J,6,FALSE),"")</f>
        <v/>
      </c>
    </row>
    <row r="6" spans="2:24" ht="21" customHeight="1">
      <c r="B6" s="10">
        <f t="shared" si="0"/>
        <v>33</v>
      </c>
      <c r="C6" s="10">
        <f t="shared" si="1"/>
        <v>16</v>
      </c>
      <c r="D6" s="32">
        <f t="shared" si="5"/>
        <v>5</v>
      </c>
      <c r="E6" s="87" t="s">
        <v>119</v>
      </c>
      <c r="F6" s="87" t="s">
        <v>134</v>
      </c>
      <c r="G6" s="51" t="s">
        <v>79</v>
      </c>
      <c r="H6" s="51">
        <v>33</v>
      </c>
      <c r="I6" s="10">
        <v>0.8943320298061788</v>
      </c>
      <c r="J6" s="10">
        <f t="shared" si="12"/>
        <v>0.8943320298061788</v>
      </c>
      <c r="K6" s="10" t="str">
        <f ca="1">_xlfn.IFERROR(VLOOKUP(H6,'Q1.R'!E:J,6,FALSE),"")</f>
        <v/>
      </c>
      <c r="L6" s="10" t="str">
        <f ca="1">_xlfn.IFERROR(VLOOKUP(H6,'Q2.R'!E:J,6,FALSE),"")</f>
        <v/>
      </c>
      <c r="M6" s="10" t="str">
        <f ca="1" t="shared" si="6"/>
        <v/>
      </c>
      <c r="N6" s="10" t="str">
        <f ca="1" t="shared" si="7"/>
        <v/>
      </c>
      <c r="O6" s="10" t="str">
        <f ca="1" t="shared" si="8"/>
        <v/>
      </c>
      <c r="P6" s="10" t="str">
        <f ca="1" t="shared" si="9"/>
        <v/>
      </c>
      <c r="Q6" s="10">
        <f t="shared" si="2"/>
        <v>33</v>
      </c>
      <c r="R6" s="10" t="str">
        <f ca="1">_xlfn.IFERROR(IF(_xlfn.IFERROR(VLOOKUP(Q6,'F.SL'!F:O,10,FALSE),0)=0,IF(_xlfn.IFERROR(VLOOKUP(Q6,'SF.SL'!F:O,10,FALSE),0)=0,N6,_xlfn.IFERROR(VLOOKUP(Q6,'SF.SL'!F:O,10,FALSE),0)),_xlfn.IFERROR(VLOOKUP(Q6,'F.SL'!F:O,10,FALSE),0)),"")</f>
        <v/>
      </c>
      <c r="S6" s="10" t="str">
        <f ca="1" t="shared" si="3"/>
        <v/>
      </c>
      <c r="T6" s="10" t="str">
        <f ca="1" t="shared" si="10"/>
        <v/>
      </c>
      <c r="U6" s="10">
        <f t="shared" si="11"/>
        <v>33</v>
      </c>
      <c r="V6" s="53">
        <f t="shared" si="4"/>
        <v>0.1</v>
      </c>
      <c r="W6" s="10" t="str">
        <f ca="1">_xlfn.IFERROR(VLOOKUP(H6,'Q3.R'!E:J,6,FALSE),"")</f>
        <v/>
      </c>
      <c r="X6" s="10" t="str">
        <f ca="1">_xlfn.IFERROR(VLOOKUP(H6,'Q4.R'!E:J,6,FALSE),"")</f>
        <v/>
      </c>
    </row>
    <row r="7" spans="2:24" ht="21" customHeight="1">
      <c r="B7" s="10">
        <f t="shared" si="0"/>
        <v>35</v>
      </c>
      <c r="C7" s="10">
        <f t="shared" si="1"/>
        <v>7</v>
      </c>
      <c r="D7" s="32">
        <f t="shared" si="5"/>
        <v>6</v>
      </c>
      <c r="E7" s="87" t="s">
        <v>120</v>
      </c>
      <c r="F7" s="87" t="s">
        <v>105</v>
      </c>
      <c r="G7" s="51" t="s">
        <v>79</v>
      </c>
      <c r="H7" s="51">
        <v>35</v>
      </c>
      <c r="I7" s="10">
        <v>0.6043718015750559</v>
      </c>
      <c r="J7" s="10">
        <f t="shared" si="12"/>
        <v>0.6043718015750559</v>
      </c>
      <c r="K7" s="10" t="str">
        <f ca="1">_xlfn.IFERROR(VLOOKUP(H7,'Q1.R'!E:J,6,FALSE),"")</f>
        <v/>
      </c>
      <c r="L7" s="10" t="str">
        <f ca="1">_xlfn.IFERROR(VLOOKUP(H7,'Q2.R'!E:J,6,FALSE),"")</f>
        <v/>
      </c>
      <c r="M7" s="10" t="str">
        <f ca="1" t="shared" si="6"/>
        <v/>
      </c>
      <c r="N7" s="10" t="str">
        <f ca="1" t="shared" si="7"/>
        <v/>
      </c>
      <c r="O7" s="10" t="str">
        <f ca="1" t="shared" si="8"/>
        <v/>
      </c>
      <c r="P7" s="10" t="str">
        <f ca="1" t="shared" si="9"/>
        <v/>
      </c>
      <c r="Q7" s="10">
        <f t="shared" si="2"/>
        <v>35</v>
      </c>
      <c r="R7" s="10" t="str">
        <f ca="1">_xlfn.IFERROR(IF(_xlfn.IFERROR(VLOOKUP(Q7,'F.SL'!F:O,10,FALSE),0)=0,IF(_xlfn.IFERROR(VLOOKUP(Q7,'SF.SL'!F:O,10,FALSE),0)=0,N7,_xlfn.IFERROR(VLOOKUP(Q7,'SF.SL'!F:O,10,FALSE),0)),_xlfn.IFERROR(VLOOKUP(Q7,'F.SL'!F:O,10,FALSE),0)),"")</f>
        <v/>
      </c>
      <c r="S7" s="10" t="str">
        <f ca="1" t="shared" si="3"/>
        <v/>
      </c>
      <c r="T7" s="10" t="str">
        <f ca="1" t="shared" si="10"/>
        <v/>
      </c>
      <c r="U7" s="10">
        <f t="shared" si="11"/>
        <v>35</v>
      </c>
      <c r="V7" s="53">
        <f t="shared" si="4"/>
        <v>0.1</v>
      </c>
      <c r="W7" s="10" t="str">
        <f ca="1">_xlfn.IFERROR(VLOOKUP(H7,'Q3.R'!E:J,6,FALSE),"")</f>
        <v/>
      </c>
      <c r="X7" s="10" t="str">
        <f ca="1">_xlfn.IFERROR(VLOOKUP(H7,'Q4.R'!E:J,6,FALSE),"")</f>
        <v/>
      </c>
    </row>
    <row r="8" spans="2:24" ht="21" customHeight="1">
      <c r="B8" s="10">
        <f t="shared" si="0"/>
        <v>32</v>
      </c>
      <c r="C8" s="10">
        <f t="shared" si="1"/>
        <v>1</v>
      </c>
      <c r="D8" s="32">
        <f t="shared" si="5"/>
        <v>7</v>
      </c>
      <c r="E8" s="87" t="s">
        <v>119</v>
      </c>
      <c r="F8" s="87" t="s">
        <v>135</v>
      </c>
      <c r="G8" s="51" t="s">
        <v>79</v>
      </c>
      <c r="H8" s="51">
        <v>32</v>
      </c>
      <c r="I8" s="10">
        <v>0.2548890143483338</v>
      </c>
      <c r="J8" s="10">
        <f t="shared" si="12"/>
        <v>0.2548890143483338</v>
      </c>
      <c r="K8" s="10" t="str">
        <f ca="1">_xlfn.IFERROR(VLOOKUP(H8,'Q1.R'!E:J,6,FALSE),"")</f>
        <v/>
      </c>
      <c r="L8" s="10" t="str">
        <f ca="1">_xlfn.IFERROR(VLOOKUP(H8,'Q2.R'!E:J,6,FALSE),"")</f>
        <v/>
      </c>
      <c r="M8" s="10" t="str">
        <f ca="1" t="shared" si="6"/>
        <v/>
      </c>
      <c r="N8" s="10" t="str">
        <f ca="1" t="shared" si="7"/>
        <v/>
      </c>
      <c r="O8" s="10" t="str">
        <f ca="1" t="shared" si="8"/>
        <v/>
      </c>
      <c r="P8" s="10" t="str">
        <f ca="1" t="shared" si="9"/>
        <v/>
      </c>
      <c r="Q8" s="10">
        <f t="shared" si="2"/>
        <v>32</v>
      </c>
      <c r="R8" s="10" t="str">
        <f ca="1">_xlfn.IFERROR(IF(_xlfn.IFERROR(VLOOKUP(Q8,'F.SL'!F:O,10,FALSE),0)=0,IF(_xlfn.IFERROR(VLOOKUP(Q8,'SF.SL'!F:O,10,FALSE),0)=0,N8,_xlfn.IFERROR(VLOOKUP(Q8,'SF.SL'!F:O,10,FALSE),0)),_xlfn.IFERROR(VLOOKUP(Q8,'F.SL'!F:O,10,FALSE),0)),"")</f>
        <v/>
      </c>
      <c r="S8" s="10" t="str">
        <f ca="1" t="shared" si="3"/>
        <v/>
      </c>
      <c r="T8" s="10" t="str">
        <f ca="1" t="shared" si="10"/>
        <v/>
      </c>
      <c r="U8" s="10">
        <f t="shared" si="11"/>
        <v>32</v>
      </c>
      <c r="V8" s="53">
        <f t="shared" si="4"/>
        <v>0.1</v>
      </c>
      <c r="W8" s="10" t="str">
        <f ca="1">_xlfn.IFERROR(VLOOKUP(H8,'Q3.R'!E:J,6,FALSE),"")</f>
        <v/>
      </c>
      <c r="X8" s="10" t="str">
        <f ca="1">_xlfn.IFERROR(VLOOKUP(H8,'Q4.R'!E:J,6,FALSE),"")</f>
        <v/>
      </c>
    </row>
    <row r="9" spans="2:24" ht="21" customHeight="1">
      <c r="B9" s="10">
        <f t="shared" si="0"/>
        <v>55</v>
      </c>
      <c r="C9" s="10">
        <f t="shared" si="1"/>
        <v>5</v>
      </c>
      <c r="D9" s="32">
        <f t="shared" si="5"/>
        <v>8</v>
      </c>
      <c r="E9" s="88" t="s">
        <v>121</v>
      </c>
      <c r="F9" s="88" t="s">
        <v>99</v>
      </c>
      <c r="G9" s="51" t="s">
        <v>79</v>
      </c>
      <c r="H9" s="51">
        <v>55</v>
      </c>
      <c r="I9" s="10">
        <v>0.5442549022101779</v>
      </c>
      <c r="J9" s="10">
        <f t="shared" si="12"/>
        <v>0.5442549022101779</v>
      </c>
      <c r="K9" s="10" t="str">
        <f ca="1">_xlfn.IFERROR(VLOOKUP(H9,'Q1.R'!E:J,6,FALSE),"")</f>
        <v/>
      </c>
      <c r="L9" s="10" t="str">
        <f ca="1">_xlfn.IFERROR(VLOOKUP(H9,'Q2.R'!E:J,6,FALSE),"")</f>
        <v/>
      </c>
      <c r="M9" s="10" t="str">
        <f ca="1" t="shared" si="6"/>
        <v/>
      </c>
      <c r="N9" s="10" t="str">
        <f ca="1" t="shared" si="7"/>
        <v/>
      </c>
      <c r="O9" s="10" t="str">
        <f ca="1" t="shared" si="8"/>
        <v/>
      </c>
      <c r="P9" s="10" t="str">
        <f ca="1" t="shared" si="9"/>
        <v/>
      </c>
      <c r="Q9" s="10">
        <f t="shared" si="2"/>
        <v>55</v>
      </c>
      <c r="R9" s="10" t="str">
        <f ca="1">_xlfn.IFERROR(IF(_xlfn.IFERROR(VLOOKUP(Q9,'F.SL'!F:O,10,FALSE),0)=0,IF(_xlfn.IFERROR(VLOOKUP(Q9,'SF.SL'!F:O,10,FALSE),0)=0,N9,_xlfn.IFERROR(VLOOKUP(Q9,'SF.SL'!F:O,10,FALSE),0)),_xlfn.IFERROR(VLOOKUP(Q9,'F.SL'!F:O,10,FALSE),0)),"")</f>
        <v/>
      </c>
      <c r="S9" s="10" t="str">
        <f ca="1" t="shared" si="3"/>
        <v/>
      </c>
      <c r="T9" s="10" t="str">
        <f ca="1" t="shared" si="10"/>
        <v/>
      </c>
      <c r="U9" s="10">
        <f t="shared" si="11"/>
        <v>55</v>
      </c>
      <c r="V9" s="53">
        <f t="shared" si="4"/>
        <v>0.1</v>
      </c>
      <c r="W9" s="10" t="str">
        <f ca="1">_xlfn.IFERROR(VLOOKUP(H9,'Q3.R'!E:J,6,FALSE),"")</f>
        <v/>
      </c>
      <c r="X9" s="10" t="str">
        <f ca="1">_xlfn.IFERROR(VLOOKUP(H9,'Q4.R'!E:J,6,FALSE),"")</f>
        <v/>
      </c>
    </row>
    <row r="10" spans="2:24" ht="21" customHeight="1">
      <c r="B10" s="10">
        <f t="shared" si="0"/>
        <v>34</v>
      </c>
      <c r="C10" s="10">
        <f t="shared" si="1"/>
        <v>17</v>
      </c>
      <c r="D10" s="32">
        <f t="shared" si="5"/>
        <v>9</v>
      </c>
      <c r="E10" s="87" t="s">
        <v>122</v>
      </c>
      <c r="F10" s="87" t="s">
        <v>136</v>
      </c>
      <c r="G10" s="51" t="s">
        <v>85</v>
      </c>
      <c r="H10" s="51">
        <v>34</v>
      </c>
      <c r="I10" s="10">
        <v>0.9804677815422893</v>
      </c>
      <c r="J10" s="10">
        <f t="shared" si="12"/>
        <v>0.9804677815422893</v>
      </c>
      <c r="K10" s="10" t="str">
        <f ca="1">_xlfn.IFERROR(VLOOKUP(H10,'Q1.R'!E:J,6,FALSE),"")</f>
        <v/>
      </c>
      <c r="L10" s="10" t="str">
        <f ca="1">_xlfn.IFERROR(VLOOKUP(H10,'Q2.R'!E:J,6,FALSE),"")</f>
        <v/>
      </c>
      <c r="M10" s="10" t="str">
        <f ca="1" t="shared" si="6"/>
        <v/>
      </c>
      <c r="N10" s="10" t="str">
        <f ca="1" t="shared" si="7"/>
        <v/>
      </c>
      <c r="O10" s="10" t="str">
        <f ca="1" t="shared" si="8"/>
        <v/>
      </c>
      <c r="P10" s="10" t="str">
        <f ca="1" t="shared" si="9"/>
        <v/>
      </c>
      <c r="Q10" s="10">
        <f t="shared" si="2"/>
        <v>34</v>
      </c>
      <c r="R10" s="10" t="str">
        <f ca="1">_xlfn.IFERROR(IF(_xlfn.IFERROR(VLOOKUP(Q10,'F.SL'!F:O,10,FALSE),0)=0,IF(_xlfn.IFERROR(VLOOKUP(Q10,'SF.SL'!F:O,10,FALSE),0)=0,N10,_xlfn.IFERROR(VLOOKUP(Q10,'SF.SL'!F:O,10,FALSE),0)),_xlfn.IFERROR(VLOOKUP(Q10,'F.SL'!F:O,10,FALSE),0)),"")</f>
        <v/>
      </c>
      <c r="S10" s="10" t="str">
        <f ca="1" t="shared" si="3"/>
        <v/>
      </c>
      <c r="T10" s="10" t="str">
        <f ca="1" t="shared" si="10"/>
        <v/>
      </c>
      <c r="U10" s="10">
        <f t="shared" si="11"/>
        <v>34</v>
      </c>
      <c r="V10" s="53">
        <f t="shared" si="4"/>
        <v>0.3333333333333333</v>
      </c>
      <c r="W10" s="10" t="str">
        <f ca="1">_xlfn.IFERROR(VLOOKUP(H10,'Q3.R'!E:J,6,FALSE),"")</f>
        <v/>
      </c>
      <c r="X10" s="10" t="str">
        <f ca="1">_xlfn.IFERROR(VLOOKUP(H10,'Q4.R'!E:J,6,FALSE),"")</f>
        <v/>
      </c>
    </row>
    <row r="11" spans="2:24" ht="21" customHeight="1">
      <c r="B11" s="10">
        <f t="shared" si="0"/>
        <v>52</v>
      </c>
      <c r="C11" s="10">
        <f t="shared" si="1"/>
        <v>4</v>
      </c>
      <c r="D11" s="32">
        <f t="shared" si="5"/>
        <v>10</v>
      </c>
      <c r="E11" s="87" t="s">
        <v>123</v>
      </c>
      <c r="F11" s="87" t="s">
        <v>137</v>
      </c>
      <c r="G11" s="51" t="s">
        <v>85</v>
      </c>
      <c r="H11" s="51">
        <v>52</v>
      </c>
      <c r="I11" s="10">
        <v>0.5152881294910829</v>
      </c>
      <c r="J11" s="10">
        <f t="shared" si="12"/>
        <v>0.5152881294910829</v>
      </c>
      <c r="K11" s="10" t="str">
        <f ca="1">_xlfn.IFERROR(VLOOKUP(H11,'Q1.R'!E:J,6,FALSE),"")</f>
        <v/>
      </c>
      <c r="L11" s="10" t="str">
        <f ca="1">_xlfn.IFERROR(VLOOKUP(H11,'Q2.R'!E:J,6,FALSE),"")</f>
        <v/>
      </c>
      <c r="M11" s="10" t="str">
        <f ca="1" t="shared" si="6"/>
        <v/>
      </c>
      <c r="N11" s="10" t="str">
        <f ca="1" t="shared" si="7"/>
        <v/>
      </c>
      <c r="O11" s="10" t="str">
        <f ca="1" t="shared" si="8"/>
        <v/>
      </c>
      <c r="P11" s="10" t="str">
        <f ca="1" t="shared" si="9"/>
        <v/>
      </c>
      <c r="Q11" s="10">
        <f t="shared" si="2"/>
        <v>52</v>
      </c>
      <c r="R11" s="10" t="str">
        <f ca="1">_xlfn.IFERROR(IF(_xlfn.IFERROR(VLOOKUP(Q11,'F.SL'!F:O,10,FALSE),0)=0,IF(_xlfn.IFERROR(VLOOKUP(Q11,'SF.SL'!F:O,10,FALSE),0)=0,N11,_xlfn.IFERROR(VLOOKUP(Q11,'SF.SL'!F:O,10,FALSE),0)),_xlfn.IFERROR(VLOOKUP(Q11,'F.SL'!F:O,10,FALSE),0)),"")</f>
        <v/>
      </c>
      <c r="S11" s="10" t="str">
        <f ca="1" t="shared" si="3"/>
        <v/>
      </c>
      <c r="T11" s="10" t="str">
        <f ca="1" t="shared" si="10"/>
        <v/>
      </c>
      <c r="U11" s="10">
        <f t="shared" si="11"/>
        <v>52</v>
      </c>
      <c r="V11" s="53">
        <f t="shared" si="4"/>
        <v>0.3333333333333333</v>
      </c>
      <c r="W11" s="10" t="str">
        <f ca="1">_xlfn.IFERROR(VLOOKUP(H11,'Q3.R'!E:J,6,FALSE),"")</f>
        <v/>
      </c>
      <c r="X11" s="10" t="str">
        <f ca="1">_xlfn.IFERROR(VLOOKUP(H11,'Q4.R'!E:J,6,FALSE),"")</f>
        <v/>
      </c>
    </row>
    <row r="12" spans="2:24" ht="21" customHeight="1">
      <c r="B12" s="10">
        <f t="shared" si="0"/>
        <v>29</v>
      </c>
      <c r="C12" s="10">
        <f t="shared" si="1"/>
        <v>11</v>
      </c>
      <c r="D12" s="32">
        <f t="shared" si="5"/>
        <v>11</v>
      </c>
      <c r="E12" s="87" t="s">
        <v>124</v>
      </c>
      <c r="F12" s="87" t="s">
        <v>138</v>
      </c>
      <c r="G12" s="51" t="s">
        <v>85</v>
      </c>
      <c r="H12" s="51">
        <v>29</v>
      </c>
      <c r="I12" s="10">
        <v>0.6634055445233005</v>
      </c>
      <c r="J12" s="10">
        <f t="shared" si="12"/>
        <v>0.6634055445233005</v>
      </c>
      <c r="K12" s="10" t="str">
        <f ca="1">_xlfn.IFERROR(VLOOKUP(H12,'Q1.R'!E:J,6,FALSE),"")</f>
        <v/>
      </c>
      <c r="L12" s="10" t="str">
        <f ca="1">_xlfn.IFERROR(VLOOKUP(H12,'Q2.R'!E:J,6,FALSE),"")</f>
        <v/>
      </c>
      <c r="M12" s="10" t="str">
        <f ca="1" t="shared" si="6"/>
        <v/>
      </c>
      <c r="N12" s="10" t="str">
        <f ca="1" t="shared" si="7"/>
        <v/>
      </c>
      <c r="O12" s="10" t="str">
        <f ca="1" t="shared" si="8"/>
        <v/>
      </c>
      <c r="P12" s="10" t="str">
        <f ca="1" t="shared" si="9"/>
        <v/>
      </c>
      <c r="Q12" s="10">
        <f t="shared" si="2"/>
        <v>29</v>
      </c>
      <c r="R12" s="10" t="str">
        <f ca="1">_xlfn.IFERROR(IF(_xlfn.IFERROR(VLOOKUP(Q12,'F.SL'!F:O,10,FALSE),0)=0,IF(_xlfn.IFERROR(VLOOKUP(Q12,'SF.SL'!F:O,10,FALSE),0)=0,N12,_xlfn.IFERROR(VLOOKUP(Q12,'SF.SL'!F:O,10,FALSE),0)),_xlfn.IFERROR(VLOOKUP(Q12,'F.SL'!F:O,10,FALSE),0)),"")</f>
        <v/>
      </c>
      <c r="S12" s="10" t="str">
        <f ca="1" t="shared" si="3"/>
        <v/>
      </c>
      <c r="T12" s="10" t="str">
        <f ca="1" t="shared" si="10"/>
        <v/>
      </c>
      <c r="U12" s="10">
        <f t="shared" si="11"/>
        <v>29</v>
      </c>
      <c r="V12" s="53">
        <f t="shared" si="4"/>
        <v>0.3333333333333333</v>
      </c>
      <c r="W12" s="10" t="str">
        <f ca="1">_xlfn.IFERROR(VLOOKUP(H12,'Q3.R'!E:J,6,FALSE),"")</f>
        <v/>
      </c>
      <c r="X12" s="10" t="str">
        <f ca="1">_xlfn.IFERROR(VLOOKUP(H12,'Q4.R'!E:J,6,FALSE),"")</f>
        <v/>
      </c>
    </row>
    <row r="13" spans="2:24" ht="21" customHeight="1">
      <c r="B13" s="10">
        <f t="shared" si="0"/>
        <v>40</v>
      </c>
      <c r="C13" s="10">
        <f t="shared" si="1"/>
        <v>8</v>
      </c>
      <c r="D13" s="32">
        <f t="shared" si="5"/>
        <v>12</v>
      </c>
      <c r="E13" s="87" t="s">
        <v>125</v>
      </c>
      <c r="F13" s="87" t="s">
        <v>139</v>
      </c>
      <c r="G13" s="51" t="s">
        <v>88</v>
      </c>
      <c r="H13" s="51">
        <v>40</v>
      </c>
      <c r="I13" s="10">
        <v>0.608787814916443</v>
      </c>
      <c r="J13" s="10">
        <f t="shared" si="12"/>
        <v>0.608787814916443</v>
      </c>
      <c r="K13" s="10" t="str">
        <f ca="1">_xlfn.IFERROR(VLOOKUP(H13,'Q1.R'!E:J,6,FALSE),"")</f>
        <v/>
      </c>
      <c r="L13" s="10" t="str">
        <f ca="1">_xlfn.IFERROR(VLOOKUP(H13,'Q2.R'!E:J,6,FALSE),"")</f>
        <v/>
      </c>
      <c r="M13" s="10" t="str">
        <f ca="1" t="shared" si="6"/>
        <v/>
      </c>
      <c r="N13" s="10" t="str">
        <f ca="1" t="shared" si="7"/>
        <v/>
      </c>
      <c r="O13" s="10" t="str">
        <f ca="1" t="shared" si="8"/>
        <v/>
      </c>
      <c r="P13" s="10" t="str">
        <f ca="1" t="shared" si="9"/>
        <v/>
      </c>
      <c r="Q13" s="10">
        <f t="shared" si="2"/>
        <v>40</v>
      </c>
      <c r="R13" s="10" t="str">
        <f ca="1">_xlfn.IFERROR(IF(_xlfn.IFERROR(VLOOKUP(Q13,'F.SL'!F:O,10,FALSE),0)=0,IF(_xlfn.IFERROR(VLOOKUP(Q13,'SF.SL'!F:O,10,FALSE),0)=0,N13,_xlfn.IFERROR(VLOOKUP(Q13,'SF.SL'!F:O,10,FALSE),0)),_xlfn.IFERROR(VLOOKUP(Q13,'F.SL'!F:O,10,FALSE),0)),"")</f>
        <v/>
      </c>
      <c r="S13" s="10" t="str">
        <f ca="1" t="shared" si="3"/>
        <v/>
      </c>
      <c r="T13" s="10" t="str">
        <f ca="1" t="shared" si="10"/>
        <v/>
      </c>
      <c r="U13" s="10">
        <f t="shared" si="11"/>
        <v>40</v>
      </c>
      <c r="V13" s="53">
        <f t="shared" si="4"/>
        <v>0.25</v>
      </c>
      <c r="W13" s="10" t="str">
        <f ca="1">_xlfn.IFERROR(VLOOKUP(H13,'Q3.R'!E:J,6,FALSE),"")</f>
        <v/>
      </c>
      <c r="X13" s="10" t="str">
        <f ca="1">_xlfn.IFERROR(VLOOKUP(H13,'Q4.R'!E:J,6,FALSE),"")</f>
        <v/>
      </c>
    </row>
    <row r="14" spans="2:24" ht="21" customHeight="1">
      <c r="B14" s="10">
        <f t="shared" si="0"/>
        <v>45</v>
      </c>
      <c r="C14" s="10">
        <f t="shared" si="1"/>
        <v>12</v>
      </c>
      <c r="D14" s="32">
        <f t="shared" si="5"/>
        <v>13</v>
      </c>
      <c r="E14" s="87" t="s">
        <v>126</v>
      </c>
      <c r="F14" s="87" t="s">
        <v>140</v>
      </c>
      <c r="G14" s="51" t="s">
        <v>79</v>
      </c>
      <c r="H14" s="51">
        <v>45</v>
      </c>
      <c r="I14" s="10">
        <v>0.7156830609866291</v>
      </c>
      <c r="J14" s="10">
        <f t="shared" si="12"/>
        <v>0.7156830609866291</v>
      </c>
      <c r="K14" s="10" t="str">
        <f ca="1">_xlfn.IFERROR(VLOOKUP(H14,'Q1.R'!E:J,6,FALSE),"")</f>
        <v/>
      </c>
      <c r="L14" s="10" t="str">
        <f ca="1">_xlfn.IFERROR(VLOOKUP(H14,'Q2.R'!E:J,6,FALSE),"")</f>
        <v/>
      </c>
      <c r="M14" s="10" t="str">
        <f ca="1" t="shared" si="6"/>
        <v/>
      </c>
      <c r="N14" s="10" t="str">
        <f ca="1" t="shared" si="7"/>
        <v/>
      </c>
      <c r="O14" s="10" t="str">
        <f ca="1" t="shared" si="8"/>
        <v/>
      </c>
      <c r="P14" s="10" t="str">
        <f ca="1" t="shared" si="9"/>
        <v/>
      </c>
      <c r="Q14" s="10">
        <f t="shared" si="2"/>
        <v>45</v>
      </c>
      <c r="R14" s="10" t="str">
        <f ca="1">_xlfn.IFERROR(IF(_xlfn.IFERROR(VLOOKUP(Q14,'F.SL'!F:O,10,FALSE),0)=0,IF(_xlfn.IFERROR(VLOOKUP(Q14,'SF.SL'!F:O,10,FALSE),0)=0,N14,_xlfn.IFERROR(VLOOKUP(Q14,'SF.SL'!F:O,10,FALSE),0)),_xlfn.IFERROR(VLOOKUP(Q14,'F.SL'!F:O,10,FALSE),0)),"")</f>
        <v/>
      </c>
      <c r="S14" s="10" t="str">
        <f ca="1" t="shared" si="3"/>
        <v/>
      </c>
      <c r="T14" s="10" t="str">
        <f ca="1" t="shared" si="10"/>
        <v/>
      </c>
      <c r="U14" s="10">
        <f t="shared" si="11"/>
        <v>45</v>
      </c>
      <c r="V14" s="53">
        <f t="shared" si="4"/>
        <v>0.1</v>
      </c>
      <c r="W14" s="10" t="str">
        <f ca="1">_xlfn.IFERROR(VLOOKUP(H14,'Q3.R'!E:J,6,FALSE),"")</f>
        <v/>
      </c>
      <c r="X14" s="10" t="str">
        <f ca="1">_xlfn.IFERROR(VLOOKUP(H14,'Q4.R'!E:J,6,FALSE),"")</f>
        <v/>
      </c>
    </row>
    <row r="15" spans="2:24" ht="21" customHeight="1">
      <c r="B15" s="10">
        <f t="shared" si="0"/>
        <v>69</v>
      </c>
      <c r="C15" s="10">
        <f t="shared" si="1"/>
        <v>2</v>
      </c>
      <c r="D15" s="32">
        <f t="shared" si="5"/>
        <v>14</v>
      </c>
      <c r="E15" s="87" t="s">
        <v>127</v>
      </c>
      <c r="F15" s="87" t="s">
        <v>97</v>
      </c>
      <c r="G15" s="51" t="s">
        <v>79</v>
      </c>
      <c r="H15" s="51">
        <v>69</v>
      </c>
      <c r="I15" s="10">
        <v>0.2898258710185825</v>
      </c>
      <c r="J15" s="10">
        <f>IF(E15&lt;&gt;"",I15,"")</f>
        <v>0.2898258710185825</v>
      </c>
      <c r="K15" s="10" t="str">
        <f ca="1">_xlfn.IFERROR(VLOOKUP(H15,'Q1.R'!E:J,6,FALSE),"")</f>
        <v/>
      </c>
      <c r="L15" s="10" t="str">
        <f ca="1">_xlfn.IFERROR(VLOOKUP(H15,'Q2.R'!E:J,6,FALSE),"")</f>
        <v/>
      </c>
      <c r="M15" s="10" t="str">
        <f ca="1" t="shared" si="6"/>
        <v/>
      </c>
      <c r="N15" s="10" t="str">
        <f ca="1" t="shared" si="7"/>
        <v/>
      </c>
      <c r="O15" s="10" t="str">
        <f ca="1" t="shared" si="8"/>
        <v/>
      </c>
      <c r="P15" s="10" t="str">
        <f ca="1" t="shared" si="9"/>
        <v/>
      </c>
      <c r="Q15" s="10">
        <f t="shared" si="2"/>
        <v>69</v>
      </c>
      <c r="R15" s="10" t="str">
        <f ca="1">_xlfn.IFERROR(IF(_xlfn.IFERROR(VLOOKUP(Q15,'F.SL'!F:O,10,FALSE),0)=0,IF(_xlfn.IFERROR(VLOOKUP(Q15,'SF.SL'!F:O,10,FALSE),0)=0,N15,_xlfn.IFERROR(VLOOKUP(Q15,'SF.SL'!F:O,10,FALSE),0)),_xlfn.IFERROR(VLOOKUP(Q15,'F.SL'!F:O,10,FALSE),0)),"")</f>
        <v/>
      </c>
      <c r="S15" s="10" t="str">
        <f ca="1" t="shared" si="3"/>
        <v/>
      </c>
      <c r="T15" s="10" t="str">
        <f ca="1" t="shared" si="10"/>
        <v/>
      </c>
      <c r="U15" s="10">
        <f t="shared" si="11"/>
        <v>69</v>
      </c>
      <c r="V15" s="53">
        <f t="shared" si="4"/>
        <v>0.1</v>
      </c>
      <c r="W15" s="10" t="str">
        <f ca="1">_xlfn.IFERROR(VLOOKUP(H15,'Q3.R'!E:J,6,FALSE),"")</f>
        <v/>
      </c>
      <c r="X15" s="10" t="str">
        <f ca="1">_xlfn.IFERROR(VLOOKUP(H15,'Q4.R'!E:J,6,FALSE),"")</f>
        <v/>
      </c>
    </row>
    <row r="16" spans="2:24" ht="21" customHeight="1">
      <c r="B16" s="10">
        <f aca="true" t="shared" si="13" ref="B16:B66">H16</f>
        <v>46</v>
      </c>
      <c r="C16" s="10">
        <f t="shared" si="1"/>
        <v>13</v>
      </c>
      <c r="D16" s="32">
        <f t="shared" si="5"/>
        <v>15</v>
      </c>
      <c r="E16" s="87" t="s">
        <v>128</v>
      </c>
      <c r="F16" s="87" t="s">
        <v>141</v>
      </c>
      <c r="G16" s="51" t="s">
        <v>79</v>
      </c>
      <c r="H16" s="51">
        <v>46</v>
      </c>
      <c r="I16" s="10">
        <v>0.7659925921916895</v>
      </c>
      <c r="J16" s="10">
        <f>IF(E16&lt;&gt;"",I16,"")</f>
        <v>0.7659925921916895</v>
      </c>
      <c r="K16" s="10" t="str">
        <f ca="1">_xlfn.IFERROR(VLOOKUP(H16,'Q1.R'!E:J,6,FALSE),"")</f>
        <v/>
      </c>
      <c r="L16" s="10" t="str">
        <f ca="1">_xlfn.IFERROR(VLOOKUP(H16,'Q2.R'!E:J,6,FALSE),"")</f>
        <v/>
      </c>
      <c r="M16" s="10" t="str">
        <f ca="1" t="shared" si="6"/>
        <v/>
      </c>
      <c r="N16" s="10" t="str">
        <f ca="1" t="shared" si="7"/>
        <v/>
      </c>
      <c r="O16" s="10" t="str">
        <f ca="1" t="shared" si="8"/>
        <v/>
      </c>
      <c r="P16" s="10" t="str">
        <f ca="1" t="shared" si="9"/>
        <v/>
      </c>
      <c r="Q16" s="10">
        <f aca="true" t="shared" si="14" ref="Q16:Q65">H16</f>
        <v>46</v>
      </c>
      <c r="R16" s="10" t="str">
        <f ca="1">_xlfn.IFERROR(IF(_xlfn.IFERROR(VLOOKUP(Q16,'F.SL'!F:O,10,FALSE),0)=0,IF(_xlfn.IFERROR(VLOOKUP(Q16,'SF.SL'!F:O,10,FALSE),0)=0,N16,_xlfn.IFERROR(VLOOKUP(Q16,'SF.SL'!F:O,10,FALSE),0)),_xlfn.IFERROR(VLOOKUP(Q16,'F.SL'!F:O,10,FALSE),0)),"")</f>
        <v/>
      </c>
      <c r="S16" s="10" t="str">
        <f ca="1" t="shared" si="3"/>
        <v/>
      </c>
      <c r="T16" s="10" t="str">
        <f ca="1" t="shared" si="10"/>
        <v/>
      </c>
      <c r="U16" s="10">
        <f t="shared" si="11"/>
        <v>46</v>
      </c>
      <c r="V16" s="53">
        <f aca="true" t="shared" si="15" ref="V16:V66">_xlfn.IFERROR(1/COUNTIF(G:G,G16),"")</f>
        <v>0.1</v>
      </c>
      <c r="W16" s="10" t="str">
        <f ca="1">_xlfn.IFERROR(VLOOKUP(H16,'Q3.R'!E:J,6,FALSE),"")</f>
        <v/>
      </c>
      <c r="X16" s="10" t="str">
        <f ca="1">_xlfn.IFERROR(VLOOKUP(H16,'Q4.R'!E:J,6,FALSE),"")</f>
        <v/>
      </c>
    </row>
    <row r="17" spans="2:24" ht="21" customHeight="1">
      <c r="B17" s="10">
        <f t="shared" si="13"/>
        <v>31</v>
      </c>
      <c r="C17" s="10">
        <f t="shared" si="1"/>
        <v>3</v>
      </c>
      <c r="D17" s="32">
        <f t="shared" si="5"/>
        <v>16</v>
      </c>
      <c r="E17" s="87" t="s">
        <v>129</v>
      </c>
      <c r="F17" s="87" t="s">
        <v>142</v>
      </c>
      <c r="G17" s="51" t="s">
        <v>88</v>
      </c>
      <c r="H17" s="51">
        <v>31</v>
      </c>
      <c r="I17" s="10">
        <v>0.4048489902010731</v>
      </c>
      <c r="J17" s="10">
        <f t="shared" si="12"/>
        <v>0.4048489902010731</v>
      </c>
      <c r="K17" s="10" t="str">
        <f ca="1">_xlfn.IFERROR(VLOOKUP(H17,'Q1.R'!E:J,6,FALSE),"")</f>
        <v/>
      </c>
      <c r="L17" s="10" t="str">
        <f ca="1">_xlfn.IFERROR(VLOOKUP(H17,'Q2.R'!E:J,6,FALSE),"")</f>
        <v/>
      </c>
      <c r="M17" s="10" t="str">
        <f ca="1" t="shared" si="6"/>
        <v/>
      </c>
      <c r="N17" s="10" t="str">
        <f ca="1" t="shared" si="7"/>
        <v/>
      </c>
      <c r="O17" s="10" t="str">
        <f ca="1" t="shared" si="8"/>
        <v/>
      </c>
      <c r="P17" s="10" t="str">
        <f ca="1" t="shared" si="9"/>
        <v/>
      </c>
      <c r="Q17" s="10">
        <f t="shared" si="14"/>
        <v>31</v>
      </c>
      <c r="R17" s="10" t="str">
        <f ca="1">_xlfn.IFERROR(IF(_xlfn.IFERROR(VLOOKUP(Q17,'F.SL'!F:O,10,FALSE),0)=0,IF(_xlfn.IFERROR(VLOOKUP(Q17,'SF.SL'!F:O,10,FALSE),0)=0,N17,_xlfn.IFERROR(VLOOKUP(Q17,'SF.SL'!F:O,10,FALSE),0)),_xlfn.IFERROR(VLOOKUP(Q17,'F.SL'!F:O,10,FALSE),0)),"")</f>
        <v/>
      </c>
      <c r="S17" s="10" t="str">
        <f ca="1" t="shared" si="3"/>
        <v/>
      </c>
      <c r="T17" s="10" t="str">
        <f ca="1" t="shared" si="10"/>
        <v/>
      </c>
      <c r="U17" s="10">
        <f t="shared" si="11"/>
        <v>31</v>
      </c>
      <c r="V17" s="53">
        <f t="shared" si="15"/>
        <v>0.25</v>
      </c>
      <c r="W17" s="10" t="str">
        <f ca="1">_xlfn.IFERROR(VLOOKUP(H17,'Q3.R'!E:J,6,FALSE),"")</f>
        <v/>
      </c>
      <c r="X17" s="10" t="str">
        <f ca="1">_xlfn.IFERROR(VLOOKUP(H17,'Q4.R'!E:J,6,FALSE),"")</f>
        <v/>
      </c>
    </row>
    <row r="18" spans="2:24" ht="21" customHeight="1">
      <c r="B18" s="10">
        <f t="shared" si="13"/>
        <v>47</v>
      </c>
      <c r="C18" s="10">
        <f t="shared" si="1"/>
        <v>14</v>
      </c>
      <c r="D18" s="32">
        <f t="shared" si="5"/>
        <v>17</v>
      </c>
      <c r="E18" s="87" t="s">
        <v>130</v>
      </c>
      <c r="F18" s="87" t="s">
        <v>105</v>
      </c>
      <c r="G18" s="51" t="s">
        <v>79</v>
      </c>
      <c r="H18" s="51">
        <v>47</v>
      </c>
      <c r="I18" s="10">
        <v>0.8243173174561116</v>
      </c>
      <c r="J18" s="10">
        <f t="shared" si="12"/>
        <v>0.8243173174561116</v>
      </c>
      <c r="K18" s="10" t="str">
        <f ca="1">_xlfn.IFERROR(VLOOKUP(H18,'Q1.R'!E:J,6,FALSE),"")</f>
        <v/>
      </c>
      <c r="L18" s="10" t="str">
        <f ca="1">_xlfn.IFERROR(VLOOKUP(H18,'Q2.R'!E:J,6,FALSE),"")</f>
        <v/>
      </c>
      <c r="M18" s="10" t="str">
        <f ca="1" t="shared" si="6"/>
        <v/>
      </c>
      <c r="N18" s="10" t="str">
        <f ca="1" t="shared" si="7"/>
        <v/>
      </c>
      <c r="O18" s="10" t="str">
        <f ca="1" t="shared" si="8"/>
        <v/>
      </c>
      <c r="P18" s="10" t="str">
        <f ca="1" t="shared" si="9"/>
        <v/>
      </c>
      <c r="Q18" s="10">
        <f t="shared" si="14"/>
        <v>47</v>
      </c>
      <c r="R18" s="10" t="str">
        <f ca="1">_xlfn.IFERROR(IF(_xlfn.IFERROR(VLOOKUP(Q18,'F.SL'!F:O,10,FALSE),0)=0,IF(_xlfn.IFERROR(VLOOKUP(Q18,'SF.SL'!F:O,10,FALSE),0)=0,N18,_xlfn.IFERROR(VLOOKUP(Q18,'SF.SL'!F:O,10,FALSE),0)),_xlfn.IFERROR(VLOOKUP(Q18,'F.SL'!F:O,10,FALSE),0)),"")</f>
        <v/>
      </c>
      <c r="S18" s="10" t="str">
        <f ca="1" t="shared" si="3"/>
        <v/>
      </c>
      <c r="T18" s="10" t="str">
        <f ca="1" t="shared" si="10"/>
        <v/>
      </c>
      <c r="U18" s="10">
        <f t="shared" si="11"/>
        <v>47</v>
      </c>
      <c r="V18" s="53">
        <f t="shared" si="15"/>
        <v>0.1</v>
      </c>
      <c r="W18" s="10" t="str">
        <f ca="1">_xlfn.IFERROR(VLOOKUP(H18,'Q3.R'!E:J,6,FALSE),"")</f>
        <v/>
      </c>
      <c r="X18" s="10" t="str">
        <f ca="1">_xlfn.IFERROR(VLOOKUP(H18,'Q4.R'!E:J,6,FALSE),"")</f>
        <v/>
      </c>
    </row>
    <row r="19" spans="2:24" ht="21" customHeight="1">
      <c r="B19" s="10">
        <f t="shared" si="13"/>
        <v>0</v>
      </c>
      <c r="C19" s="10" t="str">
        <f t="shared" si="1"/>
        <v/>
      </c>
      <c r="D19" s="32">
        <f t="shared" si="5"/>
        <v>18</v>
      </c>
      <c r="H19" s="51"/>
      <c r="I19" s="10">
        <v>0.673951121522856</v>
      </c>
      <c r="J19" s="10" t="str">
        <f t="shared" si="12"/>
        <v/>
      </c>
      <c r="K19" s="10" t="str">
        <f>_xlfn.IFERROR(VLOOKUP(H19,'Q1.R'!E:J,6,FALSE),"")</f>
        <v/>
      </c>
      <c r="L19" s="10" t="str">
        <f>_xlfn.IFERROR(VLOOKUP(H19,'Q2.R'!E:J,6,FALSE),"")</f>
        <v/>
      </c>
      <c r="M19" s="10" t="str">
        <f t="shared" si="6"/>
        <v/>
      </c>
      <c r="N19" s="10" t="str">
        <f t="shared" si="7"/>
        <v/>
      </c>
      <c r="O19" s="10" t="str">
        <f t="shared" si="8"/>
        <v/>
      </c>
      <c r="P19" s="10" t="str">
        <f t="shared" si="9"/>
        <v/>
      </c>
      <c r="Q19" s="10">
        <f t="shared" si="14"/>
        <v>0</v>
      </c>
      <c r="R19" s="10" t="str">
        <f ca="1">_xlfn.IFERROR(IF(_xlfn.IFERROR(VLOOKUP(Q19,'F.SL'!F:O,10,FALSE),0)=0,IF(_xlfn.IFERROR(VLOOKUP(Q19,'SF.SL'!F:O,10,FALSE),0)=0,N19,_xlfn.IFERROR(VLOOKUP(Q19,'SF.SL'!F:O,10,FALSE),0)),_xlfn.IFERROR(VLOOKUP(Q19,'F.SL'!F:O,10,FALSE),0)),"")</f>
        <v/>
      </c>
      <c r="S19" s="10" t="str">
        <f ca="1" t="shared" si="3"/>
        <v/>
      </c>
      <c r="T19" s="10" t="str">
        <f ca="1" t="shared" si="10"/>
        <v/>
      </c>
      <c r="U19" s="10">
        <f t="shared" si="11"/>
        <v>0</v>
      </c>
      <c r="V19" s="53" t="str">
        <f t="shared" si="15"/>
        <v/>
      </c>
      <c r="W19" s="10" t="str">
        <f>_xlfn.IFERROR(VLOOKUP(H19,'Q3.R'!E:J,6,FALSE),"")</f>
        <v/>
      </c>
      <c r="X19" s="10" t="str">
        <f>_xlfn.IFERROR(VLOOKUP(H19,'Q4.R'!E:J,6,FALSE),"")</f>
        <v/>
      </c>
    </row>
    <row r="20" spans="2:24" ht="21" customHeight="1">
      <c r="B20" s="10">
        <f t="shared" si="13"/>
        <v>0</v>
      </c>
      <c r="C20" s="10" t="str">
        <f t="shared" si="1"/>
        <v/>
      </c>
      <c r="D20" s="32">
        <f t="shared" si="5"/>
        <v>19</v>
      </c>
      <c r="H20" s="51"/>
      <c r="I20" s="10">
        <v>0.26431644028253365</v>
      </c>
      <c r="J20" s="10" t="str">
        <f t="shared" si="12"/>
        <v/>
      </c>
      <c r="K20" s="10" t="str">
        <f>_xlfn.IFERROR(VLOOKUP(H20,'Q1.R'!E:J,6,FALSE),"")</f>
        <v/>
      </c>
      <c r="L20" s="10" t="str">
        <f>_xlfn.IFERROR(VLOOKUP(H20,'Q2.R'!E:J,6,FALSE),"")</f>
        <v/>
      </c>
      <c r="M20" s="10" t="str">
        <f t="shared" si="6"/>
        <v/>
      </c>
      <c r="N20" s="10" t="str">
        <f t="shared" si="7"/>
        <v/>
      </c>
      <c r="O20" s="10" t="str">
        <f t="shared" si="8"/>
        <v/>
      </c>
      <c r="P20" s="10" t="str">
        <f t="shared" si="9"/>
        <v/>
      </c>
      <c r="Q20" s="10">
        <f t="shared" si="14"/>
        <v>0</v>
      </c>
      <c r="R20" s="10" t="str">
        <f ca="1">_xlfn.IFERROR(IF(_xlfn.IFERROR(VLOOKUP(Q20,'F.SL'!F:O,10,FALSE),0)=0,IF(_xlfn.IFERROR(VLOOKUP(Q20,'SF.SL'!F:O,10,FALSE),0)=0,N20,_xlfn.IFERROR(VLOOKUP(Q20,'SF.SL'!F:O,10,FALSE),0)),_xlfn.IFERROR(VLOOKUP(Q20,'F.SL'!F:O,10,FALSE),0)),"")</f>
        <v/>
      </c>
      <c r="S20" s="10" t="str">
        <f ca="1" t="shared" si="3"/>
        <v/>
      </c>
      <c r="T20" s="10" t="str">
        <f ca="1" t="shared" si="10"/>
        <v/>
      </c>
      <c r="U20" s="10">
        <f t="shared" si="11"/>
        <v>0</v>
      </c>
      <c r="V20" s="53" t="str">
        <f t="shared" si="15"/>
        <v/>
      </c>
      <c r="W20" s="10" t="str">
        <f>_xlfn.IFERROR(VLOOKUP(H20,'Q3.R'!E:J,6,FALSE),"")</f>
        <v/>
      </c>
      <c r="X20" s="10" t="str">
        <f>_xlfn.IFERROR(VLOOKUP(H20,'Q4.R'!E:J,6,FALSE),"")</f>
        <v/>
      </c>
    </row>
    <row r="21" spans="2:24" ht="21" customHeight="1">
      <c r="B21" s="10">
        <f t="shared" si="13"/>
        <v>0</v>
      </c>
      <c r="C21" s="10" t="str">
        <f t="shared" si="1"/>
        <v/>
      </c>
      <c r="D21" s="32">
        <f t="shared" si="5"/>
        <v>20</v>
      </c>
      <c r="H21" s="51"/>
      <c r="I21" s="10">
        <v>0.9269151575961868</v>
      </c>
      <c r="J21" s="10" t="str">
        <f t="shared" si="12"/>
        <v/>
      </c>
      <c r="K21" s="10" t="str">
        <f>_xlfn.IFERROR(VLOOKUP(H21,'Q1.R'!E:J,6,FALSE),"")</f>
        <v/>
      </c>
      <c r="L21" s="10" t="str">
        <f>_xlfn.IFERROR(VLOOKUP(H21,'Q2.R'!E:J,6,FALSE),"")</f>
        <v/>
      </c>
      <c r="M21" s="10" t="str">
        <f t="shared" si="6"/>
        <v/>
      </c>
      <c r="N21" s="10" t="str">
        <f t="shared" si="7"/>
        <v/>
      </c>
      <c r="O21" s="10" t="str">
        <f t="shared" si="8"/>
        <v/>
      </c>
      <c r="P21" s="10" t="str">
        <f t="shared" si="9"/>
        <v/>
      </c>
      <c r="Q21" s="10">
        <f t="shared" si="14"/>
        <v>0</v>
      </c>
      <c r="R21" s="10" t="str">
        <f ca="1">_xlfn.IFERROR(IF(_xlfn.IFERROR(VLOOKUP(Q21,'F.SL'!F:O,10,FALSE),0)=0,IF(_xlfn.IFERROR(VLOOKUP(Q21,'SF.SL'!F:O,10,FALSE),0)=0,N21,_xlfn.IFERROR(VLOOKUP(Q21,'SF.SL'!F:O,10,FALSE),0)),_xlfn.IFERROR(VLOOKUP(Q21,'F.SL'!F:O,10,FALSE),0)),"")</f>
        <v/>
      </c>
      <c r="S21" s="10" t="str">
        <f ca="1" t="shared" si="3"/>
        <v/>
      </c>
      <c r="T21" s="10" t="str">
        <f ca="1" t="shared" si="10"/>
        <v/>
      </c>
      <c r="U21" s="10">
        <f t="shared" si="11"/>
        <v>0</v>
      </c>
      <c r="V21" s="53" t="str">
        <f t="shared" si="15"/>
        <v/>
      </c>
      <c r="W21" s="10" t="str">
        <f>_xlfn.IFERROR(VLOOKUP(H21,'Q3.R'!E:J,6,FALSE),"")</f>
        <v/>
      </c>
      <c r="X21" s="10" t="str">
        <f>_xlfn.IFERROR(VLOOKUP(H21,'Q4.R'!E:J,6,FALSE),"")</f>
        <v/>
      </c>
    </row>
    <row r="22" spans="2:24" ht="21" customHeight="1">
      <c r="B22" s="10">
        <f t="shared" si="13"/>
        <v>0</v>
      </c>
      <c r="C22" s="10" t="str">
        <f t="shared" si="1"/>
        <v/>
      </c>
      <c r="D22" s="32">
        <f t="shared" si="5"/>
        <v>21</v>
      </c>
      <c r="I22" s="10">
        <v>0.5673521282489488</v>
      </c>
      <c r="J22" s="10" t="str">
        <f t="shared" si="12"/>
        <v/>
      </c>
      <c r="K22" s="10" t="str">
        <f>_xlfn.IFERROR(VLOOKUP(H22,'Q1.R'!E:J,6,FALSE),"")</f>
        <v/>
      </c>
      <c r="L22" s="10" t="str">
        <f>_xlfn.IFERROR(VLOOKUP(H22,'Q2.R'!E:J,6,FALSE),"")</f>
        <v/>
      </c>
      <c r="M22" s="10" t="str">
        <f t="shared" si="6"/>
        <v/>
      </c>
      <c r="N22" s="10" t="str">
        <f t="shared" si="7"/>
        <v/>
      </c>
      <c r="O22" s="10" t="str">
        <f t="shared" si="8"/>
        <v/>
      </c>
      <c r="P22" s="10" t="str">
        <f t="shared" si="9"/>
        <v/>
      </c>
      <c r="Q22" s="10">
        <f t="shared" si="14"/>
        <v>0</v>
      </c>
      <c r="R22" s="10" t="str">
        <f ca="1">_xlfn.IFERROR(IF(_xlfn.IFERROR(VLOOKUP(Q22,'F.SL'!F:O,10,FALSE),0)=0,IF(_xlfn.IFERROR(VLOOKUP(Q22,'SF.SL'!F:O,10,FALSE),0)=0,N22,_xlfn.IFERROR(VLOOKUP(Q22,'SF.SL'!F:O,10,FALSE),0)),_xlfn.IFERROR(VLOOKUP(Q22,'F.SL'!F:O,10,FALSE),0)),"")</f>
        <v/>
      </c>
      <c r="S22" s="10" t="str">
        <f ca="1" t="shared" si="3"/>
        <v/>
      </c>
      <c r="T22" s="10" t="str">
        <f ca="1" t="shared" si="10"/>
        <v/>
      </c>
      <c r="U22" s="10">
        <f t="shared" si="11"/>
        <v>0</v>
      </c>
      <c r="V22" s="53" t="str">
        <f t="shared" si="15"/>
        <v/>
      </c>
      <c r="W22" s="10" t="str">
        <f>_xlfn.IFERROR(VLOOKUP(H22,'Q3.R'!E:J,6,FALSE),"")</f>
        <v/>
      </c>
      <c r="X22" s="10" t="str">
        <f>_xlfn.IFERROR(VLOOKUP(H22,'Q4.R'!E:J,6,FALSE),"")</f>
        <v/>
      </c>
    </row>
    <row r="23" spans="2:24" ht="21" customHeight="1">
      <c r="B23" s="10">
        <f t="shared" si="13"/>
        <v>0</v>
      </c>
      <c r="C23" s="10" t="str">
        <f t="shared" si="1"/>
        <v/>
      </c>
      <c r="D23" s="32">
        <f t="shared" si="5"/>
        <v>22</v>
      </c>
      <c r="I23" s="10">
        <v>0.8474294648334603</v>
      </c>
      <c r="J23" s="10" t="str">
        <f t="shared" si="12"/>
        <v/>
      </c>
      <c r="K23" s="10" t="str">
        <f>_xlfn.IFERROR(VLOOKUP(H23,'Q1.R'!E:J,6,FALSE),"")</f>
        <v/>
      </c>
      <c r="L23" s="10" t="str">
        <f>_xlfn.IFERROR(VLOOKUP(H23,'Q2.R'!E:J,6,FALSE),"")</f>
        <v/>
      </c>
      <c r="M23" s="10" t="str">
        <f t="shared" si="6"/>
        <v/>
      </c>
      <c r="N23" s="10" t="str">
        <f t="shared" si="7"/>
        <v/>
      </c>
      <c r="O23" s="10" t="str">
        <f t="shared" si="8"/>
        <v/>
      </c>
      <c r="P23" s="10" t="str">
        <f t="shared" si="9"/>
        <v/>
      </c>
      <c r="Q23" s="10">
        <f t="shared" si="14"/>
        <v>0</v>
      </c>
      <c r="R23" s="10" t="str">
        <f ca="1">_xlfn.IFERROR(IF(_xlfn.IFERROR(VLOOKUP(Q23,'F.SL'!F:O,10,FALSE),0)=0,IF(_xlfn.IFERROR(VLOOKUP(Q23,'SF.SL'!F:O,10,FALSE),0)=0,N23,_xlfn.IFERROR(VLOOKUP(Q23,'SF.SL'!F:O,10,FALSE),0)),_xlfn.IFERROR(VLOOKUP(Q23,'F.SL'!F:O,10,FALSE),0)),"")</f>
        <v/>
      </c>
      <c r="S23" s="10" t="str">
        <f ca="1" t="shared" si="3"/>
        <v/>
      </c>
      <c r="T23" s="10" t="str">
        <f ca="1" t="shared" si="10"/>
        <v/>
      </c>
      <c r="U23" s="10">
        <f t="shared" si="11"/>
        <v>0</v>
      </c>
      <c r="V23" s="53" t="str">
        <f t="shared" si="15"/>
        <v/>
      </c>
      <c r="W23" s="10" t="str">
        <f>_xlfn.IFERROR(VLOOKUP(H23,'Q3.R'!E:J,6,FALSE),"")</f>
        <v/>
      </c>
      <c r="X23" s="10" t="str">
        <f>_xlfn.IFERROR(VLOOKUP(H23,'Q4.R'!E:J,6,FALSE),"")</f>
        <v/>
      </c>
    </row>
    <row r="24" spans="2:24" ht="21" customHeight="1">
      <c r="B24" s="10">
        <f t="shared" si="13"/>
        <v>0</v>
      </c>
      <c r="C24" s="10" t="str">
        <f t="shared" si="1"/>
        <v/>
      </c>
      <c r="D24" s="32">
        <f t="shared" si="5"/>
        <v>23</v>
      </c>
      <c r="I24" s="10">
        <v>0.7329179747515532</v>
      </c>
      <c r="J24" s="10" t="str">
        <f t="shared" si="12"/>
        <v/>
      </c>
      <c r="K24" s="10" t="str">
        <f>_xlfn.IFERROR(VLOOKUP(H24,'Q1.R'!E:J,6,FALSE),"")</f>
        <v/>
      </c>
      <c r="L24" s="10" t="str">
        <f>_xlfn.IFERROR(VLOOKUP(H24,'Q2.R'!E:J,6,FALSE),"")</f>
        <v/>
      </c>
      <c r="M24" s="10" t="str">
        <f t="shared" si="6"/>
        <v/>
      </c>
      <c r="N24" s="10" t="str">
        <f t="shared" si="7"/>
        <v/>
      </c>
      <c r="O24" s="10" t="str">
        <f t="shared" si="8"/>
        <v/>
      </c>
      <c r="P24" s="10" t="str">
        <f t="shared" si="9"/>
        <v/>
      </c>
      <c r="Q24" s="10">
        <f t="shared" si="14"/>
        <v>0</v>
      </c>
      <c r="R24" s="10" t="str">
        <f ca="1">_xlfn.IFERROR(IF(_xlfn.IFERROR(VLOOKUP(Q24,'F.SL'!F:O,10,FALSE),0)=0,IF(_xlfn.IFERROR(VLOOKUP(Q24,'SF.SL'!F:O,10,FALSE),0)=0,N24,_xlfn.IFERROR(VLOOKUP(Q24,'SF.SL'!F:O,10,FALSE),0)),_xlfn.IFERROR(VLOOKUP(Q24,'F.SL'!F:O,10,FALSE),0)),"")</f>
        <v/>
      </c>
      <c r="S24" s="10" t="str">
        <f ca="1" t="shared" si="3"/>
        <v/>
      </c>
      <c r="T24" s="10" t="str">
        <f ca="1" t="shared" si="10"/>
        <v/>
      </c>
      <c r="U24" s="10">
        <f t="shared" si="11"/>
        <v>0</v>
      </c>
      <c r="V24" s="53" t="str">
        <f t="shared" si="15"/>
        <v/>
      </c>
      <c r="W24" s="10" t="str">
        <f>_xlfn.IFERROR(VLOOKUP(H24,'Q3.R'!E:J,6,FALSE),"")</f>
        <v/>
      </c>
      <c r="X24" s="10" t="str">
        <f>_xlfn.IFERROR(VLOOKUP(H24,'Q4.R'!E:J,6,FALSE),"")</f>
        <v/>
      </c>
    </row>
    <row r="25" spans="2:24" ht="21" customHeight="1">
      <c r="B25" s="10">
        <f t="shared" si="13"/>
        <v>0</v>
      </c>
      <c r="C25" s="10" t="str">
        <f t="shared" si="1"/>
        <v/>
      </c>
      <c r="D25" s="32">
        <f t="shared" si="5"/>
        <v>24</v>
      </c>
      <c r="I25" s="10">
        <v>0.5158571380706604</v>
      </c>
      <c r="J25" s="10" t="str">
        <f t="shared" si="12"/>
        <v/>
      </c>
      <c r="K25" s="10" t="str">
        <f>_xlfn.IFERROR(VLOOKUP(H25,'Q1.R'!E:J,6,FALSE),"")</f>
        <v/>
      </c>
      <c r="L25" s="10" t="str">
        <f>_xlfn.IFERROR(VLOOKUP(H25,'Q2.R'!E:J,6,FALSE),"")</f>
        <v/>
      </c>
      <c r="M25" s="10" t="str">
        <f t="shared" si="6"/>
        <v/>
      </c>
      <c r="N25" s="10" t="str">
        <f t="shared" si="7"/>
        <v/>
      </c>
      <c r="O25" s="10" t="str">
        <f t="shared" si="8"/>
        <v/>
      </c>
      <c r="P25" s="10" t="str">
        <f t="shared" si="9"/>
        <v/>
      </c>
      <c r="Q25" s="10">
        <f t="shared" si="14"/>
        <v>0</v>
      </c>
      <c r="R25" s="10" t="str">
        <f ca="1">_xlfn.IFERROR(IF(_xlfn.IFERROR(VLOOKUP(Q25,'F.SL'!F:O,10,FALSE),0)=0,IF(_xlfn.IFERROR(VLOOKUP(Q25,'SF.SL'!F:O,10,FALSE),0)=0,N25,_xlfn.IFERROR(VLOOKUP(Q25,'SF.SL'!F:O,10,FALSE),0)),_xlfn.IFERROR(VLOOKUP(Q25,'F.SL'!F:O,10,FALSE),0)),"")</f>
        <v/>
      </c>
      <c r="S25" s="10" t="str">
        <f ca="1" t="shared" si="3"/>
        <v/>
      </c>
      <c r="T25" s="10" t="str">
        <f ca="1" t="shared" si="10"/>
        <v/>
      </c>
      <c r="U25" s="10">
        <f t="shared" si="11"/>
        <v>0</v>
      </c>
      <c r="V25" s="53" t="str">
        <f t="shared" si="15"/>
        <v/>
      </c>
      <c r="W25" s="10" t="str">
        <f>_xlfn.IFERROR(VLOOKUP(H25,'Q3.R'!E:J,6,FALSE),"")</f>
        <v/>
      </c>
      <c r="X25" s="10" t="str">
        <f>_xlfn.IFERROR(VLOOKUP(H25,'Q4.R'!E:J,6,FALSE),"")</f>
        <v/>
      </c>
    </row>
    <row r="26" spans="2:24" ht="21" customHeight="1">
      <c r="B26" s="10">
        <f t="shared" si="13"/>
        <v>0</v>
      </c>
      <c r="C26" s="10" t="str">
        <f t="shared" si="1"/>
        <v/>
      </c>
      <c r="D26" s="32">
        <f t="shared" si="5"/>
        <v>25</v>
      </c>
      <c r="I26" s="10">
        <v>0.5289257766670342</v>
      </c>
      <c r="J26" s="10" t="str">
        <f t="shared" si="12"/>
        <v/>
      </c>
      <c r="K26" s="10" t="str">
        <f>_xlfn.IFERROR(VLOOKUP(H26,'Q1.R'!E:J,6,FALSE),"")</f>
        <v/>
      </c>
      <c r="L26" s="10" t="str">
        <f>_xlfn.IFERROR(VLOOKUP(H26,'Q2.R'!E:J,6,FALSE),"")</f>
        <v/>
      </c>
      <c r="M26" s="10" t="str">
        <f t="shared" si="6"/>
        <v/>
      </c>
      <c r="N26" s="10" t="str">
        <f t="shared" si="7"/>
        <v/>
      </c>
      <c r="O26" s="10" t="str">
        <f t="shared" si="8"/>
        <v/>
      </c>
      <c r="P26" s="10" t="str">
        <f t="shared" si="9"/>
        <v/>
      </c>
      <c r="Q26" s="10">
        <f t="shared" si="14"/>
        <v>0</v>
      </c>
      <c r="R26" s="10" t="str">
        <f ca="1">_xlfn.IFERROR(IF(_xlfn.IFERROR(VLOOKUP(Q26,'F.SL'!F:O,10,FALSE),0)=0,IF(_xlfn.IFERROR(VLOOKUP(Q26,'SF.SL'!F:O,10,FALSE),0)=0,N26,_xlfn.IFERROR(VLOOKUP(Q26,'SF.SL'!F:O,10,FALSE),0)),_xlfn.IFERROR(VLOOKUP(Q26,'F.SL'!F:O,10,FALSE),0)),"")</f>
        <v/>
      </c>
      <c r="S26" s="10" t="str">
        <f ca="1" t="shared" si="3"/>
        <v/>
      </c>
      <c r="T26" s="10" t="str">
        <f ca="1" t="shared" si="10"/>
        <v/>
      </c>
      <c r="U26" s="10">
        <f t="shared" si="11"/>
        <v>0</v>
      </c>
      <c r="V26" s="53" t="str">
        <f t="shared" si="15"/>
        <v/>
      </c>
      <c r="W26" s="10" t="str">
        <f>_xlfn.IFERROR(VLOOKUP(H26,'Q3.R'!E:J,6,FALSE),"")</f>
        <v/>
      </c>
      <c r="X26" s="10" t="str">
        <f>_xlfn.IFERROR(VLOOKUP(H26,'Q4.R'!E:J,6,FALSE),"")</f>
        <v/>
      </c>
    </row>
    <row r="27" spans="2:24" ht="21" customHeight="1">
      <c r="B27" s="10">
        <f t="shared" si="13"/>
        <v>0</v>
      </c>
      <c r="C27" s="10" t="str">
        <f t="shared" si="1"/>
        <v/>
      </c>
      <c r="D27" s="32">
        <f t="shared" si="5"/>
        <v>26</v>
      </c>
      <c r="I27" s="10">
        <v>0.7939834447933446</v>
      </c>
      <c r="J27" s="10" t="str">
        <f t="shared" si="12"/>
        <v/>
      </c>
      <c r="K27" s="10" t="str">
        <f>_xlfn.IFERROR(VLOOKUP(H27,'Q1.R'!E:J,6,FALSE),"")</f>
        <v/>
      </c>
      <c r="L27" s="10" t="str">
        <f>_xlfn.IFERROR(VLOOKUP(H27,'Q2.R'!E:J,6,FALSE),"")</f>
        <v/>
      </c>
      <c r="M27" s="10" t="str">
        <f t="shared" si="6"/>
        <v/>
      </c>
      <c r="N27" s="10" t="str">
        <f t="shared" si="7"/>
        <v/>
      </c>
      <c r="O27" s="10" t="str">
        <f t="shared" si="8"/>
        <v/>
      </c>
      <c r="P27" s="10" t="str">
        <f t="shared" si="9"/>
        <v/>
      </c>
      <c r="Q27" s="10">
        <f t="shared" si="14"/>
        <v>0</v>
      </c>
      <c r="R27" s="10" t="str">
        <f ca="1">_xlfn.IFERROR(IF(_xlfn.IFERROR(VLOOKUP(Q27,'F.SL'!F:O,10,FALSE),0)=0,IF(_xlfn.IFERROR(VLOOKUP(Q27,'SF.SL'!F:O,10,FALSE),0)=0,N27,_xlfn.IFERROR(VLOOKUP(Q27,'SF.SL'!F:O,10,FALSE),0)),_xlfn.IFERROR(VLOOKUP(Q27,'F.SL'!F:O,10,FALSE),0)),"")</f>
        <v/>
      </c>
      <c r="S27" s="10" t="str">
        <f ca="1" t="shared" si="3"/>
        <v/>
      </c>
      <c r="T27" s="10" t="str">
        <f ca="1" t="shared" si="10"/>
        <v/>
      </c>
      <c r="U27" s="10">
        <f t="shared" si="11"/>
        <v>0</v>
      </c>
      <c r="V27" s="53" t="str">
        <f t="shared" si="15"/>
        <v/>
      </c>
      <c r="W27" s="10" t="str">
        <f>_xlfn.IFERROR(VLOOKUP(H27,'Q3.R'!E:J,6,FALSE),"")</f>
        <v/>
      </c>
      <c r="X27" s="10" t="str">
        <f>_xlfn.IFERROR(VLOOKUP(H27,'Q4.R'!E:J,6,FALSE),"")</f>
        <v/>
      </c>
    </row>
    <row r="28" spans="2:24" ht="21" customHeight="1">
      <c r="B28" s="10">
        <f t="shared" si="13"/>
        <v>0</v>
      </c>
      <c r="C28" s="10" t="str">
        <f t="shared" si="1"/>
        <v/>
      </c>
      <c r="D28" s="32">
        <f t="shared" si="5"/>
        <v>27</v>
      </c>
      <c r="I28" s="10">
        <v>0.9928756993696932</v>
      </c>
      <c r="J28" s="10" t="str">
        <f t="shared" si="12"/>
        <v/>
      </c>
      <c r="K28" s="10" t="str">
        <f>_xlfn.IFERROR(VLOOKUP(H28,'Q1.R'!E:J,6,FALSE),"")</f>
        <v/>
      </c>
      <c r="L28" s="10" t="str">
        <f>_xlfn.IFERROR(VLOOKUP(H28,'Q2.R'!E:J,6,FALSE),"")</f>
        <v/>
      </c>
      <c r="M28" s="10" t="str">
        <f t="shared" si="6"/>
        <v/>
      </c>
      <c r="N28" s="10" t="str">
        <f t="shared" si="7"/>
        <v/>
      </c>
      <c r="O28" s="10" t="str">
        <f t="shared" si="8"/>
        <v/>
      </c>
      <c r="P28" s="10" t="str">
        <f t="shared" si="9"/>
        <v/>
      </c>
      <c r="Q28" s="10">
        <f t="shared" si="14"/>
        <v>0</v>
      </c>
      <c r="R28" s="10" t="str">
        <f ca="1">_xlfn.IFERROR(IF(_xlfn.IFERROR(VLOOKUP(Q28,'F.SL'!F:O,10,FALSE),0)=0,IF(_xlfn.IFERROR(VLOOKUP(Q28,'SF.SL'!F:O,10,FALSE),0)=0,N28,_xlfn.IFERROR(VLOOKUP(Q28,'SF.SL'!F:O,10,FALSE),0)),_xlfn.IFERROR(VLOOKUP(Q28,'F.SL'!F:O,10,FALSE),0)),"")</f>
        <v/>
      </c>
      <c r="S28" s="10" t="str">
        <f ca="1" t="shared" si="3"/>
        <v/>
      </c>
      <c r="T28" s="10" t="str">
        <f ca="1" t="shared" si="10"/>
        <v/>
      </c>
      <c r="U28" s="10">
        <f t="shared" si="11"/>
        <v>0</v>
      </c>
      <c r="V28" s="53" t="str">
        <f t="shared" si="15"/>
        <v/>
      </c>
      <c r="W28" s="10" t="str">
        <f>_xlfn.IFERROR(VLOOKUP(H28,'Q3.R'!E:J,6,FALSE),"")</f>
        <v/>
      </c>
      <c r="X28" s="10" t="str">
        <f>_xlfn.IFERROR(VLOOKUP(H28,'Q4.R'!E:J,6,FALSE),"")</f>
        <v/>
      </c>
    </row>
    <row r="29" spans="2:24" ht="21" customHeight="1">
      <c r="B29" s="10">
        <f t="shared" si="13"/>
        <v>0</v>
      </c>
      <c r="C29" s="10" t="str">
        <f t="shared" si="1"/>
        <v/>
      </c>
      <c r="D29" s="32">
        <f t="shared" si="5"/>
        <v>28</v>
      </c>
      <c r="I29" s="10">
        <v>0.3941411191762597</v>
      </c>
      <c r="J29" s="10" t="str">
        <f t="shared" si="12"/>
        <v/>
      </c>
      <c r="K29" s="10" t="str">
        <f>_xlfn.IFERROR(VLOOKUP(H29,'Q1.R'!E:J,6,FALSE),"")</f>
        <v/>
      </c>
      <c r="L29" s="10" t="str">
        <f>_xlfn.IFERROR(VLOOKUP(H29,'Q2.R'!E:J,6,FALSE),"")</f>
        <v/>
      </c>
      <c r="M29" s="10" t="str">
        <f t="shared" si="6"/>
        <v/>
      </c>
      <c r="N29" s="10" t="str">
        <f t="shared" si="7"/>
        <v/>
      </c>
      <c r="O29" s="10" t="str">
        <f t="shared" si="8"/>
        <v/>
      </c>
      <c r="P29" s="10" t="str">
        <f t="shared" si="9"/>
        <v/>
      </c>
      <c r="Q29" s="10">
        <f t="shared" si="14"/>
        <v>0</v>
      </c>
      <c r="R29" s="10" t="str">
        <f ca="1">_xlfn.IFERROR(IF(_xlfn.IFERROR(VLOOKUP(Q29,'F.SL'!F:O,10,FALSE),0)=0,IF(_xlfn.IFERROR(VLOOKUP(Q29,'SF.SL'!F:O,10,FALSE),0)=0,N29,_xlfn.IFERROR(VLOOKUP(Q29,'SF.SL'!F:O,10,FALSE),0)),_xlfn.IFERROR(VLOOKUP(Q29,'F.SL'!F:O,10,FALSE),0)),"")</f>
        <v/>
      </c>
      <c r="S29" s="10" t="str">
        <f ca="1" t="shared" si="3"/>
        <v/>
      </c>
      <c r="T29" s="10" t="str">
        <f ca="1" t="shared" si="10"/>
        <v/>
      </c>
      <c r="U29" s="10">
        <f t="shared" si="11"/>
        <v>0</v>
      </c>
      <c r="V29" s="53" t="str">
        <f t="shared" si="15"/>
        <v/>
      </c>
      <c r="W29" s="10" t="str">
        <f>_xlfn.IFERROR(VLOOKUP(H29,'Q3.R'!E:J,6,FALSE),"")</f>
        <v/>
      </c>
      <c r="X29" s="10" t="str">
        <f>_xlfn.IFERROR(VLOOKUP(H29,'Q4.R'!E:J,6,FALSE),"")</f>
        <v/>
      </c>
    </row>
    <row r="30" spans="2:24" ht="21" customHeight="1">
      <c r="B30" s="10">
        <f t="shared" si="13"/>
        <v>0</v>
      </c>
      <c r="C30" s="10" t="str">
        <f t="shared" si="1"/>
        <v/>
      </c>
      <c r="D30" s="32">
        <f t="shared" si="5"/>
        <v>29</v>
      </c>
      <c r="I30" s="10">
        <v>0.4310044501943222</v>
      </c>
      <c r="J30" s="10" t="str">
        <f t="shared" si="12"/>
        <v/>
      </c>
      <c r="K30" s="10" t="str">
        <f>_xlfn.IFERROR(VLOOKUP(H30,'Q1.R'!E:J,6,FALSE),"")</f>
        <v/>
      </c>
      <c r="L30" s="10" t="str">
        <f>_xlfn.IFERROR(VLOOKUP(H30,'Q2.R'!E:J,6,FALSE),"")</f>
        <v/>
      </c>
      <c r="M30" s="10" t="str">
        <f t="shared" si="6"/>
        <v/>
      </c>
      <c r="N30" s="10" t="str">
        <f t="shared" si="7"/>
        <v/>
      </c>
      <c r="O30" s="10" t="str">
        <f t="shared" si="8"/>
        <v/>
      </c>
      <c r="P30" s="10" t="str">
        <f t="shared" si="9"/>
        <v/>
      </c>
      <c r="Q30" s="10">
        <f t="shared" si="14"/>
        <v>0</v>
      </c>
      <c r="R30" s="10" t="str">
        <f ca="1">_xlfn.IFERROR(IF(_xlfn.IFERROR(VLOOKUP(Q30,'F.SL'!F:O,10,FALSE),0)=0,IF(_xlfn.IFERROR(VLOOKUP(Q30,'SF.SL'!F:O,10,FALSE),0)=0,N30,_xlfn.IFERROR(VLOOKUP(Q30,'SF.SL'!F:O,10,FALSE),0)),_xlfn.IFERROR(VLOOKUP(Q30,'F.SL'!F:O,10,FALSE),0)),"")</f>
        <v/>
      </c>
      <c r="S30" s="10" t="str">
        <f ca="1" t="shared" si="3"/>
        <v/>
      </c>
      <c r="T30" s="10" t="str">
        <f ca="1" t="shared" si="10"/>
        <v/>
      </c>
      <c r="U30" s="10">
        <f t="shared" si="11"/>
        <v>0</v>
      </c>
      <c r="V30" s="53" t="str">
        <f t="shared" si="15"/>
        <v/>
      </c>
      <c r="W30" s="10" t="str">
        <f>_xlfn.IFERROR(VLOOKUP(H30,'Q3.R'!E:J,6,FALSE),"")</f>
        <v/>
      </c>
      <c r="X30" s="10" t="str">
        <f>_xlfn.IFERROR(VLOOKUP(H30,'Q4.R'!E:J,6,FALSE),"")</f>
        <v/>
      </c>
    </row>
    <row r="31" spans="2:24" ht="21" customHeight="1">
      <c r="B31" s="10">
        <f t="shared" si="13"/>
        <v>0</v>
      </c>
      <c r="C31" s="10" t="str">
        <f t="shared" si="1"/>
        <v/>
      </c>
      <c r="D31" s="32">
        <f t="shared" si="5"/>
        <v>30</v>
      </c>
      <c r="I31" s="10">
        <v>0.1037251526731151</v>
      </c>
      <c r="J31" s="10" t="str">
        <f t="shared" si="12"/>
        <v/>
      </c>
      <c r="K31" s="10" t="str">
        <f>_xlfn.IFERROR(VLOOKUP(H31,'Q1.R'!E:J,6,FALSE),"")</f>
        <v/>
      </c>
      <c r="L31" s="10" t="str">
        <f>_xlfn.IFERROR(VLOOKUP(H31,'Q2.R'!E:J,6,FALSE),"")</f>
        <v/>
      </c>
      <c r="M31" s="10" t="str">
        <f t="shared" si="6"/>
        <v/>
      </c>
      <c r="N31" s="10" t="str">
        <f t="shared" si="7"/>
        <v/>
      </c>
      <c r="O31" s="10" t="str">
        <f t="shared" si="8"/>
        <v/>
      </c>
      <c r="P31" s="10" t="str">
        <f t="shared" si="9"/>
        <v/>
      </c>
      <c r="Q31" s="10">
        <f t="shared" si="14"/>
        <v>0</v>
      </c>
      <c r="R31" s="10" t="str">
        <f ca="1">_xlfn.IFERROR(IF(_xlfn.IFERROR(VLOOKUP(Q31,'F.SL'!F:O,10,FALSE),0)=0,IF(_xlfn.IFERROR(VLOOKUP(Q31,'SF.SL'!F:O,10,FALSE),0)=0,N31,_xlfn.IFERROR(VLOOKUP(Q31,'SF.SL'!F:O,10,FALSE),0)),_xlfn.IFERROR(VLOOKUP(Q31,'F.SL'!F:O,10,FALSE),0)),"")</f>
        <v/>
      </c>
      <c r="S31" s="10" t="str">
        <f ca="1" t="shared" si="3"/>
        <v/>
      </c>
      <c r="T31" s="10" t="str">
        <f ca="1" t="shared" si="10"/>
        <v/>
      </c>
      <c r="U31" s="10">
        <f t="shared" si="11"/>
        <v>0</v>
      </c>
      <c r="V31" s="53" t="str">
        <f t="shared" si="15"/>
        <v/>
      </c>
      <c r="W31" s="10" t="str">
        <f>_xlfn.IFERROR(VLOOKUP(H31,'Q3.R'!E:J,6,FALSE),"")</f>
        <v/>
      </c>
      <c r="X31" s="10" t="str">
        <f>_xlfn.IFERROR(VLOOKUP(H31,'Q4.R'!E:J,6,FALSE),"")</f>
        <v/>
      </c>
    </row>
    <row r="32" spans="2:24" ht="21" customHeight="1">
      <c r="B32" s="10">
        <f t="shared" si="13"/>
        <v>0</v>
      </c>
      <c r="C32" s="10" t="str">
        <f t="shared" si="1"/>
        <v/>
      </c>
      <c r="D32" s="32">
        <f t="shared" si="5"/>
        <v>31</v>
      </c>
      <c r="I32" s="10">
        <v>0.6696857242331022</v>
      </c>
      <c r="J32" s="10" t="str">
        <f t="shared" si="12"/>
        <v/>
      </c>
      <c r="K32" s="10" t="str">
        <f>_xlfn.IFERROR(VLOOKUP(H32,'Q1.R'!E:J,6,FALSE),"")</f>
        <v/>
      </c>
      <c r="L32" s="10" t="str">
        <f>_xlfn.IFERROR(VLOOKUP(H32,'Q2.R'!E:J,6,FALSE),"")</f>
        <v/>
      </c>
      <c r="M32" s="10" t="str">
        <f t="shared" si="6"/>
        <v/>
      </c>
      <c r="N32" s="10" t="str">
        <f t="shared" si="7"/>
        <v/>
      </c>
      <c r="O32" s="10" t="str">
        <f t="shared" si="8"/>
        <v/>
      </c>
      <c r="P32" s="10" t="str">
        <f t="shared" si="9"/>
        <v/>
      </c>
      <c r="Q32" s="10">
        <f t="shared" si="14"/>
        <v>0</v>
      </c>
      <c r="R32" s="10" t="str">
        <f ca="1">_xlfn.IFERROR(IF(_xlfn.IFERROR(VLOOKUP(Q32,'F.SL'!F:O,10,FALSE),0)=0,IF(_xlfn.IFERROR(VLOOKUP(Q32,'SF.SL'!F:O,10,FALSE),0)=0,N32,_xlfn.IFERROR(VLOOKUP(Q32,'SF.SL'!F:O,10,FALSE),0)),_xlfn.IFERROR(VLOOKUP(Q32,'F.SL'!F:O,10,FALSE),0)),"")</f>
        <v/>
      </c>
      <c r="S32" s="10" t="str">
        <f ca="1" t="shared" si="3"/>
        <v/>
      </c>
      <c r="T32" s="10" t="str">
        <f ca="1" t="shared" si="10"/>
        <v/>
      </c>
      <c r="U32" s="10">
        <f t="shared" si="11"/>
        <v>0</v>
      </c>
      <c r="V32" s="53" t="str">
        <f t="shared" si="15"/>
        <v/>
      </c>
      <c r="W32" s="10" t="str">
        <f>_xlfn.IFERROR(VLOOKUP(H32,'Q3.R'!E:J,6,FALSE),"")</f>
        <v/>
      </c>
      <c r="X32" s="10" t="str">
        <f>_xlfn.IFERROR(VLOOKUP(H32,'Q4.R'!E:J,6,FALSE),"")</f>
        <v/>
      </c>
    </row>
    <row r="33" spans="2:24" ht="21" customHeight="1">
      <c r="B33" s="10">
        <f t="shared" si="13"/>
        <v>0</v>
      </c>
      <c r="C33" s="10" t="str">
        <f t="shared" si="1"/>
        <v/>
      </c>
      <c r="D33" s="32">
        <f t="shared" si="5"/>
        <v>32</v>
      </c>
      <c r="I33" s="10">
        <v>0.7854468684565283</v>
      </c>
      <c r="J33" s="10" t="str">
        <f t="shared" si="12"/>
        <v/>
      </c>
      <c r="K33" s="10" t="str">
        <f>_xlfn.IFERROR(VLOOKUP(H33,'Q1.R'!E:J,6,FALSE),"")</f>
        <v/>
      </c>
      <c r="L33" s="10" t="str">
        <f>_xlfn.IFERROR(VLOOKUP(H33,'Q2.R'!E:J,6,FALSE),"")</f>
        <v/>
      </c>
      <c r="M33" s="10" t="str">
        <f t="shared" si="6"/>
        <v/>
      </c>
      <c r="N33" s="10" t="str">
        <f t="shared" si="7"/>
        <v/>
      </c>
      <c r="O33" s="10" t="str">
        <f t="shared" si="8"/>
        <v/>
      </c>
      <c r="P33" s="10" t="str">
        <f t="shared" si="9"/>
        <v/>
      </c>
      <c r="Q33" s="10">
        <f t="shared" si="14"/>
        <v>0</v>
      </c>
      <c r="R33" s="10" t="str">
        <f ca="1">_xlfn.IFERROR(IF(_xlfn.IFERROR(VLOOKUP(Q33,'F.SL'!F:O,10,FALSE),0)=0,IF(_xlfn.IFERROR(VLOOKUP(Q33,'SF.SL'!F:O,10,FALSE),0)=0,N33,_xlfn.IFERROR(VLOOKUP(Q33,'SF.SL'!F:O,10,FALSE),0)),_xlfn.IFERROR(VLOOKUP(Q33,'F.SL'!F:O,10,FALSE),0)),"")</f>
        <v/>
      </c>
      <c r="S33" s="10" t="str">
        <f ca="1" t="shared" si="3"/>
        <v/>
      </c>
      <c r="T33" s="10" t="str">
        <f ca="1" t="shared" si="10"/>
        <v/>
      </c>
      <c r="U33" s="10">
        <f t="shared" si="11"/>
        <v>0</v>
      </c>
      <c r="V33" s="53" t="str">
        <f t="shared" si="15"/>
        <v/>
      </c>
      <c r="W33" s="10" t="str">
        <f>_xlfn.IFERROR(VLOOKUP(H33,'Q3.R'!E:J,6,FALSE),"")</f>
        <v/>
      </c>
      <c r="X33" s="10" t="str">
        <f>_xlfn.IFERROR(VLOOKUP(H33,'Q4.R'!E:J,6,FALSE),"")</f>
        <v/>
      </c>
    </row>
    <row r="34" spans="2:24" ht="21" customHeight="1">
      <c r="B34" s="10">
        <f t="shared" si="13"/>
        <v>0</v>
      </c>
      <c r="C34" s="10" t="str">
        <f t="shared" si="1"/>
        <v/>
      </c>
      <c r="D34" s="32">
        <f t="shared" si="5"/>
        <v>33</v>
      </c>
      <c r="I34" s="10">
        <v>0.3317034692367895</v>
      </c>
      <c r="J34" s="10" t="str">
        <f t="shared" si="12"/>
        <v/>
      </c>
      <c r="K34" s="10" t="str">
        <f>_xlfn.IFERROR(VLOOKUP(H34,'Q1.R'!E:J,6,FALSE),"")</f>
        <v/>
      </c>
      <c r="L34" s="10" t="str">
        <f>_xlfn.IFERROR(VLOOKUP(H34,'Q2.R'!E:J,6,FALSE),"")</f>
        <v/>
      </c>
      <c r="M34" s="10" t="str">
        <f t="shared" si="6"/>
        <v/>
      </c>
      <c r="N34" s="10" t="str">
        <f t="shared" si="7"/>
        <v/>
      </c>
      <c r="O34" s="10" t="str">
        <f t="shared" si="8"/>
        <v/>
      </c>
      <c r="P34" s="10" t="str">
        <f t="shared" si="9"/>
        <v/>
      </c>
      <c r="Q34" s="10">
        <f t="shared" si="14"/>
        <v>0</v>
      </c>
      <c r="R34" s="10" t="str">
        <f ca="1">_xlfn.IFERROR(IF(_xlfn.IFERROR(VLOOKUP(Q34,'F.SL'!F:O,10,FALSE),0)=0,IF(_xlfn.IFERROR(VLOOKUP(Q34,'SF.SL'!F:O,10,FALSE),0)=0,N34,_xlfn.IFERROR(VLOOKUP(Q34,'SF.SL'!F:O,10,FALSE),0)),_xlfn.IFERROR(VLOOKUP(Q34,'F.SL'!F:O,10,FALSE),0)),"")</f>
        <v/>
      </c>
      <c r="S34" s="10" t="str">
        <f ca="1" t="shared" si="3"/>
        <v/>
      </c>
      <c r="T34" s="10" t="str">
        <f ca="1" t="shared" si="10"/>
        <v/>
      </c>
      <c r="U34" s="10">
        <f t="shared" si="11"/>
        <v>0</v>
      </c>
      <c r="V34" s="53" t="str">
        <f t="shared" si="15"/>
        <v/>
      </c>
      <c r="W34" s="10" t="str">
        <f>_xlfn.IFERROR(VLOOKUP(H34,'Q3.R'!E:J,6,FALSE),"")</f>
        <v/>
      </c>
      <c r="X34" s="10" t="str">
        <f>_xlfn.IFERROR(VLOOKUP(H34,'Q4.R'!E:J,6,FALSE),"")</f>
        <v/>
      </c>
    </row>
    <row r="35" spans="2:24" ht="21" customHeight="1">
      <c r="B35" s="10">
        <f t="shared" si="13"/>
        <v>0</v>
      </c>
      <c r="C35" s="10" t="str">
        <f t="shared" si="1"/>
        <v/>
      </c>
      <c r="D35" s="32">
        <f t="shared" si="5"/>
        <v>34</v>
      </c>
      <c r="I35" s="10">
        <v>0.3142661239128085</v>
      </c>
      <c r="J35" s="10" t="str">
        <f t="shared" si="12"/>
        <v/>
      </c>
      <c r="K35" s="10" t="str">
        <f>_xlfn.IFERROR(VLOOKUP(H35,'Q1.R'!E:J,6,FALSE),"")</f>
        <v/>
      </c>
      <c r="L35" s="10" t="str">
        <f>_xlfn.IFERROR(VLOOKUP(H35,'Q2.R'!E:J,6,FALSE),"")</f>
        <v/>
      </c>
      <c r="M35" s="10" t="str">
        <f t="shared" si="6"/>
        <v/>
      </c>
      <c r="N35" s="10" t="str">
        <f t="shared" si="7"/>
        <v/>
      </c>
      <c r="O35" s="10" t="str">
        <f t="shared" si="8"/>
        <v/>
      </c>
      <c r="P35" s="10" t="str">
        <f t="shared" si="9"/>
        <v/>
      </c>
      <c r="Q35" s="10">
        <f t="shared" si="14"/>
        <v>0</v>
      </c>
      <c r="R35" s="10" t="str">
        <f ca="1">_xlfn.IFERROR(IF(_xlfn.IFERROR(VLOOKUP(Q35,'F.SL'!F:O,10,FALSE),0)=0,IF(_xlfn.IFERROR(VLOOKUP(Q35,'SF.SL'!F:O,10,FALSE),0)=0,N35,_xlfn.IFERROR(VLOOKUP(Q35,'SF.SL'!F:O,10,FALSE),0)),_xlfn.IFERROR(VLOOKUP(Q35,'F.SL'!F:O,10,FALSE),0)),"")</f>
        <v/>
      </c>
      <c r="S35" s="10" t="str">
        <f ca="1" t="shared" si="3"/>
        <v/>
      </c>
      <c r="T35" s="10" t="str">
        <f ca="1" t="shared" si="10"/>
        <v/>
      </c>
      <c r="U35" s="10">
        <f t="shared" si="11"/>
        <v>0</v>
      </c>
      <c r="V35" s="53" t="str">
        <f t="shared" si="15"/>
        <v/>
      </c>
      <c r="W35" s="10" t="str">
        <f>_xlfn.IFERROR(VLOOKUP(H35,'Q3.R'!E:J,6,FALSE),"")</f>
        <v/>
      </c>
      <c r="X35" s="10" t="str">
        <f>_xlfn.IFERROR(VLOOKUP(H35,'Q4.R'!E:J,6,FALSE),"")</f>
        <v/>
      </c>
    </row>
    <row r="36" spans="2:24" ht="21" customHeight="1">
      <c r="B36" s="10">
        <f t="shared" si="13"/>
        <v>0</v>
      </c>
      <c r="C36" s="10" t="str">
        <f t="shared" si="1"/>
        <v/>
      </c>
      <c r="D36" s="32">
        <f t="shared" si="5"/>
        <v>35</v>
      </c>
      <c r="I36" s="10">
        <v>0.6452764983867185</v>
      </c>
      <c r="J36" s="10" t="str">
        <f t="shared" si="12"/>
        <v/>
      </c>
      <c r="K36" s="10" t="str">
        <f>_xlfn.IFERROR(VLOOKUP(H36,'Q1.R'!E:J,6,FALSE),"")</f>
        <v/>
      </c>
      <c r="L36" s="10" t="str">
        <f>_xlfn.IFERROR(VLOOKUP(H36,'Q2.R'!E:J,6,FALSE),"")</f>
        <v/>
      </c>
      <c r="M36" s="10" t="str">
        <f t="shared" si="6"/>
        <v/>
      </c>
      <c r="N36" s="10" t="str">
        <f t="shared" si="7"/>
        <v/>
      </c>
      <c r="O36" s="10" t="str">
        <f t="shared" si="8"/>
        <v/>
      </c>
      <c r="P36" s="10" t="str">
        <f t="shared" si="9"/>
        <v/>
      </c>
      <c r="Q36" s="10">
        <f t="shared" si="14"/>
        <v>0</v>
      </c>
      <c r="R36" s="10" t="str">
        <f ca="1">_xlfn.IFERROR(IF(_xlfn.IFERROR(VLOOKUP(Q36,'F.SL'!F:O,10,FALSE),0)=0,IF(_xlfn.IFERROR(VLOOKUP(Q36,'SF.SL'!F:O,10,FALSE),0)=0,N36,_xlfn.IFERROR(VLOOKUP(Q36,'SF.SL'!F:O,10,FALSE),0)),_xlfn.IFERROR(VLOOKUP(Q36,'F.SL'!F:O,10,FALSE),0)),"")</f>
        <v/>
      </c>
      <c r="S36" s="10" t="str">
        <f ca="1" t="shared" si="3"/>
        <v/>
      </c>
      <c r="T36" s="10" t="str">
        <f ca="1" t="shared" si="10"/>
        <v/>
      </c>
      <c r="U36" s="10">
        <f t="shared" si="11"/>
        <v>0</v>
      </c>
      <c r="V36" s="53" t="str">
        <f t="shared" si="15"/>
        <v/>
      </c>
      <c r="W36" s="10" t="str">
        <f>_xlfn.IFERROR(VLOOKUP(H36,'Q3.R'!E:J,6,FALSE),"")</f>
        <v/>
      </c>
      <c r="X36" s="10" t="str">
        <f>_xlfn.IFERROR(VLOOKUP(H36,'Q4.R'!E:J,6,FALSE),"")</f>
        <v/>
      </c>
    </row>
    <row r="37" spans="2:24" ht="21" customHeight="1">
      <c r="B37" s="10">
        <f t="shared" si="13"/>
        <v>0</v>
      </c>
      <c r="C37" s="10" t="str">
        <f t="shared" si="1"/>
        <v/>
      </c>
      <c r="D37" s="32">
        <f t="shared" si="5"/>
        <v>36</v>
      </c>
      <c r="I37" s="10">
        <v>0.04516488874393332</v>
      </c>
      <c r="J37" s="10" t="str">
        <f t="shared" si="12"/>
        <v/>
      </c>
      <c r="K37" s="10" t="str">
        <f>_xlfn.IFERROR(VLOOKUP(H37,'Q1.R'!E:J,6,FALSE),"")</f>
        <v/>
      </c>
      <c r="L37" s="10" t="str">
        <f>_xlfn.IFERROR(VLOOKUP(H37,'Q2.R'!E:J,6,FALSE),"")</f>
        <v/>
      </c>
      <c r="M37" s="10" t="str">
        <f t="shared" si="6"/>
        <v/>
      </c>
      <c r="N37" s="10" t="str">
        <f t="shared" si="7"/>
        <v/>
      </c>
      <c r="O37" s="10" t="str">
        <f t="shared" si="8"/>
        <v/>
      </c>
      <c r="P37" s="10" t="str">
        <f t="shared" si="9"/>
        <v/>
      </c>
      <c r="Q37" s="10">
        <f t="shared" si="14"/>
        <v>0</v>
      </c>
      <c r="R37" s="10" t="str">
        <f ca="1">_xlfn.IFERROR(IF(_xlfn.IFERROR(VLOOKUP(Q37,'F.SL'!F:O,10,FALSE),0)=0,IF(_xlfn.IFERROR(VLOOKUP(Q37,'SF.SL'!F:O,10,FALSE),0)=0,N37,_xlfn.IFERROR(VLOOKUP(Q37,'SF.SL'!F:O,10,FALSE),0)),_xlfn.IFERROR(VLOOKUP(Q37,'F.SL'!F:O,10,FALSE),0)),"")</f>
        <v/>
      </c>
      <c r="S37" s="10" t="str">
        <f ca="1" t="shared" si="3"/>
        <v/>
      </c>
      <c r="T37" s="10" t="str">
        <f ca="1" t="shared" si="10"/>
        <v/>
      </c>
      <c r="U37" s="10">
        <f t="shared" si="11"/>
        <v>0</v>
      </c>
      <c r="V37" s="53" t="str">
        <f t="shared" si="15"/>
        <v/>
      </c>
      <c r="W37" s="10" t="str">
        <f>_xlfn.IFERROR(VLOOKUP(H37,'Q3.R'!E:J,6,FALSE),"")</f>
        <v/>
      </c>
      <c r="X37" s="10" t="str">
        <f>_xlfn.IFERROR(VLOOKUP(H37,'Q4.R'!E:J,6,FALSE),"")</f>
        <v/>
      </c>
    </row>
    <row r="38" spans="2:24" ht="21" customHeight="1">
      <c r="B38" s="10">
        <f t="shared" si="13"/>
        <v>0</v>
      </c>
      <c r="C38" s="10" t="str">
        <f t="shared" si="1"/>
        <v/>
      </c>
      <c r="D38" s="32">
        <f t="shared" si="5"/>
        <v>37</v>
      </c>
      <c r="I38" s="10">
        <v>0.3078475471012778</v>
      </c>
      <c r="J38" s="10" t="str">
        <f t="shared" si="12"/>
        <v/>
      </c>
      <c r="K38" s="10" t="str">
        <f>_xlfn.IFERROR(VLOOKUP(H38,'Q1.R'!E:J,6,FALSE),"")</f>
        <v/>
      </c>
      <c r="L38" s="10" t="str">
        <f>_xlfn.IFERROR(VLOOKUP(H38,'Q2.R'!E:J,6,FALSE),"")</f>
        <v/>
      </c>
      <c r="M38" s="10" t="str">
        <f t="shared" si="6"/>
        <v/>
      </c>
      <c r="N38" s="10" t="str">
        <f t="shared" si="7"/>
        <v/>
      </c>
      <c r="O38" s="10" t="str">
        <f t="shared" si="8"/>
        <v/>
      </c>
      <c r="P38" s="10" t="str">
        <f t="shared" si="9"/>
        <v/>
      </c>
      <c r="Q38" s="10">
        <f t="shared" si="14"/>
        <v>0</v>
      </c>
      <c r="R38" s="10" t="str">
        <f ca="1">_xlfn.IFERROR(IF(_xlfn.IFERROR(VLOOKUP(Q38,'F.SL'!F:O,10,FALSE),0)=0,IF(_xlfn.IFERROR(VLOOKUP(Q38,'SF.SL'!F:O,10,FALSE),0)=0,N38,_xlfn.IFERROR(VLOOKUP(Q38,'SF.SL'!F:O,10,FALSE),0)),_xlfn.IFERROR(VLOOKUP(Q38,'F.SL'!F:O,10,FALSE),0)),"")</f>
        <v/>
      </c>
      <c r="S38" s="10" t="str">
        <f ca="1" t="shared" si="3"/>
        <v/>
      </c>
      <c r="T38" s="10" t="str">
        <f ca="1" t="shared" si="10"/>
        <v/>
      </c>
      <c r="U38" s="10">
        <f t="shared" si="11"/>
        <v>0</v>
      </c>
      <c r="V38" s="53" t="str">
        <f t="shared" si="15"/>
        <v/>
      </c>
      <c r="W38" s="10" t="str">
        <f>_xlfn.IFERROR(VLOOKUP(H38,'Q3.R'!E:J,6,FALSE),"")</f>
        <v/>
      </c>
      <c r="X38" s="10" t="str">
        <f>_xlfn.IFERROR(VLOOKUP(H38,'Q4.R'!E:J,6,FALSE),"")</f>
        <v/>
      </c>
    </row>
    <row r="39" spans="2:24" ht="21" customHeight="1">
      <c r="B39" s="10">
        <f t="shared" si="13"/>
        <v>0</v>
      </c>
      <c r="C39" s="10" t="str">
        <f t="shared" si="1"/>
        <v/>
      </c>
      <c r="D39" s="32">
        <f t="shared" si="5"/>
        <v>38</v>
      </c>
      <c r="I39" s="10">
        <v>0.7471534501272672</v>
      </c>
      <c r="J39" s="10" t="str">
        <f t="shared" si="12"/>
        <v/>
      </c>
      <c r="K39" s="10" t="str">
        <f>_xlfn.IFERROR(VLOOKUP(H39,'Q1.R'!E:J,6,FALSE),"")</f>
        <v/>
      </c>
      <c r="L39" s="10" t="str">
        <f>_xlfn.IFERROR(VLOOKUP(H39,'Q2.R'!E:J,6,FALSE),"")</f>
        <v/>
      </c>
      <c r="M39" s="10" t="str">
        <f t="shared" si="6"/>
        <v/>
      </c>
      <c r="N39" s="10" t="str">
        <f t="shared" si="7"/>
        <v/>
      </c>
      <c r="O39" s="10" t="str">
        <f t="shared" si="8"/>
        <v/>
      </c>
      <c r="P39" s="10" t="str">
        <f t="shared" si="9"/>
        <v/>
      </c>
      <c r="Q39" s="10">
        <f t="shared" si="14"/>
        <v>0</v>
      </c>
      <c r="R39" s="10" t="str">
        <f ca="1">_xlfn.IFERROR(IF(_xlfn.IFERROR(VLOOKUP(Q39,'F.SL'!F:O,10,FALSE),0)=0,IF(_xlfn.IFERROR(VLOOKUP(Q39,'SF.SL'!F:O,10,FALSE),0)=0,N39,_xlfn.IFERROR(VLOOKUP(Q39,'SF.SL'!F:O,10,FALSE),0)),_xlfn.IFERROR(VLOOKUP(Q39,'F.SL'!F:O,10,FALSE),0)),"")</f>
        <v/>
      </c>
      <c r="S39" s="10" t="str">
        <f ca="1" t="shared" si="3"/>
        <v/>
      </c>
      <c r="T39" s="10" t="str">
        <f ca="1" t="shared" si="10"/>
        <v/>
      </c>
      <c r="U39" s="10">
        <f t="shared" si="11"/>
        <v>0</v>
      </c>
      <c r="V39" s="53" t="str">
        <f t="shared" si="15"/>
        <v/>
      </c>
      <c r="W39" s="10" t="str">
        <f>_xlfn.IFERROR(VLOOKUP(H39,'Q3.R'!E:J,6,FALSE),"")</f>
        <v/>
      </c>
      <c r="X39" s="10" t="str">
        <f>_xlfn.IFERROR(VLOOKUP(H39,'Q4.R'!E:J,6,FALSE),"")</f>
        <v/>
      </c>
    </row>
    <row r="40" spans="2:24" ht="21" customHeight="1">
      <c r="B40" s="10">
        <f t="shared" si="13"/>
        <v>0</v>
      </c>
      <c r="C40" s="10" t="str">
        <f t="shared" si="1"/>
        <v/>
      </c>
      <c r="D40" s="32">
        <f t="shared" si="5"/>
        <v>39</v>
      </c>
      <c r="I40" s="10">
        <v>0.6513387794938783</v>
      </c>
      <c r="J40" s="10" t="str">
        <f t="shared" si="12"/>
        <v/>
      </c>
      <c r="K40" s="10" t="str">
        <f>_xlfn.IFERROR(VLOOKUP(H40,'Q1.R'!E:J,6,FALSE),"")</f>
        <v/>
      </c>
      <c r="L40" s="10" t="str">
        <f>_xlfn.IFERROR(VLOOKUP(H40,'Q2.R'!E:J,6,FALSE),"")</f>
        <v/>
      </c>
      <c r="M40" s="10" t="str">
        <f t="shared" si="6"/>
        <v/>
      </c>
      <c r="N40" s="10" t="str">
        <f t="shared" si="7"/>
        <v/>
      </c>
      <c r="O40" s="10" t="str">
        <f t="shared" si="8"/>
        <v/>
      </c>
      <c r="P40" s="10" t="str">
        <f t="shared" si="9"/>
        <v/>
      </c>
      <c r="Q40" s="10">
        <f t="shared" si="14"/>
        <v>0</v>
      </c>
      <c r="R40" s="10" t="str">
        <f ca="1">_xlfn.IFERROR(IF(_xlfn.IFERROR(VLOOKUP(Q40,'F.SL'!F:O,10,FALSE),0)=0,IF(_xlfn.IFERROR(VLOOKUP(Q40,'SF.SL'!F:O,10,FALSE),0)=0,N40,_xlfn.IFERROR(VLOOKUP(Q40,'SF.SL'!F:O,10,FALSE),0)),_xlfn.IFERROR(VLOOKUP(Q40,'F.SL'!F:O,10,FALSE),0)),"")</f>
        <v/>
      </c>
      <c r="S40" s="10" t="str">
        <f ca="1" t="shared" si="3"/>
        <v/>
      </c>
      <c r="T40" s="10" t="str">
        <f ca="1" t="shared" si="10"/>
        <v/>
      </c>
      <c r="U40" s="10">
        <f t="shared" si="11"/>
        <v>0</v>
      </c>
      <c r="V40" s="53" t="str">
        <f t="shared" si="15"/>
        <v/>
      </c>
      <c r="W40" s="10" t="str">
        <f>_xlfn.IFERROR(VLOOKUP(H40,'Q3.R'!E:J,6,FALSE),"")</f>
        <v/>
      </c>
      <c r="X40" s="10" t="str">
        <f>_xlfn.IFERROR(VLOOKUP(H40,'Q4.R'!E:J,6,FALSE),"")</f>
        <v/>
      </c>
    </row>
    <row r="41" spans="2:24" ht="21" customHeight="1">
      <c r="B41" s="10">
        <f t="shared" si="13"/>
        <v>0</v>
      </c>
      <c r="C41" s="10" t="str">
        <f t="shared" si="1"/>
        <v/>
      </c>
      <c r="D41" s="32">
        <f t="shared" si="5"/>
        <v>40</v>
      </c>
      <c r="I41" s="10">
        <v>0.3811935820498733</v>
      </c>
      <c r="J41" s="10" t="str">
        <f t="shared" si="12"/>
        <v/>
      </c>
      <c r="K41" s="10" t="str">
        <f>_xlfn.IFERROR(VLOOKUP(H41,'Q1.R'!E:J,6,FALSE),"")</f>
        <v/>
      </c>
      <c r="L41" s="10" t="str">
        <f>_xlfn.IFERROR(VLOOKUP(H41,'Q2.R'!E:J,6,FALSE),"")</f>
        <v/>
      </c>
      <c r="M41" s="10" t="str">
        <f t="shared" si="6"/>
        <v/>
      </c>
      <c r="N41" s="10" t="str">
        <f t="shared" si="7"/>
        <v/>
      </c>
      <c r="O41" s="10" t="str">
        <f t="shared" si="8"/>
        <v/>
      </c>
      <c r="P41" s="10" t="str">
        <f t="shared" si="9"/>
        <v/>
      </c>
      <c r="Q41" s="10">
        <f t="shared" si="14"/>
        <v>0</v>
      </c>
      <c r="R41" s="10" t="str">
        <f ca="1">_xlfn.IFERROR(IF(_xlfn.IFERROR(VLOOKUP(Q41,'F.SL'!F:O,10,FALSE),0)=0,IF(_xlfn.IFERROR(VLOOKUP(Q41,'SF.SL'!F:O,10,FALSE),0)=0,N41,_xlfn.IFERROR(VLOOKUP(Q41,'SF.SL'!F:O,10,FALSE),0)),_xlfn.IFERROR(VLOOKUP(Q41,'F.SL'!F:O,10,FALSE),0)),"")</f>
        <v/>
      </c>
      <c r="S41" s="10" t="str">
        <f ca="1" t="shared" si="3"/>
        <v/>
      </c>
      <c r="T41" s="10" t="str">
        <f ca="1" t="shared" si="10"/>
        <v/>
      </c>
      <c r="U41" s="10">
        <f t="shared" si="11"/>
        <v>0</v>
      </c>
      <c r="V41" s="53" t="str">
        <f t="shared" si="15"/>
        <v/>
      </c>
      <c r="W41" s="10" t="str">
        <f>_xlfn.IFERROR(VLOOKUP(H41,'Q3.R'!E:J,6,FALSE),"")</f>
        <v/>
      </c>
      <c r="X41" s="10" t="str">
        <f>_xlfn.IFERROR(VLOOKUP(H41,'Q4.R'!E:J,6,FALSE),"")</f>
        <v/>
      </c>
    </row>
    <row r="42" spans="2:24" ht="21" customHeight="1">
      <c r="B42" s="10">
        <f t="shared" si="13"/>
        <v>0</v>
      </c>
      <c r="C42" s="10" t="str">
        <f t="shared" si="1"/>
        <v/>
      </c>
      <c r="D42" s="32">
        <f t="shared" si="5"/>
        <v>41</v>
      </c>
      <c r="I42" s="10">
        <v>0.12700334811910952</v>
      </c>
      <c r="J42" s="10" t="str">
        <f t="shared" si="12"/>
        <v/>
      </c>
      <c r="K42" s="10" t="str">
        <f>_xlfn.IFERROR(VLOOKUP(H42,'Q1.R'!E:J,6,FALSE),"")</f>
        <v/>
      </c>
      <c r="L42" s="10" t="str">
        <f>_xlfn.IFERROR(VLOOKUP(H42,'Q2.R'!E:J,6,FALSE),"")</f>
        <v/>
      </c>
      <c r="M42" s="10" t="str">
        <f t="shared" si="6"/>
        <v/>
      </c>
      <c r="N42" s="10" t="str">
        <f t="shared" si="7"/>
        <v/>
      </c>
      <c r="O42" s="10" t="str">
        <f t="shared" si="8"/>
        <v/>
      </c>
      <c r="P42" s="10" t="str">
        <f t="shared" si="9"/>
        <v/>
      </c>
      <c r="Q42" s="10">
        <f t="shared" si="14"/>
        <v>0</v>
      </c>
      <c r="R42" s="10" t="str">
        <f ca="1">_xlfn.IFERROR(IF(_xlfn.IFERROR(VLOOKUP(Q42,'F.SL'!F:O,10,FALSE),0)=0,IF(_xlfn.IFERROR(VLOOKUP(Q42,'SF.SL'!F:O,10,FALSE),0)=0,N42,_xlfn.IFERROR(VLOOKUP(Q42,'SF.SL'!F:O,10,FALSE),0)),_xlfn.IFERROR(VLOOKUP(Q42,'F.SL'!F:O,10,FALSE),0)),"")</f>
        <v/>
      </c>
      <c r="S42" s="10" t="str">
        <f ca="1" t="shared" si="3"/>
        <v/>
      </c>
      <c r="T42" s="10" t="str">
        <f ca="1" t="shared" si="10"/>
        <v/>
      </c>
      <c r="U42" s="10">
        <f t="shared" si="11"/>
        <v>0</v>
      </c>
      <c r="V42" s="53" t="str">
        <f t="shared" si="15"/>
        <v/>
      </c>
      <c r="W42" s="10" t="str">
        <f>_xlfn.IFERROR(VLOOKUP(H42,'Q3.R'!E:J,6,FALSE),"")</f>
        <v/>
      </c>
      <c r="X42" s="10" t="str">
        <f>_xlfn.IFERROR(VLOOKUP(H42,'Q4.R'!E:J,6,FALSE),"")</f>
        <v/>
      </c>
    </row>
    <row r="43" spans="2:24" ht="21" customHeight="1">
      <c r="B43" s="10">
        <f t="shared" si="13"/>
        <v>0</v>
      </c>
      <c r="C43" s="10" t="str">
        <f t="shared" si="1"/>
        <v/>
      </c>
      <c r="D43" s="32">
        <f t="shared" si="5"/>
        <v>42</v>
      </c>
      <c r="I43" s="10">
        <v>0.40041225695255</v>
      </c>
      <c r="J43" s="10" t="str">
        <f t="shared" si="12"/>
        <v/>
      </c>
      <c r="K43" s="10" t="str">
        <f>_xlfn.IFERROR(VLOOKUP(H43,'Q1.R'!E:J,6,FALSE),"")</f>
        <v/>
      </c>
      <c r="L43" s="10" t="str">
        <f>_xlfn.IFERROR(VLOOKUP(H43,'Q2.R'!E:J,6,FALSE),"")</f>
        <v/>
      </c>
      <c r="M43" s="10" t="str">
        <f t="shared" si="6"/>
        <v/>
      </c>
      <c r="N43" s="10" t="str">
        <f t="shared" si="7"/>
        <v/>
      </c>
      <c r="O43" s="10" t="str">
        <f t="shared" si="8"/>
        <v/>
      </c>
      <c r="P43" s="10" t="str">
        <f t="shared" si="9"/>
        <v/>
      </c>
      <c r="Q43" s="10">
        <f t="shared" si="14"/>
        <v>0</v>
      </c>
      <c r="R43" s="10" t="str">
        <f ca="1">_xlfn.IFERROR(IF(_xlfn.IFERROR(VLOOKUP(Q43,'F.SL'!F:O,10,FALSE),0)=0,IF(_xlfn.IFERROR(VLOOKUP(Q43,'SF.SL'!F:O,10,FALSE),0)=0,N43,_xlfn.IFERROR(VLOOKUP(Q43,'SF.SL'!F:O,10,FALSE),0)),_xlfn.IFERROR(VLOOKUP(Q43,'F.SL'!F:O,10,FALSE),0)),"")</f>
        <v/>
      </c>
      <c r="S43" s="10" t="str">
        <f ca="1" t="shared" si="3"/>
        <v/>
      </c>
      <c r="T43" s="10" t="str">
        <f ca="1" t="shared" si="10"/>
        <v/>
      </c>
      <c r="U43" s="10">
        <f t="shared" si="11"/>
        <v>0</v>
      </c>
      <c r="V43" s="53" t="str">
        <f t="shared" si="15"/>
        <v/>
      </c>
      <c r="W43" s="10" t="str">
        <f>_xlfn.IFERROR(VLOOKUP(H43,'Q3.R'!E:J,6,FALSE),"")</f>
        <v/>
      </c>
      <c r="X43" s="10" t="str">
        <f>_xlfn.IFERROR(VLOOKUP(H43,'Q4.R'!E:J,6,FALSE),"")</f>
        <v/>
      </c>
    </row>
    <row r="44" spans="2:24" ht="21" customHeight="1">
      <c r="B44" s="10">
        <f t="shared" si="13"/>
        <v>0</v>
      </c>
      <c r="C44" s="10" t="str">
        <f t="shared" si="1"/>
        <v/>
      </c>
      <c r="D44" s="32">
        <f t="shared" si="5"/>
        <v>43</v>
      </c>
      <c r="I44" s="10">
        <v>0.6302091587520499</v>
      </c>
      <c r="J44" s="10" t="str">
        <f t="shared" si="12"/>
        <v/>
      </c>
      <c r="K44" s="10" t="str">
        <f>_xlfn.IFERROR(VLOOKUP(H44,'Q1.R'!E:J,6,FALSE),"")</f>
        <v/>
      </c>
      <c r="L44" s="10" t="str">
        <f>_xlfn.IFERROR(VLOOKUP(H44,'Q2.R'!E:J,6,FALSE),"")</f>
        <v/>
      </c>
      <c r="M44" s="10" t="str">
        <f t="shared" si="6"/>
        <v/>
      </c>
      <c r="N44" s="10" t="str">
        <f t="shared" si="7"/>
        <v/>
      </c>
      <c r="O44" s="10" t="str">
        <f t="shared" si="8"/>
        <v/>
      </c>
      <c r="P44" s="10" t="str">
        <f t="shared" si="9"/>
        <v/>
      </c>
      <c r="Q44" s="10">
        <f t="shared" si="14"/>
        <v>0</v>
      </c>
      <c r="R44" s="10" t="str">
        <f ca="1">_xlfn.IFERROR(IF(_xlfn.IFERROR(VLOOKUP(Q44,'F.SL'!F:O,10,FALSE),0)=0,IF(_xlfn.IFERROR(VLOOKUP(Q44,'SF.SL'!F:O,10,FALSE),0)=0,N44,_xlfn.IFERROR(VLOOKUP(Q44,'SF.SL'!F:O,10,FALSE),0)),_xlfn.IFERROR(VLOOKUP(Q44,'F.SL'!F:O,10,FALSE),0)),"")</f>
        <v/>
      </c>
      <c r="S44" s="10" t="str">
        <f ca="1" t="shared" si="3"/>
        <v/>
      </c>
      <c r="T44" s="10" t="str">
        <f ca="1" t="shared" si="10"/>
        <v/>
      </c>
      <c r="U44" s="10">
        <f t="shared" si="11"/>
        <v>0</v>
      </c>
      <c r="V44" s="53" t="str">
        <f t="shared" si="15"/>
        <v/>
      </c>
      <c r="W44" s="10" t="str">
        <f>_xlfn.IFERROR(VLOOKUP(H44,'Q3.R'!E:J,6,FALSE),"")</f>
        <v/>
      </c>
      <c r="X44" s="10" t="str">
        <f>_xlfn.IFERROR(VLOOKUP(H44,'Q4.R'!E:J,6,FALSE),"")</f>
        <v/>
      </c>
    </row>
    <row r="45" spans="2:24" ht="21" customHeight="1">
      <c r="B45" s="10">
        <f t="shared" si="13"/>
        <v>0</v>
      </c>
      <c r="C45" s="10" t="str">
        <f t="shared" si="1"/>
        <v/>
      </c>
      <c r="D45" s="32">
        <f t="shared" si="5"/>
        <v>44</v>
      </c>
      <c r="I45" s="10">
        <v>0.8501106119888101</v>
      </c>
      <c r="J45" s="10" t="str">
        <f t="shared" si="12"/>
        <v/>
      </c>
      <c r="K45" s="10" t="str">
        <f>_xlfn.IFERROR(VLOOKUP(H45,'Q1.R'!E:J,6,FALSE),"")</f>
        <v/>
      </c>
      <c r="L45" s="10" t="str">
        <f>_xlfn.IFERROR(VLOOKUP(H45,'Q2.R'!E:J,6,FALSE),"")</f>
        <v/>
      </c>
      <c r="M45" s="10" t="str">
        <f t="shared" si="6"/>
        <v/>
      </c>
      <c r="N45" s="10" t="str">
        <f t="shared" si="7"/>
        <v/>
      </c>
      <c r="O45" s="10" t="str">
        <f t="shared" si="8"/>
        <v/>
      </c>
      <c r="P45" s="10" t="str">
        <f t="shared" si="9"/>
        <v/>
      </c>
      <c r="Q45" s="10">
        <f t="shared" si="14"/>
        <v>0</v>
      </c>
      <c r="R45" s="10" t="str">
        <f ca="1">_xlfn.IFERROR(IF(_xlfn.IFERROR(VLOOKUP(Q45,'F.SL'!F:O,10,FALSE),0)=0,IF(_xlfn.IFERROR(VLOOKUP(Q45,'SF.SL'!F:O,10,FALSE),0)=0,N45,_xlfn.IFERROR(VLOOKUP(Q45,'SF.SL'!F:O,10,FALSE),0)),_xlfn.IFERROR(VLOOKUP(Q45,'F.SL'!F:O,10,FALSE),0)),"")</f>
        <v/>
      </c>
      <c r="S45" s="10" t="str">
        <f ca="1" t="shared" si="3"/>
        <v/>
      </c>
      <c r="T45" s="10" t="str">
        <f ca="1" t="shared" si="10"/>
        <v/>
      </c>
      <c r="U45" s="10">
        <f t="shared" si="11"/>
        <v>0</v>
      </c>
      <c r="V45" s="53" t="str">
        <f t="shared" si="15"/>
        <v/>
      </c>
      <c r="W45" s="10" t="str">
        <f>_xlfn.IFERROR(VLOOKUP(H45,'Q3.R'!E:J,6,FALSE),"")</f>
        <v/>
      </c>
      <c r="X45" s="10" t="str">
        <f>_xlfn.IFERROR(VLOOKUP(H45,'Q4.R'!E:J,6,FALSE),"")</f>
        <v/>
      </c>
    </row>
    <row r="46" spans="2:24" ht="21" customHeight="1">
      <c r="B46" s="10">
        <f t="shared" si="13"/>
        <v>0</v>
      </c>
      <c r="C46" s="10" t="str">
        <f t="shared" si="1"/>
        <v/>
      </c>
      <c r="D46" s="32">
        <f t="shared" si="5"/>
        <v>45</v>
      </c>
      <c r="I46" s="10">
        <v>0.5909153767516406</v>
      </c>
      <c r="J46" s="10" t="str">
        <f t="shared" si="12"/>
        <v/>
      </c>
      <c r="K46" s="10" t="str">
        <f>_xlfn.IFERROR(VLOOKUP(H46,'Q1.R'!E:J,6,FALSE),"")</f>
        <v/>
      </c>
      <c r="L46" s="10" t="str">
        <f>_xlfn.IFERROR(VLOOKUP(H46,'Q2.R'!E:J,6,FALSE),"")</f>
        <v/>
      </c>
      <c r="M46" s="10" t="str">
        <f t="shared" si="6"/>
        <v/>
      </c>
      <c r="N46" s="10" t="str">
        <f t="shared" si="7"/>
        <v/>
      </c>
      <c r="O46" s="10" t="str">
        <f t="shared" si="8"/>
        <v/>
      </c>
      <c r="P46" s="10" t="str">
        <f t="shared" si="9"/>
        <v/>
      </c>
      <c r="Q46" s="10">
        <f t="shared" si="14"/>
        <v>0</v>
      </c>
      <c r="R46" s="10" t="str">
        <f ca="1">_xlfn.IFERROR(IF(_xlfn.IFERROR(VLOOKUP(Q46,'F.SL'!F:O,10,FALSE),0)=0,IF(_xlfn.IFERROR(VLOOKUP(Q46,'SF.SL'!F:O,10,FALSE),0)=0,N46,_xlfn.IFERROR(VLOOKUP(Q46,'SF.SL'!F:O,10,FALSE),0)),_xlfn.IFERROR(VLOOKUP(Q46,'F.SL'!F:O,10,FALSE),0)),"")</f>
        <v/>
      </c>
      <c r="S46" s="10" t="str">
        <f ca="1" t="shared" si="3"/>
        <v/>
      </c>
      <c r="T46" s="10" t="str">
        <f ca="1" t="shared" si="10"/>
        <v/>
      </c>
      <c r="U46" s="10">
        <f t="shared" si="11"/>
        <v>0</v>
      </c>
      <c r="V46" s="53" t="str">
        <f t="shared" si="15"/>
        <v/>
      </c>
      <c r="W46" s="10" t="str">
        <f>_xlfn.IFERROR(VLOOKUP(H46,'Q3.R'!E:J,6,FALSE),"")</f>
        <v/>
      </c>
      <c r="X46" s="10" t="str">
        <f>_xlfn.IFERROR(VLOOKUP(H46,'Q4.R'!E:J,6,FALSE),"")</f>
        <v/>
      </c>
    </row>
    <row r="47" spans="2:24" ht="21" customHeight="1">
      <c r="B47" s="10">
        <f t="shared" si="13"/>
        <v>0</v>
      </c>
      <c r="C47" s="10" t="str">
        <f t="shared" si="1"/>
        <v/>
      </c>
      <c r="D47" s="32">
        <f t="shared" si="5"/>
        <v>46</v>
      </c>
      <c r="I47" s="10">
        <v>0.26952938340683585</v>
      </c>
      <c r="J47" s="10" t="str">
        <f t="shared" si="12"/>
        <v/>
      </c>
      <c r="K47" s="10" t="str">
        <f>_xlfn.IFERROR(VLOOKUP(H47,'Q1.R'!E:J,6,FALSE),"")</f>
        <v/>
      </c>
      <c r="L47" s="10" t="str">
        <f>_xlfn.IFERROR(VLOOKUP(H47,'Q2.R'!E:J,6,FALSE),"")</f>
        <v/>
      </c>
      <c r="M47" s="10" t="str">
        <f t="shared" si="6"/>
        <v/>
      </c>
      <c r="N47" s="10" t="str">
        <f t="shared" si="7"/>
        <v/>
      </c>
      <c r="O47" s="10" t="str">
        <f t="shared" si="8"/>
        <v/>
      </c>
      <c r="P47" s="10" t="str">
        <f t="shared" si="9"/>
        <v/>
      </c>
      <c r="Q47" s="10">
        <f t="shared" si="14"/>
        <v>0</v>
      </c>
      <c r="R47" s="10" t="str">
        <f ca="1">_xlfn.IFERROR(IF(_xlfn.IFERROR(VLOOKUP(Q47,'F.SL'!F:O,10,FALSE),0)=0,IF(_xlfn.IFERROR(VLOOKUP(Q47,'SF.SL'!F:O,10,FALSE),0)=0,N47,_xlfn.IFERROR(VLOOKUP(Q47,'SF.SL'!F:O,10,FALSE),0)),_xlfn.IFERROR(VLOOKUP(Q47,'F.SL'!F:O,10,FALSE),0)),"")</f>
        <v/>
      </c>
      <c r="S47" s="10" t="str">
        <f ca="1" t="shared" si="3"/>
        <v/>
      </c>
      <c r="T47" s="10" t="str">
        <f ca="1" t="shared" si="10"/>
        <v/>
      </c>
      <c r="U47" s="10">
        <f t="shared" si="11"/>
        <v>0</v>
      </c>
      <c r="V47" s="53" t="str">
        <f t="shared" si="15"/>
        <v/>
      </c>
      <c r="W47" s="10" t="str">
        <f>_xlfn.IFERROR(VLOOKUP(H47,'Q3.R'!E:J,6,FALSE),"")</f>
        <v/>
      </c>
      <c r="X47" s="10" t="str">
        <f>_xlfn.IFERROR(VLOOKUP(H47,'Q4.R'!E:J,6,FALSE),"")</f>
        <v/>
      </c>
    </row>
    <row r="48" spans="2:24" ht="21" customHeight="1">
      <c r="B48" s="10">
        <f t="shared" si="13"/>
        <v>0</v>
      </c>
      <c r="C48" s="10" t="str">
        <f t="shared" si="1"/>
        <v/>
      </c>
      <c r="D48" s="32">
        <f t="shared" si="5"/>
        <v>47</v>
      </c>
      <c r="I48" s="10">
        <v>0.096910886696559</v>
      </c>
      <c r="J48" s="10" t="str">
        <f t="shared" si="12"/>
        <v/>
      </c>
      <c r="K48" s="10" t="str">
        <f>_xlfn.IFERROR(VLOOKUP(H48,'Q1.R'!E:J,6,FALSE),"")</f>
        <v/>
      </c>
      <c r="L48" s="10" t="str">
        <f>_xlfn.IFERROR(VLOOKUP(H48,'Q2.R'!E:J,6,FALSE),"")</f>
        <v/>
      </c>
      <c r="M48" s="10" t="str">
        <f t="shared" si="6"/>
        <v/>
      </c>
      <c r="N48" s="10" t="str">
        <f t="shared" si="7"/>
        <v/>
      </c>
      <c r="O48" s="10" t="str">
        <f t="shared" si="8"/>
        <v/>
      </c>
      <c r="P48" s="10" t="str">
        <f t="shared" si="9"/>
        <v/>
      </c>
      <c r="Q48" s="10">
        <f t="shared" si="14"/>
        <v>0</v>
      </c>
      <c r="R48" s="10" t="str">
        <f ca="1">_xlfn.IFERROR(IF(_xlfn.IFERROR(VLOOKUP(Q48,'F.SL'!F:O,10,FALSE),0)=0,IF(_xlfn.IFERROR(VLOOKUP(Q48,'SF.SL'!F:O,10,FALSE),0)=0,N48,_xlfn.IFERROR(VLOOKUP(Q48,'SF.SL'!F:O,10,FALSE),0)),_xlfn.IFERROR(VLOOKUP(Q48,'F.SL'!F:O,10,FALSE),0)),"")</f>
        <v/>
      </c>
      <c r="S48" s="10" t="str">
        <f ca="1" t="shared" si="3"/>
        <v/>
      </c>
      <c r="T48" s="10" t="str">
        <f ca="1" t="shared" si="10"/>
        <v/>
      </c>
      <c r="U48" s="10">
        <f t="shared" si="11"/>
        <v>0</v>
      </c>
      <c r="V48" s="53" t="str">
        <f t="shared" si="15"/>
        <v/>
      </c>
      <c r="W48" s="10" t="str">
        <f>_xlfn.IFERROR(VLOOKUP(H48,'Q3.R'!E:J,6,FALSE),"")</f>
        <v/>
      </c>
      <c r="X48" s="10" t="str">
        <f>_xlfn.IFERROR(VLOOKUP(H48,'Q4.R'!E:J,6,FALSE),"")</f>
        <v/>
      </c>
    </row>
    <row r="49" spans="2:24" ht="21" customHeight="1">
      <c r="B49" s="10">
        <f t="shared" si="13"/>
        <v>0</v>
      </c>
      <c r="C49" s="10" t="str">
        <f t="shared" si="1"/>
        <v/>
      </c>
      <c r="D49" s="32">
        <f t="shared" si="5"/>
        <v>48</v>
      </c>
      <c r="I49" s="10">
        <v>0.42344633807638776</v>
      </c>
      <c r="J49" s="10" t="str">
        <f t="shared" si="12"/>
        <v/>
      </c>
      <c r="K49" s="10" t="str">
        <f>_xlfn.IFERROR(VLOOKUP(H49,'Q1.R'!E:J,6,FALSE),"")</f>
        <v/>
      </c>
      <c r="L49" s="10" t="str">
        <f>_xlfn.IFERROR(VLOOKUP(H49,'Q2.R'!E:J,6,FALSE),"")</f>
        <v/>
      </c>
      <c r="M49" s="10" t="str">
        <f t="shared" si="6"/>
        <v/>
      </c>
      <c r="N49" s="10" t="str">
        <f t="shared" si="7"/>
        <v/>
      </c>
      <c r="O49" s="10" t="str">
        <f t="shared" si="8"/>
        <v/>
      </c>
      <c r="P49" s="10" t="str">
        <f t="shared" si="9"/>
        <v/>
      </c>
      <c r="Q49" s="10">
        <f t="shared" si="14"/>
        <v>0</v>
      </c>
      <c r="R49" s="10" t="str">
        <f ca="1">_xlfn.IFERROR(IF(_xlfn.IFERROR(VLOOKUP(Q49,'F.SL'!F:O,10,FALSE),0)=0,IF(_xlfn.IFERROR(VLOOKUP(Q49,'SF.SL'!F:O,10,FALSE),0)=0,N49,_xlfn.IFERROR(VLOOKUP(Q49,'SF.SL'!F:O,10,FALSE),0)),_xlfn.IFERROR(VLOOKUP(Q49,'F.SL'!F:O,10,FALSE),0)),"")</f>
        <v/>
      </c>
      <c r="S49" s="10" t="str">
        <f ca="1" t="shared" si="3"/>
        <v/>
      </c>
      <c r="T49" s="10" t="str">
        <f ca="1" t="shared" si="10"/>
        <v/>
      </c>
      <c r="U49" s="10">
        <f t="shared" si="11"/>
        <v>0</v>
      </c>
      <c r="V49" s="53" t="str">
        <f t="shared" si="15"/>
        <v/>
      </c>
      <c r="W49" s="10" t="str">
        <f>_xlfn.IFERROR(VLOOKUP(H49,'Q3.R'!E:J,6,FALSE),"")</f>
        <v/>
      </c>
      <c r="X49" s="10" t="str">
        <f>_xlfn.IFERROR(VLOOKUP(H49,'Q4.R'!E:J,6,FALSE),"")</f>
        <v/>
      </c>
    </row>
    <row r="50" spans="2:24" ht="21" customHeight="1">
      <c r="B50" s="10">
        <f t="shared" si="13"/>
        <v>0</v>
      </c>
      <c r="C50" s="10" t="str">
        <f t="shared" si="1"/>
        <v/>
      </c>
      <c r="D50" s="32">
        <f t="shared" si="5"/>
        <v>49</v>
      </c>
      <c r="I50" s="10">
        <v>0.10689315817142864</v>
      </c>
      <c r="J50" s="10" t="str">
        <f t="shared" si="12"/>
        <v/>
      </c>
      <c r="K50" s="10" t="str">
        <f>_xlfn.IFERROR(VLOOKUP(H50,'Q1.R'!E:J,6,FALSE),"")</f>
        <v/>
      </c>
      <c r="L50" s="10" t="str">
        <f>_xlfn.IFERROR(VLOOKUP(H50,'Q2.R'!E:J,6,FALSE),"")</f>
        <v/>
      </c>
      <c r="M50" s="10" t="str">
        <f t="shared" si="6"/>
        <v/>
      </c>
      <c r="N50" s="10" t="str">
        <f t="shared" si="7"/>
        <v/>
      </c>
      <c r="O50" s="10" t="str">
        <f t="shared" si="8"/>
        <v/>
      </c>
      <c r="P50" s="10" t="str">
        <f t="shared" si="9"/>
        <v/>
      </c>
      <c r="Q50" s="10">
        <f t="shared" si="14"/>
        <v>0</v>
      </c>
      <c r="R50" s="10" t="str">
        <f ca="1">_xlfn.IFERROR(IF(_xlfn.IFERROR(VLOOKUP(Q50,'F.SL'!F:O,10,FALSE),0)=0,IF(_xlfn.IFERROR(VLOOKUP(Q50,'SF.SL'!F:O,10,FALSE),0)=0,N50,_xlfn.IFERROR(VLOOKUP(Q50,'SF.SL'!F:O,10,FALSE),0)),_xlfn.IFERROR(VLOOKUP(Q50,'F.SL'!F:O,10,FALSE),0)),"")</f>
        <v/>
      </c>
      <c r="S50" s="10" t="str">
        <f ca="1" t="shared" si="3"/>
        <v/>
      </c>
      <c r="T50" s="10" t="str">
        <f ca="1" t="shared" si="10"/>
        <v/>
      </c>
      <c r="U50" s="10">
        <f t="shared" si="11"/>
        <v>0</v>
      </c>
      <c r="V50" s="53" t="str">
        <f t="shared" si="15"/>
        <v/>
      </c>
      <c r="W50" s="10" t="str">
        <f>_xlfn.IFERROR(VLOOKUP(H50,'Q3.R'!E:J,6,FALSE),"")</f>
        <v/>
      </c>
      <c r="X50" s="10" t="str">
        <f>_xlfn.IFERROR(VLOOKUP(H50,'Q4.R'!E:J,6,FALSE),"")</f>
        <v/>
      </c>
    </row>
    <row r="51" spans="2:24" ht="21" customHeight="1">
      <c r="B51" s="10">
        <f t="shared" si="13"/>
        <v>0</v>
      </c>
      <c r="C51" s="10" t="str">
        <f t="shared" si="1"/>
        <v/>
      </c>
      <c r="D51" s="32">
        <f t="shared" si="5"/>
        <v>50</v>
      </c>
      <c r="I51" s="10">
        <v>0.026089261827794252</v>
      </c>
      <c r="J51" s="10" t="str">
        <f t="shared" si="12"/>
        <v/>
      </c>
      <c r="K51" s="10" t="str">
        <f>_xlfn.IFERROR(VLOOKUP(H51,'Q1.R'!E:J,6,FALSE),"")</f>
        <v/>
      </c>
      <c r="L51" s="10" t="str">
        <f>_xlfn.IFERROR(VLOOKUP(H51,'Q2.R'!E:J,6,FALSE),"")</f>
        <v/>
      </c>
      <c r="M51" s="10" t="str">
        <f t="shared" si="6"/>
        <v/>
      </c>
      <c r="N51" s="10" t="str">
        <f t="shared" si="7"/>
        <v/>
      </c>
      <c r="O51" s="10" t="str">
        <f t="shared" si="8"/>
        <v/>
      </c>
      <c r="P51" s="10" t="str">
        <f t="shared" si="9"/>
        <v/>
      </c>
      <c r="Q51" s="10">
        <f t="shared" si="14"/>
        <v>0</v>
      </c>
      <c r="R51" s="10" t="str">
        <f ca="1">_xlfn.IFERROR(IF(_xlfn.IFERROR(VLOOKUP(Q51,'F.SL'!F:O,10,FALSE),0)=0,IF(_xlfn.IFERROR(VLOOKUP(Q51,'SF.SL'!F:O,10,FALSE),0)=0,N51,_xlfn.IFERROR(VLOOKUP(Q51,'SF.SL'!F:O,10,FALSE),0)),_xlfn.IFERROR(VLOOKUP(Q51,'F.SL'!F:O,10,FALSE),0)),"")</f>
        <v/>
      </c>
      <c r="S51" s="10" t="str">
        <f ca="1" t="shared" si="3"/>
        <v/>
      </c>
      <c r="T51" s="10" t="str">
        <f ca="1" t="shared" si="10"/>
        <v/>
      </c>
      <c r="U51" s="10">
        <f t="shared" si="11"/>
        <v>0</v>
      </c>
      <c r="V51" s="53" t="str">
        <f t="shared" si="15"/>
        <v/>
      </c>
      <c r="W51" s="10" t="str">
        <f>_xlfn.IFERROR(VLOOKUP(H51,'Q3.R'!E:J,6,FALSE),"")</f>
        <v/>
      </c>
      <c r="X51" s="10" t="str">
        <f>_xlfn.IFERROR(VLOOKUP(H51,'Q4.R'!E:J,6,FALSE),"")</f>
        <v/>
      </c>
    </row>
    <row r="52" spans="2:24" ht="21" customHeight="1">
      <c r="B52" s="10">
        <f t="shared" si="13"/>
        <v>0</v>
      </c>
      <c r="C52" s="10" t="str">
        <f t="shared" si="1"/>
        <v/>
      </c>
      <c r="D52" s="32">
        <f t="shared" si="5"/>
        <v>51</v>
      </c>
      <c r="I52" s="10">
        <v>0.12630330657676014</v>
      </c>
      <c r="J52" s="10" t="str">
        <f t="shared" si="12"/>
        <v/>
      </c>
      <c r="K52" s="10" t="str">
        <f>_xlfn.IFERROR(VLOOKUP(H52,'Q1.R'!E:J,6,FALSE),"")</f>
        <v/>
      </c>
      <c r="L52" s="10" t="str">
        <f>_xlfn.IFERROR(VLOOKUP(H52,'Q2.R'!E:J,6,FALSE),"")</f>
        <v/>
      </c>
      <c r="M52" s="10" t="str">
        <f t="shared" si="6"/>
        <v/>
      </c>
      <c r="N52" s="10" t="str">
        <f t="shared" si="7"/>
        <v/>
      </c>
      <c r="O52" s="10" t="str">
        <f t="shared" si="8"/>
        <v/>
      </c>
      <c r="P52" s="10" t="str">
        <f t="shared" si="9"/>
        <v/>
      </c>
      <c r="Q52" s="10">
        <f t="shared" si="14"/>
        <v>0</v>
      </c>
      <c r="R52" s="10" t="str">
        <f ca="1">_xlfn.IFERROR(IF(_xlfn.IFERROR(VLOOKUP(Q52,'F.SL'!F:O,10,FALSE),0)=0,IF(_xlfn.IFERROR(VLOOKUP(Q52,'SF.SL'!F:O,10,FALSE),0)=0,N52,_xlfn.IFERROR(VLOOKUP(Q52,'SF.SL'!F:O,10,FALSE),0)),_xlfn.IFERROR(VLOOKUP(Q52,'F.SL'!F:O,10,FALSE),0)),"")</f>
        <v/>
      </c>
      <c r="S52" s="10" t="str">
        <f ca="1" t="shared" si="3"/>
        <v/>
      </c>
      <c r="T52" s="10" t="str">
        <f ca="1" t="shared" si="10"/>
        <v/>
      </c>
      <c r="U52" s="10">
        <f t="shared" si="11"/>
        <v>0</v>
      </c>
      <c r="V52" s="53" t="str">
        <f t="shared" si="15"/>
        <v/>
      </c>
      <c r="W52" s="10" t="str">
        <f>_xlfn.IFERROR(VLOOKUP(H52,'Q3.R'!E:J,6,FALSE),"")</f>
        <v/>
      </c>
      <c r="X52" s="10" t="str">
        <f>_xlfn.IFERROR(VLOOKUP(H52,'Q4.R'!E:J,6,FALSE),"")</f>
        <v/>
      </c>
    </row>
    <row r="53" spans="2:24" ht="21" customHeight="1">
      <c r="B53" s="10">
        <f t="shared" si="13"/>
        <v>0</v>
      </c>
      <c r="C53" s="10" t="str">
        <f t="shared" si="1"/>
        <v/>
      </c>
      <c r="D53" s="32">
        <f t="shared" si="5"/>
        <v>52</v>
      </c>
      <c r="I53" s="10">
        <v>0.30450260665464135</v>
      </c>
      <c r="J53" s="10" t="str">
        <f t="shared" si="12"/>
        <v/>
      </c>
      <c r="K53" s="10" t="str">
        <f>_xlfn.IFERROR(VLOOKUP(H53,'Q1.R'!E:J,6,FALSE),"")</f>
        <v/>
      </c>
      <c r="L53" s="10" t="str">
        <f>_xlfn.IFERROR(VLOOKUP(H53,'Q2.R'!E:J,6,FALSE),"")</f>
        <v/>
      </c>
      <c r="M53" s="10" t="str">
        <f t="shared" si="6"/>
        <v/>
      </c>
      <c r="N53" s="10" t="str">
        <f t="shared" si="7"/>
        <v/>
      </c>
      <c r="O53" s="10" t="str">
        <f t="shared" si="8"/>
        <v/>
      </c>
      <c r="P53" s="10" t="str">
        <f t="shared" si="9"/>
        <v/>
      </c>
      <c r="Q53" s="10">
        <f t="shared" si="14"/>
        <v>0</v>
      </c>
      <c r="R53" s="10" t="str">
        <f ca="1">_xlfn.IFERROR(IF(_xlfn.IFERROR(VLOOKUP(Q53,'F.SL'!F:O,10,FALSE),0)=0,IF(_xlfn.IFERROR(VLOOKUP(Q53,'SF.SL'!F:O,10,FALSE),0)=0,N53,_xlfn.IFERROR(VLOOKUP(Q53,'SF.SL'!F:O,10,FALSE),0)),_xlfn.IFERROR(VLOOKUP(Q53,'F.SL'!F:O,10,FALSE),0)),"")</f>
        <v/>
      </c>
      <c r="S53" s="10" t="str">
        <f ca="1" t="shared" si="3"/>
        <v/>
      </c>
      <c r="T53" s="10" t="str">
        <f ca="1" t="shared" si="10"/>
        <v/>
      </c>
      <c r="U53" s="10">
        <f t="shared" si="11"/>
        <v>0</v>
      </c>
      <c r="V53" s="53" t="str">
        <f t="shared" si="15"/>
        <v/>
      </c>
      <c r="W53" s="10" t="str">
        <f>_xlfn.IFERROR(VLOOKUP(H53,'Q3.R'!E:J,6,FALSE),"")</f>
        <v/>
      </c>
      <c r="X53" s="10" t="str">
        <f>_xlfn.IFERROR(VLOOKUP(H53,'Q4.R'!E:J,6,FALSE),"")</f>
        <v/>
      </c>
    </row>
    <row r="54" spans="2:24" ht="21" customHeight="1">
      <c r="B54" s="10">
        <f t="shared" si="13"/>
        <v>0</v>
      </c>
      <c r="C54" s="10" t="str">
        <f t="shared" si="1"/>
        <v/>
      </c>
      <c r="D54" s="32">
        <f t="shared" si="5"/>
        <v>53</v>
      </c>
      <c r="I54" s="10">
        <v>0.8092046016279338</v>
      </c>
      <c r="J54" s="10" t="str">
        <f t="shared" si="12"/>
        <v/>
      </c>
      <c r="K54" s="10" t="str">
        <f>_xlfn.IFERROR(VLOOKUP(H54,'Q1.R'!E:J,6,FALSE),"")</f>
        <v/>
      </c>
      <c r="L54" s="10" t="str">
        <f>_xlfn.IFERROR(VLOOKUP(H54,'Q2.R'!E:J,6,FALSE),"")</f>
        <v/>
      </c>
      <c r="M54" s="10" t="str">
        <f t="shared" si="6"/>
        <v/>
      </c>
      <c r="N54" s="10" t="str">
        <f t="shared" si="7"/>
        <v/>
      </c>
      <c r="O54" s="10" t="str">
        <f t="shared" si="8"/>
        <v/>
      </c>
      <c r="P54" s="10" t="str">
        <f t="shared" si="9"/>
        <v/>
      </c>
      <c r="Q54" s="10">
        <f t="shared" si="14"/>
        <v>0</v>
      </c>
      <c r="R54" s="10" t="str">
        <f ca="1">_xlfn.IFERROR(IF(_xlfn.IFERROR(VLOOKUP(Q54,'F.SL'!F:O,10,FALSE),0)=0,IF(_xlfn.IFERROR(VLOOKUP(Q54,'SF.SL'!F:O,10,FALSE),0)=0,N54,_xlfn.IFERROR(VLOOKUP(Q54,'SF.SL'!F:O,10,FALSE),0)),_xlfn.IFERROR(VLOOKUP(Q54,'F.SL'!F:O,10,FALSE),0)),"")</f>
        <v/>
      </c>
      <c r="S54" s="10" t="str">
        <f ca="1" t="shared" si="3"/>
        <v/>
      </c>
      <c r="T54" s="10" t="str">
        <f ca="1" t="shared" si="10"/>
        <v/>
      </c>
      <c r="U54" s="10">
        <f t="shared" si="11"/>
        <v>0</v>
      </c>
      <c r="V54" s="53" t="str">
        <f t="shared" si="15"/>
        <v/>
      </c>
      <c r="W54" s="10" t="str">
        <f>_xlfn.IFERROR(VLOOKUP(H54,'Q3.R'!E:J,6,FALSE),"")</f>
        <v/>
      </c>
      <c r="X54" s="10" t="str">
        <f>_xlfn.IFERROR(VLOOKUP(H54,'Q4.R'!E:J,6,FALSE),"")</f>
        <v/>
      </c>
    </row>
    <row r="55" spans="2:24" ht="21" customHeight="1">
      <c r="B55" s="10">
        <f t="shared" si="13"/>
        <v>0</v>
      </c>
      <c r="C55" s="10" t="str">
        <f t="shared" si="1"/>
        <v/>
      </c>
      <c r="D55" s="32">
        <f t="shared" si="5"/>
        <v>54</v>
      </c>
      <c r="I55" s="10">
        <v>0.7513977565272649</v>
      </c>
      <c r="J55" s="10" t="str">
        <f t="shared" si="12"/>
        <v/>
      </c>
      <c r="K55" s="10" t="str">
        <f>_xlfn.IFERROR(VLOOKUP(H55,'Q1.R'!E:J,6,FALSE),"")</f>
        <v/>
      </c>
      <c r="L55" s="10" t="str">
        <f>_xlfn.IFERROR(VLOOKUP(H55,'Q2.R'!E:J,6,FALSE),"")</f>
        <v/>
      </c>
      <c r="M55" s="10" t="str">
        <f t="shared" si="6"/>
        <v/>
      </c>
      <c r="N55" s="10" t="str">
        <f t="shared" si="7"/>
        <v/>
      </c>
      <c r="O55" s="10" t="str">
        <f t="shared" si="8"/>
        <v/>
      </c>
      <c r="P55" s="10" t="str">
        <f t="shared" si="9"/>
        <v/>
      </c>
      <c r="Q55" s="10">
        <f t="shared" si="14"/>
        <v>0</v>
      </c>
      <c r="R55" s="10" t="str">
        <f ca="1">_xlfn.IFERROR(IF(_xlfn.IFERROR(VLOOKUP(Q55,'F.SL'!F:O,10,FALSE),0)=0,IF(_xlfn.IFERROR(VLOOKUP(Q55,'SF.SL'!F:O,10,FALSE),0)=0,N55,_xlfn.IFERROR(VLOOKUP(Q55,'SF.SL'!F:O,10,FALSE),0)),_xlfn.IFERROR(VLOOKUP(Q55,'F.SL'!F:O,10,FALSE),0)),"")</f>
        <v/>
      </c>
      <c r="S55" s="10" t="str">
        <f ca="1" t="shared" si="3"/>
        <v/>
      </c>
      <c r="T55" s="10" t="str">
        <f ca="1" t="shared" si="10"/>
        <v/>
      </c>
      <c r="U55" s="10">
        <f t="shared" si="11"/>
        <v>0</v>
      </c>
      <c r="V55" s="53" t="str">
        <f t="shared" si="15"/>
        <v/>
      </c>
      <c r="W55" s="10" t="str">
        <f>_xlfn.IFERROR(VLOOKUP(H55,'Q3.R'!E:J,6,FALSE),"")</f>
        <v/>
      </c>
      <c r="X55" s="10" t="str">
        <f>_xlfn.IFERROR(VLOOKUP(H55,'Q4.R'!E:J,6,FALSE),"")</f>
        <v/>
      </c>
    </row>
    <row r="56" spans="2:24" ht="21" customHeight="1">
      <c r="B56" s="10">
        <f t="shared" si="13"/>
        <v>0</v>
      </c>
      <c r="C56" s="10" t="str">
        <f t="shared" si="1"/>
        <v/>
      </c>
      <c r="D56" s="32">
        <f t="shared" si="5"/>
        <v>55</v>
      </c>
      <c r="I56" s="10">
        <v>0.8132874661803264</v>
      </c>
      <c r="J56" s="10" t="str">
        <f t="shared" si="12"/>
        <v/>
      </c>
      <c r="K56" s="10" t="str">
        <f>_xlfn.IFERROR(VLOOKUP(H56,'Q1.R'!E:J,6,FALSE),"")</f>
        <v/>
      </c>
      <c r="L56" s="10" t="str">
        <f>_xlfn.IFERROR(VLOOKUP(H56,'Q2.R'!E:J,6,FALSE),"")</f>
        <v/>
      </c>
      <c r="M56" s="10" t="str">
        <f t="shared" si="6"/>
        <v/>
      </c>
      <c r="N56" s="10" t="str">
        <f t="shared" si="7"/>
        <v/>
      </c>
      <c r="O56" s="10" t="str">
        <f t="shared" si="8"/>
        <v/>
      </c>
      <c r="P56" s="10" t="str">
        <f t="shared" si="9"/>
        <v/>
      </c>
      <c r="Q56" s="10">
        <f t="shared" si="14"/>
        <v>0</v>
      </c>
      <c r="R56" s="10" t="str">
        <f ca="1">_xlfn.IFERROR(IF(_xlfn.IFERROR(VLOOKUP(Q56,'F.SL'!F:O,10,FALSE),0)=0,IF(_xlfn.IFERROR(VLOOKUP(Q56,'SF.SL'!F:O,10,FALSE),0)=0,N56,_xlfn.IFERROR(VLOOKUP(Q56,'SF.SL'!F:O,10,FALSE),0)),_xlfn.IFERROR(VLOOKUP(Q56,'F.SL'!F:O,10,FALSE),0)),"")</f>
        <v/>
      </c>
      <c r="S56" s="10" t="str">
        <f ca="1" t="shared" si="3"/>
        <v/>
      </c>
      <c r="T56" s="10" t="str">
        <f ca="1" t="shared" si="10"/>
        <v/>
      </c>
      <c r="U56" s="10">
        <f t="shared" si="11"/>
        <v>0</v>
      </c>
      <c r="V56" s="53" t="str">
        <f t="shared" si="15"/>
        <v/>
      </c>
      <c r="W56" s="10" t="str">
        <f>_xlfn.IFERROR(VLOOKUP(H56,'Q3.R'!E:J,6,FALSE),"")</f>
        <v/>
      </c>
      <c r="X56" s="10" t="str">
        <f>_xlfn.IFERROR(VLOOKUP(H56,'Q4.R'!E:J,6,FALSE),"")</f>
        <v/>
      </c>
    </row>
    <row r="57" spans="2:24" ht="21" customHeight="1">
      <c r="B57" s="10">
        <f t="shared" si="13"/>
        <v>0</v>
      </c>
      <c r="C57" s="10" t="str">
        <f t="shared" si="1"/>
        <v/>
      </c>
      <c r="D57" s="32">
        <f t="shared" si="5"/>
        <v>56</v>
      </c>
      <c r="I57" s="10">
        <v>0.9792349269608177</v>
      </c>
      <c r="J57" s="10" t="str">
        <f t="shared" si="12"/>
        <v/>
      </c>
      <c r="K57" s="10" t="str">
        <f>_xlfn.IFERROR(VLOOKUP(H57,'Q1.R'!E:J,6,FALSE),"")</f>
        <v/>
      </c>
      <c r="L57" s="10" t="str">
        <f>_xlfn.IFERROR(VLOOKUP(H57,'Q2.R'!E:J,6,FALSE),"")</f>
        <v/>
      </c>
      <c r="M57" s="10" t="str">
        <f t="shared" si="6"/>
        <v/>
      </c>
      <c r="N57" s="10" t="str">
        <f t="shared" si="7"/>
        <v/>
      </c>
      <c r="O57" s="10" t="str">
        <f t="shared" si="8"/>
        <v/>
      </c>
      <c r="P57" s="10" t="str">
        <f t="shared" si="9"/>
        <v/>
      </c>
      <c r="Q57" s="10">
        <f t="shared" si="14"/>
        <v>0</v>
      </c>
      <c r="R57" s="10" t="str">
        <f ca="1">_xlfn.IFERROR(IF(_xlfn.IFERROR(VLOOKUP(Q57,'F.SL'!F:O,10,FALSE),0)=0,IF(_xlfn.IFERROR(VLOOKUP(Q57,'SF.SL'!F:O,10,FALSE),0)=0,N57,_xlfn.IFERROR(VLOOKUP(Q57,'SF.SL'!F:O,10,FALSE),0)),_xlfn.IFERROR(VLOOKUP(Q57,'F.SL'!F:O,10,FALSE),0)),"")</f>
        <v/>
      </c>
      <c r="S57" s="10" t="str">
        <f ca="1" t="shared" si="3"/>
        <v/>
      </c>
      <c r="T57" s="10" t="str">
        <f ca="1" t="shared" si="10"/>
        <v/>
      </c>
      <c r="U57" s="10">
        <f t="shared" si="11"/>
        <v>0</v>
      </c>
      <c r="V57" s="53" t="str">
        <f t="shared" si="15"/>
        <v/>
      </c>
      <c r="W57" s="10" t="str">
        <f>_xlfn.IFERROR(VLOOKUP(H57,'Q3.R'!E:J,6,FALSE),"")</f>
        <v/>
      </c>
      <c r="X57" s="10" t="str">
        <f>_xlfn.IFERROR(VLOOKUP(H57,'Q4.R'!E:J,6,FALSE),"")</f>
        <v/>
      </c>
    </row>
    <row r="58" spans="2:24" ht="21" customHeight="1">
      <c r="B58" s="10">
        <f t="shared" si="13"/>
        <v>0</v>
      </c>
      <c r="C58" s="10" t="str">
        <f t="shared" si="1"/>
        <v/>
      </c>
      <c r="D58" s="32">
        <f t="shared" si="5"/>
        <v>57</v>
      </c>
      <c r="I58" s="10">
        <v>0.9504482159373803</v>
      </c>
      <c r="J58" s="10" t="str">
        <f t="shared" si="12"/>
        <v/>
      </c>
      <c r="K58" s="10" t="str">
        <f>_xlfn.IFERROR(VLOOKUP(H58,'Q1.R'!E:J,6,FALSE),"")</f>
        <v/>
      </c>
      <c r="L58" s="10" t="str">
        <f>_xlfn.IFERROR(VLOOKUP(H58,'Q2.R'!E:J,6,FALSE),"")</f>
        <v/>
      </c>
      <c r="M58" s="10" t="str">
        <f t="shared" si="6"/>
        <v/>
      </c>
      <c r="N58" s="10" t="str">
        <f t="shared" si="7"/>
        <v/>
      </c>
      <c r="O58" s="10" t="str">
        <f t="shared" si="8"/>
        <v/>
      </c>
      <c r="P58" s="10" t="str">
        <f t="shared" si="9"/>
        <v/>
      </c>
      <c r="Q58" s="10">
        <f t="shared" si="14"/>
        <v>0</v>
      </c>
      <c r="R58" s="10" t="str">
        <f ca="1">_xlfn.IFERROR(IF(_xlfn.IFERROR(VLOOKUP(Q58,'F.SL'!F:O,10,FALSE),0)=0,IF(_xlfn.IFERROR(VLOOKUP(Q58,'SF.SL'!F:O,10,FALSE),0)=0,N58,_xlfn.IFERROR(VLOOKUP(Q58,'SF.SL'!F:O,10,FALSE),0)),_xlfn.IFERROR(VLOOKUP(Q58,'F.SL'!F:O,10,FALSE),0)),"")</f>
        <v/>
      </c>
      <c r="S58" s="10" t="str">
        <f ca="1" t="shared" si="3"/>
        <v/>
      </c>
      <c r="T58" s="10" t="str">
        <f ca="1" t="shared" si="10"/>
        <v/>
      </c>
      <c r="U58" s="10">
        <f t="shared" si="11"/>
        <v>0</v>
      </c>
      <c r="V58" s="53" t="str">
        <f t="shared" si="15"/>
        <v/>
      </c>
      <c r="W58" s="10" t="str">
        <f>_xlfn.IFERROR(VLOOKUP(H58,'Q3.R'!E:J,6,FALSE),"")</f>
        <v/>
      </c>
      <c r="X58" s="10" t="str">
        <f>_xlfn.IFERROR(VLOOKUP(H58,'Q4.R'!E:J,6,FALSE),"")</f>
        <v/>
      </c>
    </row>
    <row r="59" spans="2:24" ht="21" customHeight="1">
      <c r="B59" s="10">
        <f t="shared" si="13"/>
        <v>0</v>
      </c>
      <c r="C59" s="10" t="str">
        <f t="shared" si="1"/>
        <v/>
      </c>
      <c r="D59" s="32">
        <f t="shared" si="5"/>
        <v>58</v>
      </c>
      <c r="I59" s="10">
        <v>0.2812825173329663</v>
      </c>
      <c r="J59" s="10" t="str">
        <f t="shared" si="12"/>
        <v/>
      </c>
      <c r="K59" s="10" t="str">
        <f>_xlfn.IFERROR(VLOOKUP(H59,'Q1.R'!E:J,6,FALSE),"")</f>
        <v/>
      </c>
      <c r="L59" s="10" t="str">
        <f>_xlfn.IFERROR(VLOOKUP(H59,'Q2.R'!E:J,6,FALSE),"")</f>
        <v/>
      </c>
      <c r="M59" s="10" t="str">
        <f t="shared" si="6"/>
        <v/>
      </c>
      <c r="N59" s="10" t="str">
        <f t="shared" si="7"/>
        <v/>
      </c>
      <c r="O59" s="10" t="str">
        <f t="shared" si="8"/>
        <v/>
      </c>
      <c r="P59" s="10" t="str">
        <f t="shared" si="9"/>
        <v/>
      </c>
      <c r="Q59" s="10">
        <f t="shared" si="14"/>
        <v>0</v>
      </c>
      <c r="R59" s="10" t="str">
        <f ca="1">_xlfn.IFERROR(IF(_xlfn.IFERROR(VLOOKUP(Q59,'F.SL'!F:O,10,FALSE),0)=0,IF(_xlfn.IFERROR(VLOOKUP(Q59,'SF.SL'!F:O,10,FALSE),0)=0,N59,_xlfn.IFERROR(VLOOKUP(Q59,'SF.SL'!F:O,10,FALSE),0)),_xlfn.IFERROR(VLOOKUP(Q59,'F.SL'!F:O,10,FALSE),0)),"")</f>
        <v/>
      </c>
      <c r="S59" s="10" t="str">
        <f ca="1" t="shared" si="3"/>
        <v/>
      </c>
      <c r="T59" s="10" t="str">
        <f ca="1" t="shared" si="10"/>
        <v/>
      </c>
      <c r="U59" s="10">
        <f t="shared" si="11"/>
        <v>0</v>
      </c>
      <c r="V59" s="53" t="str">
        <f t="shared" si="15"/>
        <v/>
      </c>
      <c r="W59" s="10" t="str">
        <f>_xlfn.IFERROR(VLOOKUP(H59,'Q3.R'!E:J,6,FALSE),"")</f>
        <v/>
      </c>
      <c r="X59" s="10" t="str">
        <f>_xlfn.IFERROR(VLOOKUP(H59,'Q4.R'!E:J,6,FALSE),"")</f>
        <v/>
      </c>
    </row>
    <row r="60" spans="2:24" ht="21" customHeight="1">
      <c r="B60" s="10">
        <f t="shared" si="13"/>
        <v>0</v>
      </c>
      <c r="C60" s="10" t="str">
        <f t="shared" si="1"/>
        <v/>
      </c>
      <c r="D60" s="32">
        <f t="shared" si="5"/>
        <v>59</v>
      </c>
      <c r="I60" s="10">
        <v>0.9825665957541024</v>
      </c>
      <c r="J60" s="10" t="str">
        <f t="shared" si="12"/>
        <v/>
      </c>
      <c r="K60" s="10" t="str">
        <f>_xlfn.IFERROR(VLOOKUP(H60,'Q1.R'!E:J,6,FALSE),"")</f>
        <v/>
      </c>
      <c r="L60" s="10" t="str">
        <f>_xlfn.IFERROR(VLOOKUP(H60,'Q2.R'!E:J,6,FALSE),"")</f>
        <v/>
      </c>
      <c r="M60" s="10" t="str">
        <f t="shared" si="6"/>
        <v/>
      </c>
      <c r="N60" s="10" t="str">
        <f t="shared" si="7"/>
        <v/>
      </c>
      <c r="O60" s="10" t="str">
        <f t="shared" si="8"/>
        <v/>
      </c>
      <c r="P60" s="10" t="str">
        <f t="shared" si="9"/>
        <v/>
      </c>
      <c r="Q60" s="10">
        <f t="shared" si="14"/>
        <v>0</v>
      </c>
      <c r="R60" s="10" t="str">
        <f ca="1">_xlfn.IFERROR(IF(_xlfn.IFERROR(VLOOKUP(Q60,'F.SL'!F:O,10,FALSE),0)=0,IF(_xlfn.IFERROR(VLOOKUP(Q60,'SF.SL'!F:O,10,FALSE),0)=0,N60,_xlfn.IFERROR(VLOOKUP(Q60,'SF.SL'!F:O,10,FALSE),0)),_xlfn.IFERROR(VLOOKUP(Q60,'F.SL'!F:O,10,FALSE),0)),"")</f>
        <v/>
      </c>
      <c r="S60" s="10" t="str">
        <f ca="1" t="shared" si="3"/>
        <v/>
      </c>
      <c r="T60" s="10" t="str">
        <f ca="1" t="shared" si="10"/>
        <v/>
      </c>
      <c r="U60" s="10">
        <f t="shared" si="11"/>
        <v>0</v>
      </c>
      <c r="V60" s="53" t="str">
        <f t="shared" si="15"/>
        <v/>
      </c>
      <c r="W60" s="10" t="str">
        <f>_xlfn.IFERROR(VLOOKUP(H60,'Q3.R'!E:J,6,FALSE),"")</f>
        <v/>
      </c>
      <c r="X60" s="10" t="str">
        <f>_xlfn.IFERROR(VLOOKUP(H60,'Q4.R'!E:J,6,FALSE),"")</f>
        <v/>
      </c>
    </row>
    <row r="61" spans="2:24" ht="21" customHeight="1">
      <c r="B61" s="10">
        <f t="shared" si="13"/>
        <v>0</v>
      </c>
      <c r="C61" s="10" t="str">
        <f t="shared" si="1"/>
        <v/>
      </c>
      <c r="D61" s="32">
        <f t="shared" si="5"/>
        <v>60</v>
      </c>
      <c r="I61" s="10">
        <v>0.7562516303010111</v>
      </c>
      <c r="J61" s="10" t="str">
        <f t="shared" si="12"/>
        <v/>
      </c>
      <c r="K61" s="10" t="str">
        <f>_xlfn.IFERROR(VLOOKUP(H61,'Q1.R'!E:J,6,FALSE),"")</f>
        <v/>
      </c>
      <c r="L61" s="10" t="str">
        <f>_xlfn.IFERROR(VLOOKUP(H61,'Q2.R'!E:J,6,FALSE),"")</f>
        <v/>
      </c>
      <c r="M61" s="10" t="str">
        <f t="shared" si="6"/>
        <v/>
      </c>
      <c r="N61" s="10" t="str">
        <f t="shared" si="7"/>
        <v/>
      </c>
      <c r="O61" s="10" t="str">
        <f t="shared" si="8"/>
        <v/>
      </c>
      <c r="P61" s="10" t="str">
        <f t="shared" si="9"/>
        <v/>
      </c>
      <c r="Q61" s="10">
        <f t="shared" si="14"/>
        <v>0</v>
      </c>
      <c r="R61" s="10" t="str">
        <f ca="1">_xlfn.IFERROR(IF(_xlfn.IFERROR(VLOOKUP(Q61,'F.SL'!F:O,10,FALSE),0)=0,IF(_xlfn.IFERROR(VLOOKUP(Q61,'SF.SL'!F:O,10,FALSE),0)=0,N61,_xlfn.IFERROR(VLOOKUP(Q61,'SF.SL'!F:O,10,FALSE),0)),_xlfn.IFERROR(VLOOKUP(Q61,'F.SL'!F:O,10,FALSE),0)),"")</f>
        <v/>
      </c>
      <c r="S61" s="10" t="str">
        <f ca="1" t="shared" si="3"/>
        <v/>
      </c>
      <c r="T61" s="10" t="str">
        <f ca="1" t="shared" si="10"/>
        <v/>
      </c>
      <c r="U61" s="10">
        <f t="shared" si="11"/>
        <v>0</v>
      </c>
      <c r="V61" s="53" t="str">
        <f t="shared" si="15"/>
        <v/>
      </c>
      <c r="W61" s="10" t="str">
        <f>_xlfn.IFERROR(VLOOKUP(H61,'Q3.R'!E:J,6,FALSE),"")</f>
        <v/>
      </c>
      <c r="X61" s="10" t="str">
        <f>_xlfn.IFERROR(VLOOKUP(H61,'Q4.R'!E:J,6,FALSE),"")</f>
        <v/>
      </c>
    </row>
    <row r="62" spans="2:24" ht="21" customHeight="1">
      <c r="B62" s="10">
        <f t="shared" si="13"/>
        <v>0</v>
      </c>
      <c r="C62" s="10" t="str">
        <f t="shared" si="1"/>
        <v/>
      </c>
      <c r="D62" s="32">
        <f t="shared" si="5"/>
        <v>61</v>
      </c>
      <c r="I62" s="10">
        <v>0.822352976221893</v>
      </c>
      <c r="J62" s="10" t="str">
        <f t="shared" si="12"/>
        <v/>
      </c>
      <c r="K62" s="10" t="str">
        <f>_xlfn.IFERROR(VLOOKUP(H62,'Q1.R'!E:J,6,FALSE),"")</f>
        <v/>
      </c>
      <c r="L62" s="10" t="str">
        <f>_xlfn.IFERROR(VLOOKUP(H62,'Q2.R'!E:J,6,FALSE),"")</f>
        <v/>
      </c>
      <c r="M62" s="10" t="str">
        <f t="shared" si="6"/>
        <v/>
      </c>
      <c r="N62" s="10" t="str">
        <f t="shared" si="7"/>
        <v/>
      </c>
      <c r="O62" s="10" t="str">
        <f t="shared" si="8"/>
        <v/>
      </c>
      <c r="P62" s="10" t="str">
        <f t="shared" si="9"/>
        <v/>
      </c>
      <c r="Q62" s="10">
        <f t="shared" si="14"/>
        <v>0</v>
      </c>
      <c r="R62" s="10" t="str">
        <f ca="1">_xlfn.IFERROR(IF(_xlfn.IFERROR(VLOOKUP(Q62,'F.SL'!F:O,10,FALSE),0)=0,IF(_xlfn.IFERROR(VLOOKUP(Q62,'SF.SL'!F:O,10,FALSE),0)=0,N62,_xlfn.IFERROR(VLOOKUP(Q62,'SF.SL'!F:O,10,FALSE),0)),_xlfn.IFERROR(VLOOKUP(Q62,'F.SL'!F:O,10,FALSE),0)),"")</f>
        <v/>
      </c>
      <c r="S62" s="10" t="str">
        <f ca="1" t="shared" si="3"/>
        <v/>
      </c>
      <c r="T62" s="10" t="str">
        <f ca="1" t="shared" si="10"/>
        <v/>
      </c>
      <c r="U62" s="10">
        <f t="shared" si="11"/>
        <v>0</v>
      </c>
      <c r="V62" s="53" t="str">
        <f t="shared" si="15"/>
        <v/>
      </c>
      <c r="W62" s="10" t="str">
        <f>_xlfn.IFERROR(VLOOKUP(H62,'Q3.R'!E:J,6,FALSE),"")</f>
        <v/>
      </c>
      <c r="X62" s="10" t="str">
        <f>_xlfn.IFERROR(VLOOKUP(H62,'Q4.R'!E:J,6,FALSE),"")</f>
        <v/>
      </c>
    </row>
    <row r="63" spans="2:24" ht="21" customHeight="1">
      <c r="B63" s="10">
        <f t="shared" si="13"/>
        <v>0</v>
      </c>
      <c r="C63" s="10" t="str">
        <f t="shared" si="1"/>
        <v/>
      </c>
      <c r="D63" s="32">
        <f t="shared" si="5"/>
        <v>62</v>
      </c>
      <c r="I63" s="10">
        <v>0.8187517310565261</v>
      </c>
      <c r="J63" s="10" t="str">
        <f t="shared" si="12"/>
        <v/>
      </c>
      <c r="K63" s="10" t="str">
        <f>_xlfn.IFERROR(VLOOKUP(H63,'Q1.R'!E:J,6,FALSE),"")</f>
        <v/>
      </c>
      <c r="L63" s="10" t="str">
        <f>_xlfn.IFERROR(VLOOKUP(H63,'Q2.R'!E:J,6,FALSE),"")</f>
        <v/>
      </c>
      <c r="M63" s="10" t="str">
        <f t="shared" si="6"/>
        <v/>
      </c>
      <c r="N63" s="10" t="str">
        <f t="shared" si="7"/>
        <v/>
      </c>
      <c r="O63" s="10" t="str">
        <f t="shared" si="8"/>
        <v/>
      </c>
      <c r="P63" s="10" t="str">
        <f t="shared" si="9"/>
        <v/>
      </c>
      <c r="Q63" s="10">
        <f t="shared" si="14"/>
        <v>0</v>
      </c>
      <c r="R63" s="10" t="str">
        <f ca="1">_xlfn.IFERROR(IF(_xlfn.IFERROR(VLOOKUP(Q63,'F.SL'!F:O,10,FALSE),0)=0,IF(_xlfn.IFERROR(VLOOKUP(Q63,'SF.SL'!F:O,10,FALSE),0)=0,N63,_xlfn.IFERROR(VLOOKUP(Q63,'SF.SL'!F:O,10,FALSE),0)),_xlfn.IFERROR(VLOOKUP(Q63,'F.SL'!F:O,10,FALSE),0)),"")</f>
        <v/>
      </c>
      <c r="S63" s="10" t="str">
        <f ca="1" t="shared" si="3"/>
        <v/>
      </c>
      <c r="T63" s="10" t="str">
        <f ca="1" t="shared" si="10"/>
        <v/>
      </c>
      <c r="U63" s="10">
        <f t="shared" si="11"/>
        <v>0</v>
      </c>
      <c r="V63" s="53" t="str">
        <f t="shared" si="15"/>
        <v/>
      </c>
      <c r="W63" s="10" t="str">
        <f>_xlfn.IFERROR(VLOOKUP(H63,'Q3.R'!E:J,6,FALSE),"")</f>
        <v/>
      </c>
      <c r="X63" s="10" t="str">
        <f>_xlfn.IFERROR(VLOOKUP(H63,'Q4.R'!E:J,6,FALSE),"")</f>
        <v/>
      </c>
    </row>
    <row r="64" spans="2:24" ht="21" customHeight="1">
      <c r="B64" s="10">
        <f t="shared" si="13"/>
        <v>0</v>
      </c>
      <c r="C64" s="10" t="str">
        <f t="shared" si="1"/>
        <v/>
      </c>
      <c r="D64" s="32">
        <f t="shared" si="5"/>
        <v>63</v>
      </c>
      <c r="I64" s="10">
        <v>0.10120403501629638</v>
      </c>
      <c r="J64" s="10" t="str">
        <f t="shared" si="12"/>
        <v/>
      </c>
      <c r="K64" s="10" t="str">
        <f>_xlfn.IFERROR(VLOOKUP(H64,'Q1.R'!E:J,6,FALSE),"")</f>
        <v/>
      </c>
      <c r="L64" s="10" t="str">
        <f>_xlfn.IFERROR(VLOOKUP(H64,'Q2.R'!E:J,6,FALSE),"")</f>
        <v/>
      </c>
      <c r="M64" s="10" t="str">
        <f t="shared" si="6"/>
        <v/>
      </c>
      <c r="N64" s="10" t="str">
        <f t="shared" si="7"/>
        <v/>
      </c>
      <c r="O64" s="10" t="str">
        <f t="shared" si="8"/>
        <v/>
      </c>
      <c r="P64" s="10" t="str">
        <f t="shared" si="9"/>
        <v/>
      </c>
      <c r="Q64" s="10">
        <f t="shared" si="14"/>
        <v>0</v>
      </c>
      <c r="R64" s="10" t="str">
        <f ca="1">_xlfn.IFERROR(IF(_xlfn.IFERROR(VLOOKUP(Q64,'F.SL'!F:O,10,FALSE),0)=0,IF(_xlfn.IFERROR(VLOOKUP(Q64,'SF.SL'!F:O,10,FALSE),0)=0,N64,_xlfn.IFERROR(VLOOKUP(Q64,'SF.SL'!F:O,10,FALSE),0)),_xlfn.IFERROR(VLOOKUP(Q64,'F.SL'!F:O,10,FALSE),0)),"")</f>
        <v/>
      </c>
      <c r="S64" s="10" t="str">
        <f ca="1" t="shared" si="3"/>
        <v/>
      </c>
      <c r="T64" s="10" t="str">
        <f ca="1" t="shared" si="10"/>
        <v/>
      </c>
      <c r="U64" s="10">
        <f t="shared" si="11"/>
        <v>0</v>
      </c>
      <c r="V64" s="53" t="str">
        <f t="shared" si="15"/>
        <v/>
      </c>
      <c r="W64" s="10" t="str">
        <f>_xlfn.IFERROR(VLOOKUP(H64,'Q3.R'!E:J,6,FALSE),"")</f>
        <v/>
      </c>
      <c r="X64" s="10" t="str">
        <f>_xlfn.IFERROR(VLOOKUP(H64,'Q4.R'!E:J,6,FALSE),"")</f>
        <v/>
      </c>
    </row>
    <row r="65" spans="2:24" ht="21" customHeight="1">
      <c r="B65" s="10">
        <f t="shared" si="13"/>
        <v>0</v>
      </c>
      <c r="C65" s="10" t="str">
        <f t="shared" si="1"/>
        <v/>
      </c>
      <c r="D65" s="32">
        <f t="shared" si="5"/>
        <v>64</v>
      </c>
      <c r="I65" s="10">
        <v>0.33046550417502263</v>
      </c>
      <c r="J65" s="10" t="str">
        <f t="shared" si="12"/>
        <v/>
      </c>
      <c r="K65" s="10" t="str">
        <f>_xlfn.IFERROR(VLOOKUP(H65,'Q1.R'!E:J,6,FALSE),"")</f>
        <v/>
      </c>
      <c r="L65" s="10" t="str">
        <f>_xlfn.IFERROR(VLOOKUP(H65,'Q2.R'!E:J,6,FALSE),"")</f>
        <v/>
      </c>
      <c r="M65" s="10" t="str">
        <f t="shared" si="6"/>
        <v/>
      </c>
      <c r="N65" s="10" t="str">
        <f t="shared" si="7"/>
        <v/>
      </c>
      <c r="O65" s="10" t="str">
        <f t="shared" si="8"/>
        <v/>
      </c>
      <c r="P65" s="10" t="str">
        <f t="shared" si="9"/>
        <v/>
      </c>
      <c r="Q65" s="10">
        <f t="shared" si="14"/>
        <v>0</v>
      </c>
      <c r="R65" s="10" t="str">
        <f ca="1">_xlfn.IFERROR(IF(_xlfn.IFERROR(VLOOKUP(Q65,'F.SL'!F:O,10,FALSE),0)=0,IF(_xlfn.IFERROR(VLOOKUP(Q65,'SF.SL'!F:O,10,FALSE),0)=0,N65,_xlfn.IFERROR(VLOOKUP(Q65,'SF.SL'!F:O,10,FALSE),0)),_xlfn.IFERROR(VLOOKUP(Q65,'F.SL'!F:O,10,FALSE),0)),"")</f>
        <v/>
      </c>
      <c r="S65" s="10" t="str">
        <f ca="1" t="shared" si="3"/>
        <v/>
      </c>
      <c r="T65" s="10" t="str">
        <f ca="1" t="shared" si="10"/>
        <v/>
      </c>
      <c r="U65" s="10">
        <f t="shared" si="11"/>
        <v>0</v>
      </c>
      <c r="V65" s="53" t="str">
        <f t="shared" si="15"/>
        <v/>
      </c>
      <c r="W65" s="10" t="str">
        <f>_xlfn.IFERROR(VLOOKUP(H65,'Q3.R'!E:J,6,FALSE),"")</f>
        <v/>
      </c>
      <c r="X65" s="10" t="str">
        <f>_xlfn.IFERROR(VLOOKUP(H65,'Q4.R'!E:J,6,FALSE),"")</f>
        <v/>
      </c>
    </row>
    <row r="66" spans="2:24" ht="21" customHeight="1">
      <c r="B66" s="10">
        <f t="shared" si="13"/>
        <v>0</v>
      </c>
      <c r="C66" s="10" t="str">
        <f aca="true" t="shared" si="16" ref="C66:C129">_xlfn.IFERROR(RANK(J66,J:J,1),"")</f>
        <v/>
      </c>
      <c r="D66" s="32">
        <f t="shared" si="5"/>
        <v>65</v>
      </c>
      <c r="I66" s="10">
        <v>0.9068242105402797</v>
      </c>
      <c r="J66" s="10" t="str">
        <f aca="true" t="shared" si="17" ref="J66:J129">IF(E66&lt;&gt;"",I66,"")</f>
        <v/>
      </c>
      <c r="K66" s="10" t="str">
        <f>_xlfn.IFERROR(VLOOKUP(H66,'Q1.R'!E:J,6,FALSE),"")</f>
        <v/>
      </c>
      <c r="L66" s="10" t="str">
        <f>_xlfn.IFERROR(VLOOKUP(H66,'Q2.R'!E:J,6,FALSE),"")</f>
        <v/>
      </c>
      <c r="M66" s="10" t="str">
        <f t="shared" si="6"/>
        <v/>
      </c>
      <c r="N66" s="10" t="str">
        <f t="shared" si="7"/>
        <v/>
      </c>
      <c r="O66" s="10" t="str">
        <f t="shared" si="8"/>
        <v/>
      </c>
      <c r="P66" s="10" t="str">
        <f t="shared" si="9"/>
        <v/>
      </c>
      <c r="Q66" s="10">
        <f aca="true" t="shared" si="18" ref="Q66:Q129">H66</f>
        <v>0</v>
      </c>
      <c r="R66" s="10" t="str">
        <f ca="1">_xlfn.IFERROR(IF(_xlfn.IFERROR(VLOOKUP(Q66,'F.SL'!F:O,10,FALSE),0)=0,IF(_xlfn.IFERROR(VLOOKUP(Q66,'SF.SL'!F:O,10,FALSE),0)=0,N66,_xlfn.IFERROR(VLOOKUP(Q66,'SF.SL'!F:O,10,FALSE),0)),_xlfn.IFERROR(VLOOKUP(Q66,'F.SL'!F:O,10,FALSE),0)),"")</f>
        <v/>
      </c>
      <c r="S66" s="10" t="str">
        <f aca="true" t="shared" si="19" ref="S66:S129">_xlfn.IFERROR(R66+J66,"")</f>
        <v/>
      </c>
      <c r="T66" s="10" t="str">
        <f ca="1" t="shared" si="10"/>
        <v/>
      </c>
      <c r="U66" s="10">
        <f t="shared" si="11"/>
        <v>0</v>
      </c>
      <c r="V66" s="53" t="str">
        <f t="shared" si="15"/>
        <v/>
      </c>
      <c r="W66" s="10" t="str">
        <f>_xlfn.IFERROR(VLOOKUP(H66,'Q3.R'!E:J,6,FALSE),"")</f>
        <v/>
      </c>
      <c r="X66" s="10" t="str">
        <f>_xlfn.IFERROR(VLOOKUP(H66,'Q4.R'!E:J,6,FALSE),"")</f>
        <v/>
      </c>
    </row>
    <row r="67" spans="2:24" ht="21" customHeight="1">
      <c r="B67" s="10">
        <f aca="true" t="shared" si="20" ref="B67:B130">H67</f>
        <v>0</v>
      </c>
      <c r="C67" s="10" t="str">
        <f t="shared" si="16"/>
        <v/>
      </c>
      <c r="D67" s="32">
        <f aca="true" t="shared" si="21" ref="D67:D130">ROW()-1</f>
        <v>66</v>
      </c>
      <c r="I67" s="10">
        <v>0.7249919940683819</v>
      </c>
      <c r="J67" s="10" t="str">
        <f t="shared" si="17"/>
        <v/>
      </c>
      <c r="K67" s="10" t="str">
        <f>_xlfn.IFERROR(VLOOKUP(H67,'Q1.R'!E:J,6,FALSE),"")</f>
        <v/>
      </c>
      <c r="L67" s="10" t="str">
        <f>_xlfn.IFERROR(VLOOKUP(H67,'Q2.R'!E:J,6,FALSE),"")</f>
        <v/>
      </c>
      <c r="M67" s="10" t="str">
        <f aca="true" t="shared" si="22" ref="M67:M130">_xlfn.IFERROR(K67*L67*W67*X67,"")</f>
        <v/>
      </c>
      <c r="N67" s="10" t="str">
        <f aca="true" t="shared" si="23" ref="N67:N130">_xlfn.IFERROR(RANK(M67,M:M,1),"")</f>
        <v/>
      </c>
      <c r="O67" s="10" t="str">
        <f aca="true" t="shared" si="24" ref="O67:O130">_xlfn.IFERROR(N67*100+J67,"")</f>
        <v/>
      </c>
      <c r="P67" s="10" t="str">
        <f aca="true" t="shared" si="25" ref="P67:P130">_xlfn.IFERROR(RANK(O67,O:O,1),"")</f>
        <v/>
      </c>
      <c r="Q67" s="10">
        <f t="shared" si="18"/>
        <v>0</v>
      </c>
      <c r="R67" s="10" t="str">
        <f ca="1">_xlfn.IFERROR(IF(_xlfn.IFERROR(VLOOKUP(Q67,'F.SL'!F:O,10,FALSE),0)=0,IF(_xlfn.IFERROR(VLOOKUP(Q67,'SF.SL'!F:O,10,FALSE),0)=0,N67,_xlfn.IFERROR(VLOOKUP(Q67,'SF.SL'!F:O,10,FALSE),0)),_xlfn.IFERROR(VLOOKUP(Q67,'F.SL'!F:O,10,FALSE),0)),"")</f>
        <v/>
      </c>
      <c r="S67" s="10" t="str">
        <f ca="1" t="shared" si="19"/>
        <v/>
      </c>
      <c r="T67" s="10" t="str">
        <f aca="true" t="shared" si="26" ref="T67:T130">_xlfn.IFERROR(RANK(S67,S:S,1),"")</f>
        <v/>
      </c>
      <c r="U67" s="10">
        <f aca="true" t="shared" si="27" ref="U67:U130">Q67</f>
        <v>0</v>
      </c>
      <c r="V67" s="53" t="str">
        <f aca="true" t="shared" si="28" ref="V67:V130">_xlfn.IFERROR(1/COUNTIF(G:G,G67),"")</f>
        <v/>
      </c>
      <c r="W67" s="10" t="str">
        <f>_xlfn.IFERROR(VLOOKUP(H67,'Q3.R'!E:J,6,FALSE),"")</f>
        <v/>
      </c>
      <c r="X67" s="10" t="str">
        <f>_xlfn.IFERROR(VLOOKUP(H67,'Q4.R'!E:J,6,FALSE),"")</f>
        <v/>
      </c>
    </row>
    <row r="68" spans="2:24" ht="21" customHeight="1">
      <c r="B68" s="10">
        <f t="shared" si="20"/>
        <v>0</v>
      </c>
      <c r="C68" s="10" t="str">
        <f t="shared" si="16"/>
        <v/>
      </c>
      <c r="D68" s="32">
        <f t="shared" si="21"/>
        <v>67</v>
      </c>
      <c r="I68" s="10">
        <v>0.0019829433086261394</v>
      </c>
      <c r="J68" s="10" t="str">
        <f t="shared" si="17"/>
        <v/>
      </c>
      <c r="K68" s="10" t="str">
        <f>_xlfn.IFERROR(VLOOKUP(H68,'Q1.R'!E:J,6,FALSE),"")</f>
        <v/>
      </c>
      <c r="L68" s="10" t="str">
        <f>_xlfn.IFERROR(VLOOKUP(H68,'Q2.R'!E:J,6,FALSE),"")</f>
        <v/>
      </c>
      <c r="M68" s="10" t="str">
        <f t="shared" si="22"/>
        <v/>
      </c>
      <c r="N68" s="10" t="str">
        <f t="shared" si="23"/>
        <v/>
      </c>
      <c r="O68" s="10" t="str">
        <f t="shared" si="24"/>
        <v/>
      </c>
      <c r="P68" s="10" t="str">
        <f t="shared" si="25"/>
        <v/>
      </c>
      <c r="Q68" s="10">
        <f t="shared" si="18"/>
        <v>0</v>
      </c>
      <c r="R68" s="10" t="str">
        <f ca="1">_xlfn.IFERROR(IF(_xlfn.IFERROR(VLOOKUP(Q68,'F.SL'!F:O,10,FALSE),0)=0,IF(_xlfn.IFERROR(VLOOKUP(Q68,'SF.SL'!F:O,10,FALSE),0)=0,N68,_xlfn.IFERROR(VLOOKUP(Q68,'SF.SL'!F:O,10,FALSE),0)),_xlfn.IFERROR(VLOOKUP(Q68,'F.SL'!F:O,10,FALSE),0)),"")</f>
        <v/>
      </c>
      <c r="S68" s="10" t="str">
        <f ca="1" t="shared" si="19"/>
        <v/>
      </c>
      <c r="T68" s="10" t="str">
        <f ca="1" t="shared" si="26"/>
        <v/>
      </c>
      <c r="U68" s="10">
        <f t="shared" si="27"/>
        <v>0</v>
      </c>
      <c r="V68" s="53" t="str">
        <f t="shared" si="28"/>
        <v/>
      </c>
      <c r="W68" s="10" t="str">
        <f>_xlfn.IFERROR(VLOOKUP(H68,'Q3.R'!E:J,6,FALSE),"")</f>
        <v/>
      </c>
      <c r="X68" s="10" t="str">
        <f>_xlfn.IFERROR(VLOOKUP(H68,'Q4.R'!E:J,6,FALSE),"")</f>
        <v/>
      </c>
    </row>
    <row r="69" spans="2:24" ht="21" customHeight="1">
      <c r="B69" s="10">
        <f t="shared" si="20"/>
        <v>0</v>
      </c>
      <c r="C69" s="10" t="str">
        <f t="shared" si="16"/>
        <v/>
      </c>
      <c r="D69" s="32">
        <f t="shared" si="21"/>
        <v>68</v>
      </c>
      <c r="I69" s="10">
        <v>0.0018638764664891116</v>
      </c>
      <c r="J69" s="10" t="str">
        <f t="shared" si="17"/>
        <v/>
      </c>
      <c r="K69" s="10" t="str">
        <f>_xlfn.IFERROR(VLOOKUP(H69,'Q1.R'!E:J,6,FALSE),"")</f>
        <v/>
      </c>
      <c r="L69" s="10" t="str">
        <f>_xlfn.IFERROR(VLOOKUP(H69,'Q2.R'!E:J,6,FALSE),"")</f>
        <v/>
      </c>
      <c r="M69" s="10" t="str">
        <f t="shared" si="22"/>
        <v/>
      </c>
      <c r="N69" s="10" t="str">
        <f t="shared" si="23"/>
        <v/>
      </c>
      <c r="O69" s="10" t="str">
        <f t="shared" si="24"/>
        <v/>
      </c>
      <c r="P69" s="10" t="str">
        <f t="shared" si="25"/>
        <v/>
      </c>
      <c r="Q69" s="10">
        <f t="shared" si="18"/>
        <v>0</v>
      </c>
      <c r="R69" s="10" t="str">
        <f ca="1">_xlfn.IFERROR(IF(_xlfn.IFERROR(VLOOKUP(Q69,'F.SL'!F:O,10,FALSE),0)=0,IF(_xlfn.IFERROR(VLOOKUP(Q69,'SF.SL'!F:O,10,FALSE),0)=0,N69,_xlfn.IFERROR(VLOOKUP(Q69,'SF.SL'!F:O,10,FALSE),0)),_xlfn.IFERROR(VLOOKUP(Q69,'F.SL'!F:O,10,FALSE),0)),"")</f>
        <v/>
      </c>
      <c r="S69" s="10" t="str">
        <f ca="1" t="shared" si="19"/>
        <v/>
      </c>
      <c r="T69" s="10" t="str">
        <f ca="1" t="shared" si="26"/>
        <v/>
      </c>
      <c r="U69" s="10">
        <f t="shared" si="27"/>
        <v>0</v>
      </c>
      <c r="V69" s="53" t="str">
        <f t="shared" si="28"/>
        <v/>
      </c>
      <c r="W69" s="10" t="str">
        <f>_xlfn.IFERROR(VLOOKUP(H69,'Q3.R'!E:J,6,FALSE),"")</f>
        <v/>
      </c>
      <c r="X69" s="10" t="str">
        <f>_xlfn.IFERROR(VLOOKUP(H69,'Q4.R'!E:J,6,FALSE),"")</f>
        <v/>
      </c>
    </row>
    <row r="70" spans="2:24" ht="21" customHeight="1">
      <c r="B70" s="10">
        <f t="shared" si="20"/>
        <v>0</v>
      </c>
      <c r="C70" s="10" t="str">
        <f t="shared" si="16"/>
        <v/>
      </c>
      <c r="D70" s="32">
        <f t="shared" si="21"/>
        <v>69</v>
      </c>
      <c r="I70" s="10">
        <v>0.28968346694400005</v>
      </c>
      <c r="J70" s="10" t="str">
        <f t="shared" si="17"/>
        <v/>
      </c>
      <c r="K70" s="10" t="str">
        <f>_xlfn.IFERROR(VLOOKUP(H70,'Q1.R'!E:J,6,FALSE),"")</f>
        <v/>
      </c>
      <c r="L70" s="10" t="str">
        <f>_xlfn.IFERROR(VLOOKUP(H70,'Q2.R'!E:J,6,FALSE),"")</f>
        <v/>
      </c>
      <c r="M70" s="10" t="str">
        <f t="shared" si="22"/>
        <v/>
      </c>
      <c r="N70" s="10" t="str">
        <f t="shared" si="23"/>
        <v/>
      </c>
      <c r="O70" s="10" t="str">
        <f t="shared" si="24"/>
        <v/>
      </c>
      <c r="P70" s="10" t="str">
        <f t="shared" si="25"/>
        <v/>
      </c>
      <c r="Q70" s="10">
        <f t="shared" si="18"/>
        <v>0</v>
      </c>
      <c r="R70" s="10" t="str">
        <f ca="1">_xlfn.IFERROR(IF(_xlfn.IFERROR(VLOOKUP(Q70,'F.SL'!F:O,10,FALSE),0)=0,IF(_xlfn.IFERROR(VLOOKUP(Q70,'SF.SL'!F:O,10,FALSE),0)=0,N70,_xlfn.IFERROR(VLOOKUP(Q70,'SF.SL'!F:O,10,FALSE),0)),_xlfn.IFERROR(VLOOKUP(Q70,'F.SL'!F:O,10,FALSE),0)),"")</f>
        <v/>
      </c>
      <c r="S70" s="10" t="str">
        <f ca="1" t="shared" si="19"/>
        <v/>
      </c>
      <c r="T70" s="10" t="str">
        <f ca="1" t="shared" si="26"/>
        <v/>
      </c>
      <c r="U70" s="10">
        <f t="shared" si="27"/>
        <v>0</v>
      </c>
      <c r="V70" s="53" t="str">
        <f t="shared" si="28"/>
        <v/>
      </c>
      <c r="W70" s="10" t="str">
        <f>_xlfn.IFERROR(VLOOKUP(H70,'Q3.R'!E:J,6,FALSE),"")</f>
        <v/>
      </c>
      <c r="X70" s="10" t="str">
        <f>_xlfn.IFERROR(VLOOKUP(H70,'Q4.R'!E:J,6,FALSE),"")</f>
        <v/>
      </c>
    </row>
    <row r="71" spans="2:24" ht="21" customHeight="1">
      <c r="B71" s="10">
        <f t="shared" si="20"/>
        <v>0</v>
      </c>
      <c r="C71" s="10" t="str">
        <f t="shared" si="16"/>
        <v/>
      </c>
      <c r="D71" s="32">
        <f t="shared" si="21"/>
        <v>70</v>
      </c>
      <c r="I71" s="10">
        <v>0.30483423977652635</v>
      </c>
      <c r="J71" s="10" t="str">
        <f t="shared" si="17"/>
        <v/>
      </c>
      <c r="K71" s="10" t="str">
        <f>_xlfn.IFERROR(VLOOKUP(H71,'Q1.R'!E:J,6,FALSE),"")</f>
        <v/>
      </c>
      <c r="L71" s="10" t="str">
        <f>_xlfn.IFERROR(VLOOKUP(H71,'Q2.R'!E:J,6,FALSE),"")</f>
        <v/>
      </c>
      <c r="M71" s="10" t="str">
        <f t="shared" si="22"/>
        <v/>
      </c>
      <c r="N71" s="10" t="str">
        <f t="shared" si="23"/>
        <v/>
      </c>
      <c r="O71" s="10" t="str">
        <f t="shared" si="24"/>
        <v/>
      </c>
      <c r="P71" s="10" t="str">
        <f t="shared" si="25"/>
        <v/>
      </c>
      <c r="Q71" s="10">
        <f t="shared" si="18"/>
        <v>0</v>
      </c>
      <c r="R71" s="10" t="str">
        <f ca="1">_xlfn.IFERROR(IF(_xlfn.IFERROR(VLOOKUP(Q71,'F.SL'!F:O,10,FALSE),0)=0,IF(_xlfn.IFERROR(VLOOKUP(Q71,'SF.SL'!F:O,10,FALSE),0)=0,N71,_xlfn.IFERROR(VLOOKUP(Q71,'SF.SL'!F:O,10,FALSE),0)),_xlfn.IFERROR(VLOOKUP(Q71,'F.SL'!F:O,10,FALSE),0)),"")</f>
        <v/>
      </c>
      <c r="S71" s="10" t="str">
        <f ca="1" t="shared" si="19"/>
        <v/>
      </c>
      <c r="T71" s="10" t="str">
        <f ca="1" t="shared" si="26"/>
        <v/>
      </c>
      <c r="U71" s="10">
        <f t="shared" si="27"/>
        <v>0</v>
      </c>
      <c r="V71" s="53" t="str">
        <f t="shared" si="28"/>
        <v/>
      </c>
      <c r="W71" s="10" t="str">
        <f>_xlfn.IFERROR(VLOOKUP(H71,'Q3.R'!E:J,6,FALSE),"")</f>
        <v/>
      </c>
      <c r="X71" s="10" t="str">
        <f>_xlfn.IFERROR(VLOOKUP(H71,'Q4.R'!E:J,6,FALSE),"")</f>
        <v/>
      </c>
    </row>
    <row r="72" spans="2:24" ht="21" customHeight="1">
      <c r="B72" s="10">
        <f t="shared" si="20"/>
        <v>0</v>
      </c>
      <c r="C72" s="10" t="str">
        <f t="shared" si="16"/>
        <v/>
      </c>
      <c r="D72" s="32">
        <f t="shared" si="21"/>
        <v>71</v>
      </c>
      <c r="I72" s="10">
        <v>0.10828620477144324</v>
      </c>
      <c r="J72" s="10" t="str">
        <f t="shared" si="17"/>
        <v/>
      </c>
      <c r="K72" s="10" t="str">
        <f>_xlfn.IFERROR(VLOOKUP(H72,'Q1.R'!E:J,6,FALSE),"")</f>
        <v/>
      </c>
      <c r="L72" s="10" t="str">
        <f>_xlfn.IFERROR(VLOOKUP(H72,'Q2.R'!E:J,6,FALSE),"")</f>
        <v/>
      </c>
      <c r="M72" s="10" t="str">
        <f t="shared" si="22"/>
        <v/>
      </c>
      <c r="N72" s="10" t="str">
        <f t="shared" si="23"/>
        <v/>
      </c>
      <c r="O72" s="10" t="str">
        <f t="shared" si="24"/>
        <v/>
      </c>
      <c r="P72" s="10" t="str">
        <f t="shared" si="25"/>
        <v/>
      </c>
      <c r="Q72" s="10">
        <f t="shared" si="18"/>
        <v>0</v>
      </c>
      <c r="R72" s="10" t="str">
        <f ca="1">_xlfn.IFERROR(IF(_xlfn.IFERROR(VLOOKUP(Q72,'F.SL'!F:O,10,FALSE),0)=0,IF(_xlfn.IFERROR(VLOOKUP(Q72,'SF.SL'!F:O,10,FALSE),0)=0,N72,_xlfn.IFERROR(VLOOKUP(Q72,'SF.SL'!F:O,10,FALSE),0)),_xlfn.IFERROR(VLOOKUP(Q72,'F.SL'!F:O,10,FALSE),0)),"")</f>
        <v/>
      </c>
      <c r="S72" s="10" t="str">
        <f ca="1" t="shared" si="19"/>
        <v/>
      </c>
      <c r="T72" s="10" t="str">
        <f ca="1" t="shared" si="26"/>
        <v/>
      </c>
      <c r="U72" s="10">
        <f t="shared" si="27"/>
        <v>0</v>
      </c>
      <c r="V72" s="53" t="str">
        <f t="shared" si="28"/>
        <v/>
      </c>
      <c r="W72" s="10" t="str">
        <f>_xlfn.IFERROR(VLOOKUP(H72,'Q3.R'!E:J,6,FALSE),"")</f>
        <v/>
      </c>
      <c r="X72" s="10" t="str">
        <f>_xlfn.IFERROR(VLOOKUP(H72,'Q4.R'!E:J,6,FALSE),"")</f>
        <v/>
      </c>
    </row>
    <row r="73" spans="2:24" ht="21" customHeight="1">
      <c r="B73" s="10">
        <f t="shared" si="20"/>
        <v>0</v>
      </c>
      <c r="C73" s="10" t="str">
        <f t="shared" si="16"/>
        <v/>
      </c>
      <c r="D73" s="32">
        <f t="shared" si="21"/>
        <v>72</v>
      </c>
      <c r="I73" s="10">
        <v>0.11149468793248252</v>
      </c>
      <c r="J73" s="10" t="str">
        <f t="shared" si="17"/>
        <v/>
      </c>
      <c r="K73" s="10" t="str">
        <f>_xlfn.IFERROR(VLOOKUP(H73,'Q1.R'!E:J,6,FALSE),"")</f>
        <v/>
      </c>
      <c r="L73" s="10" t="str">
        <f>_xlfn.IFERROR(VLOOKUP(H73,'Q2.R'!E:J,6,FALSE),"")</f>
        <v/>
      </c>
      <c r="M73" s="10" t="str">
        <f t="shared" si="22"/>
        <v/>
      </c>
      <c r="N73" s="10" t="str">
        <f t="shared" si="23"/>
        <v/>
      </c>
      <c r="O73" s="10" t="str">
        <f t="shared" si="24"/>
        <v/>
      </c>
      <c r="P73" s="10" t="str">
        <f t="shared" si="25"/>
        <v/>
      </c>
      <c r="Q73" s="10">
        <f t="shared" si="18"/>
        <v>0</v>
      </c>
      <c r="R73" s="10" t="str">
        <f ca="1">_xlfn.IFERROR(IF(_xlfn.IFERROR(VLOOKUP(Q73,'F.SL'!F:O,10,FALSE),0)=0,IF(_xlfn.IFERROR(VLOOKUP(Q73,'SF.SL'!F:O,10,FALSE),0)=0,N73,_xlfn.IFERROR(VLOOKUP(Q73,'SF.SL'!F:O,10,FALSE),0)),_xlfn.IFERROR(VLOOKUP(Q73,'F.SL'!F:O,10,FALSE),0)),"")</f>
        <v/>
      </c>
      <c r="S73" s="10" t="str">
        <f ca="1" t="shared" si="19"/>
        <v/>
      </c>
      <c r="T73" s="10" t="str">
        <f ca="1" t="shared" si="26"/>
        <v/>
      </c>
      <c r="U73" s="10">
        <f t="shared" si="27"/>
        <v>0</v>
      </c>
      <c r="V73" s="53" t="str">
        <f t="shared" si="28"/>
        <v/>
      </c>
      <c r="W73" s="10" t="str">
        <f>_xlfn.IFERROR(VLOOKUP(H73,'Q3.R'!E:J,6,FALSE),"")</f>
        <v/>
      </c>
      <c r="X73" s="10" t="str">
        <f>_xlfn.IFERROR(VLOOKUP(H73,'Q4.R'!E:J,6,FALSE),"")</f>
        <v/>
      </c>
    </row>
    <row r="74" spans="2:24" ht="21" customHeight="1">
      <c r="B74" s="10">
        <f t="shared" si="20"/>
        <v>0</v>
      </c>
      <c r="C74" s="10" t="str">
        <f t="shared" si="16"/>
        <v/>
      </c>
      <c r="D74" s="32">
        <f t="shared" si="21"/>
        <v>73</v>
      </c>
      <c r="I74" s="10">
        <v>0.17347795448148184</v>
      </c>
      <c r="J74" s="10" t="str">
        <f t="shared" si="17"/>
        <v/>
      </c>
      <c r="K74" s="10" t="str">
        <f>_xlfn.IFERROR(VLOOKUP(H74,'Q1.R'!E:J,6,FALSE),"")</f>
        <v/>
      </c>
      <c r="L74" s="10" t="str">
        <f>_xlfn.IFERROR(VLOOKUP(H74,'Q2.R'!E:J,6,FALSE),"")</f>
        <v/>
      </c>
      <c r="M74" s="10" t="str">
        <f t="shared" si="22"/>
        <v/>
      </c>
      <c r="N74" s="10" t="str">
        <f t="shared" si="23"/>
        <v/>
      </c>
      <c r="O74" s="10" t="str">
        <f t="shared" si="24"/>
        <v/>
      </c>
      <c r="P74" s="10" t="str">
        <f t="shared" si="25"/>
        <v/>
      </c>
      <c r="Q74" s="10">
        <f t="shared" si="18"/>
        <v>0</v>
      </c>
      <c r="R74" s="10" t="str">
        <f ca="1">_xlfn.IFERROR(IF(_xlfn.IFERROR(VLOOKUP(Q74,'F.SL'!F:O,10,FALSE),0)=0,IF(_xlfn.IFERROR(VLOOKUP(Q74,'SF.SL'!F:O,10,FALSE),0)=0,N74,_xlfn.IFERROR(VLOOKUP(Q74,'SF.SL'!F:O,10,FALSE),0)),_xlfn.IFERROR(VLOOKUP(Q74,'F.SL'!F:O,10,FALSE),0)),"")</f>
        <v/>
      </c>
      <c r="S74" s="10" t="str">
        <f ca="1" t="shared" si="19"/>
        <v/>
      </c>
      <c r="T74" s="10" t="str">
        <f ca="1" t="shared" si="26"/>
        <v/>
      </c>
      <c r="U74" s="10">
        <f t="shared" si="27"/>
        <v>0</v>
      </c>
      <c r="V74" s="53" t="str">
        <f t="shared" si="28"/>
        <v/>
      </c>
      <c r="W74" s="10" t="str">
        <f>_xlfn.IFERROR(VLOOKUP(H74,'Q3.R'!E:J,6,FALSE),"")</f>
        <v/>
      </c>
      <c r="X74" s="10" t="str">
        <f>_xlfn.IFERROR(VLOOKUP(H74,'Q4.R'!E:J,6,FALSE),"")</f>
        <v/>
      </c>
    </row>
    <row r="75" spans="2:24" ht="21" customHeight="1">
      <c r="B75" s="10">
        <f t="shared" si="20"/>
        <v>0</v>
      </c>
      <c r="C75" s="10" t="str">
        <f t="shared" si="16"/>
        <v/>
      </c>
      <c r="D75" s="32">
        <f t="shared" si="21"/>
        <v>74</v>
      </c>
      <c r="I75" s="10">
        <v>0.9002598319369768</v>
      </c>
      <c r="J75" s="10" t="str">
        <f t="shared" si="17"/>
        <v/>
      </c>
      <c r="K75" s="10" t="str">
        <f>_xlfn.IFERROR(VLOOKUP(H75,'Q1.R'!E:J,6,FALSE),"")</f>
        <v/>
      </c>
      <c r="L75" s="10" t="str">
        <f>_xlfn.IFERROR(VLOOKUP(H75,'Q2.R'!E:J,6,FALSE),"")</f>
        <v/>
      </c>
      <c r="M75" s="10" t="str">
        <f t="shared" si="22"/>
        <v/>
      </c>
      <c r="N75" s="10" t="str">
        <f t="shared" si="23"/>
        <v/>
      </c>
      <c r="O75" s="10" t="str">
        <f t="shared" si="24"/>
        <v/>
      </c>
      <c r="P75" s="10" t="str">
        <f t="shared" si="25"/>
        <v/>
      </c>
      <c r="Q75" s="10">
        <f t="shared" si="18"/>
        <v>0</v>
      </c>
      <c r="R75" s="10" t="str">
        <f ca="1">_xlfn.IFERROR(IF(_xlfn.IFERROR(VLOOKUP(Q75,'F.SL'!F:O,10,FALSE),0)=0,IF(_xlfn.IFERROR(VLOOKUP(Q75,'SF.SL'!F:O,10,FALSE),0)=0,N75,_xlfn.IFERROR(VLOOKUP(Q75,'SF.SL'!F:O,10,FALSE),0)),_xlfn.IFERROR(VLOOKUP(Q75,'F.SL'!F:O,10,FALSE),0)),"")</f>
        <v/>
      </c>
      <c r="S75" s="10" t="str">
        <f ca="1" t="shared" si="19"/>
        <v/>
      </c>
      <c r="T75" s="10" t="str">
        <f ca="1" t="shared" si="26"/>
        <v/>
      </c>
      <c r="U75" s="10">
        <f t="shared" si="27"/>
        <v>0</v>
      </c>
      <c r="V75" s="53" t="str">
        <f t="shared" si="28"/>
        <v/>
      </c>
      <c r="W75" s="10" t="str">
        <f>_xlfn.IFERROR(VLOOKUP(H75,'Q3.R'!E:J,6,FALSE),"")</f>
        <v/>
      </c>
      <c r="X75" s="10" t="str">
        <f>_xlfn.IFERROR(VLOOKUP(H75,'Q4.R'!E:J,6,FALSE),"")</f>
        <v/>
      </c>
    </row>
    <row r="76" spans="2:24" ht="21" customHeight="1">
      <c r="B76" s="10">
        <f t="shared" si="20"/>
        <v>0</v>
      </c>
      <c r="C76" s="10" t="str">
        <f t="shared" si="16"/>
        <v/>
      </c>
      <c r="D76" s="32">
        <f t="shared" si="21"/>
        <v>75</v>
      </c>
      <c r="I76" s="10">
        <v>0.30390730362282603</v>
      </c>
      <c r="J76" s="10" t="str">
        <f t="shared" si="17"/>
        <v/>
      </c>
      <c r="K76" s="10" t="str">
        <f>_xlfn.IFERROR(VLOOKUP(H76,'Q1.R'!E:J,6,FALSE),"")</f>
        <v/>
      </c>
      <c r="L76" s="10" t="str">
        <f>_xlfn.IFERROR(VLOOKUP(H76,'Q2.R'!E:J,6,FALSE),"")</f>
        <v/>
      </c>
      <c r="M76" s="10" t="str">
        <f t="shared" si="22"/>
        <v/>
      </c>
      <c r="N76" s="10" t="str">
        <f t="shared" si="23"/>
        <v/>
      </c>
      <c r="O76" s="10" t="str">
        <f t="shared" si="24"/>
        <v/>
      </c>
      <c r="P76" s="10" t="str">
        <f t="shared" si="25"/>
        <v/>
      </c>
      <c r="Q76" s="10">
        <f t="shared" si="18"/>
        <v>0</v>
      </c>
      <c r="R76" s="10" t="str">
        <f ca="1">_xlfn.IFERROR(IF(_xlfn.IFERROR(VLOOKUP(Q76,'F.SL'!F:O,10,FALSE),0)=0,IF(_xlfn.IFERROR(VLOOKUP(Q76,'SF.SL'!F:O,10,FALSE),0)=0,N76,_xlfn.IFERROR(VLOOKUP(Q76,'SF.SL'!F:O,10,FALSE),0)),_xlfn.IFERROR(VLOOKUP(Q76,'F.SL'!F:O,10,FALSE),0)),"")</f>
        <v/>
      </c>
      <c r="S76" s="10" t="str">
        <f ca="1" t="shared" si="19"/>
        <v/>
      </c>
      <c r="T76" s="10" t="str">
        <f ca="1" t="shared" si="26"/>
        <v/>
      </c>
      <c r="U76" s="10">
        <f t="shared" si="27"/>
        <v>0</v>
      </c>
      <c r="V76" s="53" t="str">
        <f t="shared" si="28"/>
        <v/>
      </c>
      <c r="W76" s="10" t="str">
        <f>_xlfn.IFERROR(VLOOKUP(H76,'Q3.R'!E:J,6,FALSE),"")</f>
        <v/>
      </c>
      <c r="X76" s="10" t="str">
        <f>_xlfn.IFERROR(VLOOKUP(H76,'Q4.R'!E:J,6,FALSE),"")</f>
        <v/>
      </c>
    </row>
    <row r="77" spans="2:24" ht="21" customHeight="1">
      <c r="B77" s="10">
        <f t="shared" si="20"/>
        <v>0</v>
      </c>
      <c r="C77" s="10" t="str">
        <f t="shared" si="16"/>
        <v/>
      </c>
      <c r="D77" s="32">
        <f t="shared" si="21"/>
        <v>76</v>
      </c>
      <c r="I77" s="10">
        <v>0.284613667883425</v>
      </c>
      <c r="J77" s="10" t="str">
        <f t="shared" si="17"/>
        <v/>
      </c>
      <c r="K77" s="10" t="str">
        <f>_xlfn.IFERROR(VLOOKUP(H77,'Q1.R'!E:J,6,FALSE),"")</f>
        <v/>
      </c>
      <c r="L77" s="10" t="str">
        <f>_xlfn.IFERROR(VLOOKUP(H77,'Q2.R'!E:J,6,FALSE),"")</f>
        <v/>
      </c>
      <c r="M77" s="10" t="str">
        <f t="shared" si="22"/>
        <v/>
      </c>
      <c r="N77" s="10" t="str">
        <f t="shared" si="23"/>
        <v/>
      </c>
      <c r="O77" s="10" t="str">
        <f t="shared" si="24"/>
        <v/>
      </c>
      <c r="P77" s="10" t="str">
        <f t="shared" si="25"/>
        <v/>
      </c>
      <c r="Q77" s="10">
        <f t="shared" si="18"/>
        <v>0</v>
      </c>
      <c r="R77" s="10" t="str">
        <f ca="1">_xlfn.IFERROR(IF(_xlfn.IFERROR(VLOOKUP(Q77,'F.SL'!F:O,10,FALSE),0)=0,IF(_xlfn.IFERROR(VLOOKUP(Q77,'SF.SL'!F:O,10,FALSE),0)=0,N77,_xlfn.IFERROR(VLOOKUP(Q77,'SF.SL'!F:O,10,FALSE),0)),_xlfn.IFERROR(VLOOKUP(Q77,'F.SL'!F:O,10,FALSE),0)),"")</f>
        <v/>
      </c>
      <c r="S77" s="10" t="str">
        <f ca="1" t="shared" si="19"/>
        <v/>
      </c>
      <c r="T77" s="10" t="str">
        <f ca="1" t="shared" si="26"/>
        <v/>
      </c>
      <c r="U77" s="10">
        <f t="shared" si="27"/>
        <v>0</v>
      </c>
      <c r="V77" s="53" t="str">
        <f t="shared" si="28"/>
        <v/>
      </c>
      <c r="W77" s="10" t="str">
        <f>_xlfn.IFERROR(VLOOKUP(H77,'Q3.R'!E:J,6,FALSE),"")</f>
        <v/>
      </c>
      <c r="X77" s="10" t="str">
        <f>_xlfn.IFERROR(VLOOKUP(H77,'Q4.R'!E:J,6,FALSE),"")</f>
        <v/>
      </c>
    </row>
    <row r="78" spans="2:24" ht="21" customHeight="1">
      <c r="B78" s="10">
        <f t="shared" si="20"/>
        <v>0</v>
      </c>
      <c r="C78" s="10" t="str">
        <f t="shared" si="16"/>
        <v/>
      </c>
      <c r="D78" s="32">
        <f t="shared" si="21"/>
        <v>77</v>
      </c>
      <c r="I78" s="10">
        <v>0.7409969349761999</v>
      </c>
      <c r="J78" s="10" t="str">
        <f t="shared" si="17"/>
        <v/>
      </c>
      <c r="K78" s="10" t="str">
        <f>_xlfn.IFERROR(VLOOKUP(H78,'Q1.R'!E:J,6,FALSE),"")</f>
        <v/>
      </c>
      <c r="L78" s="10" t="str">
        <f>_xlfn.IFERROR(VLOOKUP(H78,'Q2.R'!E:J,6,FALSE),"")</f>
        <v/>
      </c>
      <c r="M78" s="10" t="str">
        <f t="shared" si="22"/>
        <v/>
      </c>
      <c r="N78" s="10" t="str">
        <f t="shared" si="23"/>
        <v/>
      </c>
      <c r="O78" s="10" t="str">
        <f t="shared" si="24"/>
        <v/>
      </c>
      <c r="P78" s="10" t="str">
        <f t="shared" si="25"/>
        <v/>
      </c>
      <c r="Q78" s="10">
        <f t="shared" si="18"/>
        <v>0</v>
      </c>
      <c r="R78" s="10" t="str">
        <f ca="1">_xlfn.IFERROR(IF(_xlfn.IFERROR(VLOOKUP(Q78,'F.SL'!F:O,10,FALSE),0)=0,IF(_xlfn.IFERROR(VLOOKUP(Q78,'SF.SL'!F:O,10,FALSE),0)=0,N78,_xlfn.IFERROR(VLOOKUP(Q78,'SF.SL'!F:O,10,FALSE),0)),_xlfn.IFERROR(VLOOKUP(Q78,'F.SL'!F:O,10,FALSE),0)),"")</f>
        <v/>
      </c>
      <c r="S78" s="10" t="str">
        <f ca="1" t="shared" si="19"/>
        <v/>
      </c>
      <c r="T78" s="10" t="str">
        <f ca="1" t="shared" si="26"/>
        <v/>
      </c>
      <c r="U78" s="10">
        <f t="shared" si="27"/>
        <v>0</v>
      </c>
      <c r="V78" s="53" t="str">
        <f t="shared" si="28"/>
        <v/>
      </c>
      <c r="W78" s="10" t="str">
        <f>_xlfn.IFERROR(VLOOKUP(H78,'Q3.R'!E:J,6,FALSE),"")</f>
        <v/>
      </c>
      <c r="X78" s="10" t="str">
        <f>_xlfn.IFERROR(VLOOKUP(H78,'Q4.R'!E:J,6,FALSE),"")</f>
        <v/>
      </c>
    </row>
    <row r="79" spans="2:24" ht="21" customHeight="1">
      <c r="B79" s="10">
        <f t="shared" si="20"/>
        <v>0</v>
      </c>
      <c r="C79" s="10" t="str">
        <f t="shared" si="16"/>
        <v/>
      </c>
      <c r="D79" s="32">
        <f t="shared" si="21"/>
        <v>78</v>
      </c>
      <c r="I79" s="10">
        <v>0.3710327690270121</v>
      </c>
      <c r="J79" s="10" t="str">
        <f t="shared" si="17"/>
        <v/>
      </c>
      <c r="K79" s="10" t="str">
        <f>_xlfn.IFERROR(VLOOKUP(H79,'Q1.R'!E:J,6,FALSE),"")</f>
        <v/>
      </c>
      <c r="L79" s="10" t="str">
        <f>_xlfn.IFERROR(VLOOKUP(H79,'Q2.R'!E:J,6,FALSE),"")</f>
        <v/>
      </c>
      <c r="M79" s="10" t="str">
        <f t="shared" si="22"/>
        <v/>
      </c>
      <c r="N79" s="10" t="str">
        <f t="shared" si="23"/>
        <v/>
      </c>
      <c r="O79" s="10" t="str">
        <f t="shared" si="24"/>
        <v/>
      </c>
      <c r="P79" s="10" t="str">
        <f t="shared" si="25"/>
        <v/>
      </c>
      <c r="Q79" s="10">
        <f t="shared" si="18"/>
        <v>0</v>
      </c>
      <c r="R79" s="10" t="str">
        <f ca="1">_xlfn.IFERROR(IF(_xlfn.IFERROR(VLOOKUP(Q79,'F.SL'!F:O,10,FALSE),0)=0,IF(_xlfn.IFERROR(VLOOKUP(Q79,'SF.SL'!F:O,10,FALSE),0)=0,N79,_xlfn.IFERROR(VLOOKUP(Q79,'SF.SL'!F:O,10,FALSE),0)),_xlfn.IFERROR(VLOOKUP(Q79,'F.SL'!F:O,10,FALSE),0)),"")</f>
        <v/>
      </c>
      <c r="S79" s="10" t="str">
        <f ca="1" t="shared" si="19"/>
        <v/>
      </c>
      <c r="T79" s="10" t="str">
        <f ca="1" t="shared" si="26"/>
        <v/>
      </c>
      <c r="U79" s="10">
        <f t="shared" si="27"/>
        <v>0</v>
      </c>
      <c r="V79" s="53" t="str">
        <f t="shared" si="28"/>
        <v/>
      </c>
      <c r="W79" s="10" t="str">
        <f>_xlfn.IFERROR(VLOOKUP(H79,'Q3.R'!E:J,6,FALSE),"")</f>
        <v/>
      </c>
      <c r="X79" s="10" t="str">
        <f>_xlfn.IFERROR(VLOOKUP(H79,'Q4.R'!E:J,6,FALSE),"")</f>
        <v/>
      </c>
    </row>
    <row r="80" spans="2:24" ht="21" customHeight="1">
      <c r="B80" s="10">
        <f t="shared" si="20"/>
        <v>0</v>
      </c>
      <c r="C80" s="10" t="str">
        <f t="shared" si="16"/>
        <v/>
      </c>
      <c r="D80" s="32">
        <f t="shared" si="21"/>
        <v>79</v>
      </c>
      <c r="I80" s="10">
        <v>0.2883834221483206</v>
      </c>
      <c r="J80" s="10" t="str">
        <f t="shared" si="17"/>
        <v/>
      </c>
      <c r="K80" s="10" t="str">
        <f>_xlfn.IFERROR(VLOOKUP(H80,'Q1.R'!E:J,6,FALSE),"")</f>
        <v/>
      </c>
      <c r="L80" s="10" t="str">
        <f>_xlfn.IFERROR(VLOOKUP(H80,'Q2.R'!E:J,6,FALSE),"")</f>
        <v/>
      </c>
      <c r="M80" s="10" t="str">
        <f t="shared" si="22"/>
        <v/>
      </c>
      <c r="N80" s="10" t="str">
        <f t="shared" si="23"/>
        <v/>
      </c>
      <c r="O80" s="10" t="str">
        <f t="shared" si="24"/>
        <v/>
      </c>
      <c r="P80" s="10" t="str">
        <f t="shared" si="25"/>
        <v/>
      </c>
      <c r="Q80" s="10">
        <f t="shared" si="18"/>
        <v>0</v>
      </c>
      <c r="R80" s="10" t="str">
        <f ca="1">_xlfn.IFERROR(IF(_xlfn.IFERROR(VLOOKUP(Q80,'F.SL'!F:O,10,FALSE),0)=0,IF(_xlfn.IFERROR(VLOOKUP(Q80,'SF.SL'!F:O,10,FALSE),0)=0,N80,_xlfn.IFERROR(VLOOKUP(Q80,'SF.SL'!F:O,10,FALSE),0)),_xlfn.IFERROR(VLOOKUP(Q80,'F.SL'!F:O,10,FALSE),0)),"")</f>
        <v/>
      </c>
      <c r="S80" s="10" t="str">
        <f ca="1" t="shared" si="19"/>
        <v/>
      </c>
      <c r="T80" s="10" t="str">
        <f ca="1" t="shared" si="26"/>
        <v/>
      </c>
      <c r="U80" s="10">
        <f t="shared" si="27"/>
        <v>0</v>
      </c>
      <c r="V80" s="53" t="str">
        <f t="shared" si="28"/>
        <v/>
      </c>
      <c r="W80" s="10" t="str">
        <f>_xlfn.IFERROR(VLOOKUP(H80,'Q3.R'!E:J,6,FALSE),"")</f>
        <v/>
      </c>
      <c r="X80" s="10" t="str">
        <f>_xlfn.IFERROR(VLOOKUP(H80,'Q4.R'!E:J,6,FALSE),"")</f>
        <v/>
      </c>
    </row>
    <row r="81" spans="2:24" ht="21" customHeight="1">
      <c r="B81" s="10">
        <f t="shared" si="20"/>
        <v>0</v>
      </c>
      <c r="C81" s="10" t="str">
        <f t="shared" si="16"/>
        <v/>
      </c>
      <c r="D81" s="32">
        <f t="shared" si="21"/>
        <v>80</v>
      </c>
      <c r="I81" s="10">
        <v>0.6665300748105059</v>
      </c>
      <c r="J81" s="10" t="str">
        <f t="shared" si="17"/>
        <v/>
      </c>
      <c r="K81" s="10" t="str">
        <f>_xlfn.IFERROR(VLOOKUP(H81,'Q1.R'!E:J,6,FALSE),"")</f>
        <v/>
      </c>
      <c r="L81" s="10" t="str">
        <f>_xlfn.IFERROR(VLOOKUP(H81,'Q2.R'!E:J,6,FALSE),"")</f>
        <v/>
      </c>
      <c r="M81" s="10" t="str">
        <f t="shared" si="22"/>
        <v/>
      </c>
      <c r="N81" s="10" t="str">
        <f t="shared" si="23"/>
        <v/>
      </c>
      <c r="O81" s="10" t="str">
        <f t="shared" si="24"/>
        <v/>
      </c>
      <c r="P81" s="10" t="str">
        <f t="shared" si="25"/>
        <v/>
      </c>
      <c r="Q81" s="10">
        <f t="shared" si="18"/>
        <v>0</v>
      </c>
      <c r="R81" s="10" t="str">
        <f ca="1">_xlfn.IFERROR(IF(_xlfn.IFERROR(VLOOKUP(Q81,'F.SL'!F:O,10,FALSE),0)=0,IF(_xlfn.IFERROR(VLOOKUP(Q81,'SF.SL'!F:O,10,FALSE),0)=0,N81,_xlfn.IFERROR(VLOOKUP(Q81,'SF.SL'!F:O,10,FALSE),0)),_xlfn.IFERROR(VLOOKUP(Q81,'F.SL'!F:O,10,FALSE),0)),"")</f>
        <v/>
      </c>
      <c r="S81" s="10" t="str">
        <f ca="1" t="shared" si="19"/>
        <v/>
      </c>
      <c r="T81" s="10" t="str">
        <f ca="1" t="shared" si="26"/>
        <v/>
      </c>
      <c r="U81" s="10">
        <f t="shared" si="27"/>
        <v>0</v>
      </c>
      <c r="V81" s="53" t="str">
        <f t="shared" si="28"/>
        <v/>
      </c>
      <c r="W81" s="10" t="str">
        <f>_xlfn.IFERROR(VLOOKUP(H81,'Q3.R'!E:J,6,FALSE),"")</f>
        <v/>
      </c>
      <c r="X81" s="10" t="str">
        <f>_xlfn.IFERROR(VLOOKUP(H81,'Q4.R'!E:J,6,FALSE),"")</f>
        <v/>
      </c>
    </row>
    <row r="82" spans="2:24" ht="21" customHeight="1">
      <c r="B82" s="10">
        <f t="shared" si="20"/>
        <v>0</v>
      </c>
      <c r="C82" s="10" t="str">
        <f t="shared" si="16"/>
        <v/>
      </c>
      <c r="D82" s="32">
        <f t="shared" si="21"/>
        <v>81</v>
      </c>
      <c r="I82" s="10">
        <v>0.6198369832945931</v>
      </c>
      <c r="J82" s="10" t="str">
        <f t="shared" si="17"/>
        <v/>
      </c>
      <c r="K82" s="10" t="str">
        <f>_xlfn.IFERROR(VLOOKUP(H82,'Q1.R'!E:J,6,FALSE),"")</f>
        <v/>
      </c>
      <c r="L82" s="10" t="str">
        <f>_xlfn.IFERROR(VLOOKUP(H82,'Q2.R'!E:J,6,FALSE),"")</f>
        <v/>
      </c>
      <c r="M82" s="10" t="str">
        <f t="shared" si="22"/>
        <v/>
      </c>
      <c r="N82" s="10" t="str">
        <f t="shared" si="23"/>
        <v/>
      </c>
      <c r="O82" s="10" t="str">
        <f t="shared" si="24"/>
        <v/>
      </c>
      <c r="P82" s="10" t="str">
        <f t="shared" si="25"/>
        <v/>
      </c>
      <c r="Q82" s="10">
        <f t="shared" si="18"/>
        <v>0</v>
      </c>
      <c r="R82" s="10" t="str">
        <f ca="1">_xlfn.IFERROR(IF(_xlfn.IFERROR(VLOOKUP(Q82,'F.SL'!F:O,10,FALSE),0)=0,IF(_xlfn.IFERROR(VLOOKUP(Q82,'SF.SL'!F:O,10,FALSE),0)=0,N82,_xlfn.IFERROR(VLOOKUP(Q82,'SF.SL'!F:O,10,FALSE),0)),_xlfn.IFERROR(VLOOKUP(Q82,'F.SL'!F:O,10,FALSE),0)),"")</f>
        <v/>
      </c>
      <c r="S82" s="10" t="str">
        <f ca="1" t="shared" si="19"/>
        <v/>
      </c>
      <c r="T82" s="10" t="str">
        <f ca="1" t="shared" si="26"/>
        <v/>
      </c>
      <c r="U82" s="10">
        <f t="shared" si="27"/>
        <v>0</v>
      </c>
      <c r="V82" s="53" t="str">
        <f t="shared" si="28"/>
        <v/>
      </c>
      <c r="W82" s="10" t="str">
        <f>_xlfn.IFERROR(VLOOKUP(H82,'Q3.R'!E:J,6,FALSE),"")</f>
        <v/>
      </c>
      <c r="X82" s="10" t="str">
        <f>_xlfn.IFERROR(VLOOKUP(H82,'Q4.R'!E:J,6,FALSE),"")</f>
        <v/>
      </c>
    </row>
    <row r="83" spans="2:24" ht="21" customHeight="1">
      <c r="B83" s="10">
        <f t="shared" si="20"/>
        <v>0</v>
      </c>
      <c r="C83" s="10" t="str">
        <f t="shared" si="16"/>
        <v/>
      </c>
      <c r="D83" s="32">
        <f t="shared" si="21"/>
        <v>82</v>
      </c>
      <c r="I83" s="10">
        <v>0.29233821895217893</v>
      </c>
      <c r="J83" s="10" t="str">
        <f t="shared" si="17"/>
        <v/>
      </c>
      <c r="K83" s="10" t="str">
        <f>_xlfn.IFERROR(VLOOKUP(H83,'Q1.R'!E:J,6,FALSE),"")</f>
        <v/>
      </c>
      <c r="L83" s="10" t="str">
        <f>_xlfn.IFERROR(VLOOKUP(H83,'Q2.R'!E:J,6,FALSE),"")</f>
        <v/>
      </c>
      <c r="M83" s="10" t="str">
        <f t="shared" si="22"/>
        <v/>
      </c>
      <c r="N83" s="10" t="str">
        <f t="shared" si="23"/>
        <v/>
      </c>
      <c r="O83" s="10" t="str">
        <f t="shared" si="24"/>
        <v/>
      </c>
      <c r="P83" s="10" t="str">
        <f t="shared" si="25"/>
        <v/>
      </c>
      <c r="Q83" s="10">
        <f t="shared" si="18"/>
        <v>0</v>
      </c>
      <c r="R83" s="10" t="str">
        <f ca="1">_xlfn.IFERROR(IF(_xlfn.IFERROR(VLOOKUP(Q83,'F.SL'!F:O,10,FALSE),0)=0,IF(_xlfn.IFERROR(VLOOKUP(Q83,'SF.SL'!F:O,10,FALSE),0)=0,N83,_xlfn.IFERROR(VLOOKUP(Q83,'SF.SL'!F:O,10,FALSE),0)),_xlfn.IFERROR(VLOOKUP(Q83,'F.SL'!F:O,10,FALSE),0)),"")</f>
        <v/>
      </c>
      <c r="S83" s="10" t="str">
        <f ca="1" t="shared" si="19"/>
        <v/>
      </c>
      <c r="T83" s="10" t="str">
        <f ca="1" t="shared" si="26"/>
        <v/>
      </c>
      <c r="U83" s="10">
        <f t="shared" si="27"/>
        <v>0</v>
      </c>
      <c r="V83" s="53" t="str">
        <f t="shared" si="28"/>
        <v/>
      </c>
      <c r="W83" s="10" t="str">
        <f>_xlfn.IFERROR(VLOOKUP(H83,'Q3.R'!E:J,6,FALSE),"")</f>
        <v/>
      </c>
      <c r="X83" s="10" t="str">
        <f>_xlfn.IFERROR(VLOOKUP(H83,'Q4.R'!E:J,6,FALSE),"")</f>
        <v/>
      </c>
    </row>
    <row r="84" spans="2:24" ht="21" customHeight="1">
      <c r="B84" s="10">
        <f t="shared" si="20"/>
        <v>0</v>
      </c>
      <c r="C84" s="10" t="str">
        <f t="shared" si="16"/>
        <v/>
      </c>
      <c r="D84" s="32">
        <f t="shared" si="21"/>
        <v>83</v>
      </c>
      <c r="I84" s="10">
        <v>0.7603215649398689</v>
      </c>
      <c r="J84" s="10" t="str">
        <f t="shared" si="17"/>
        <v/>
      </c>
      <c r="K84" s="10" t="str">
        <f>_xlfn.IFERROR(VLOOKUP(H84,'Q1.R'!E:J,6,FALSE),"")</f>
        <v/>
      </c>
      <c r="L84" s="10" t="str">
        <f>_xlfn.IFERROR(VLOOKUP(H84,'Q2.R'!E:J,6,FALSE),"")</f>
        <v/>
      </c>
      <c r="M84" s="10" t="str">
        <f t="shared" si="22"/>
        <v/>
      </c>
      <c r="N84" s="10" t="str">
        <f t="shared" si="23"/>
        <v/>
      </c>
      <c r="O84" s="10" t="str">
        <f t="shared" si="24"/>
        <v/>
      </c>
      <c r="P84" s="10" t="str">
        <f t="shared" si="25"/>
        <v/>
      </c>
      <c r="Q84" s="10">
        <f t="shared" si="18"/>
        <v>0</v>
      </c>
      <c r="R84" s="10" t="str">
        <f ca="1">_xlfn.IFERROR(IF(_xlfn.IFERROR(VLOOKUP(Q84,'F.SL'!F:O,10,FALSE),0)=0,IF(_xlfn.IFERROR(VLOOKUP(Q84,'SF.SL'!F:O,10,FALSE),0)=0,N84,_xlfn.IFERROR(VLOOKUP(Q84,'SF.SL'!F:O,10,FALSE),0)),_xlfn.IFERROR(VLOOKUP(Q84,'F.SL'!F:O,10,FALSE),0)),"")</f>
        <v/>
      </c>
      <c r="S84" s="10" t="str">
        <f ca="1" t="shared" si="19"/>
        <v/>
      </c>
      <c r="T84" s="10" t="str">
        <f ca="1" t="shared" si="26"/>
        <v/>
      </c>
      <c r="U84" s="10">
        <f t="shared" si="27"/>
        <v>0</v>
      </c>
      <c r="V84" s="53" t="str">
        <f t="shared" si="28"/>
        <v/>
      </c>
      <c r="W84" s="10" t="str">
        <f>_xlfn.IFERROR(VLOOKUP(H84,'Q3.R'!E:J,6,FALSE),"")</f>
        <v/>
      </c>
      <c r="X84" s="10" t="str">
        <f>_xlfn.IFERROR(VLOOKUP(H84,'Q4.R'!E:J,6,FALSE),"")</f>
        <v/>
      </c>
    </row>
    <row r="85" spans="2:24" ht="21" customHeight="1">
      <c r="B85" s="10">
        <f t="shared" si="20"/>
        <v>0</v>
      </c>
      <c r="C85" s="10" t="str">
        <f t="shared" si="16"/>
        <v/>
      </c>
      <c r="D85" s="32">
        <f t="shared" si="21"/>
        <v>84</v>
      </c>
      <c r="I85" s="10">
        <v>0.40432083342775693</v>
      </c>
      <c r="J85" s="10" t="str">
        <f t="shared" si="17"/>
        <v/>
      </c>
      <c r="K85" s="10" t="str">
        <f>_xlfn.IFERROR(VLOOKUP(H85,'Q1.R'!E:J,6,FALSE),"")</f>
        <v/>
      </c>
      <c r="L85" s="10" t="str">
        <f>_xlfn.IFERROR(VLOOKUP(H85,'Q2.R'!E:J,6,FALSE),"")</f>
        <v/>
      </c>
      <c r="M85" s="10" t="str">
        <f t="shared" si="22"/>
        <v/>
      </c>
      <c r="N85" s="10" t="str">
        <f t="shared" si="23"/>
        <v/>
      </c>
      <c r="O85" s="10" t="str">
        <f t="shared" si="24"/>
        <v/>
      </c>
      <c r="P85" s="10" t="str">
        <f t="shared" si="25"/>
        <v/>
      </c>
      <c r="Q85" s="10">
        <f t="shared" si="18"/>
        <v>0</v>
      </c>
      <c r="R85" s="10" t="str">
        <f ca="1">_xlfn.IFERROR(IF(_xlfn.IFERROR(VLOOKUP(Q85,'F.SL'!F:O,10,FALSE),0)=0,IF(_xlfn.IFERROR(VLOOKUP(Q85,'SF.SL'!F:O,10,FALSE),0)=0,N85,_xlfn.IFERROR(VLOOKUP(Q85,'SF.SL'!F:O,10,FALSE),0)),_xlfn.IFERROR(VLOOKUP(Q85,'F.SL'!F:O,10,FALSE),0)),"")</f>
        <v/>
      </c>
      <c r="S85" s="10" t="str">
        <f ca="1" t="shared" si="19"/>
        <v/>
      </c>
      <c r="T85" s="10" t="str">
        <f ca="1" t="shared" si="26"/>
        <v/>
      </c>
      <c r="U85" s="10">
        <f t="shared" si="27"/>
        <v>0</v>
      </c>
      <c r="V85" s="53" t="str">
        <f t="shared" si="28"/>
        <v/>
      </c>
      <c r="W85" s="10" t="str">
        <f>_xlfn.IFERROR(VLOOKUP(H85,'Q3.R'!E:J,6,FALSE),"")</f>
        <v/>
      </c>
      <c r="X85" s="10" t="str">
        <f>_xlfn.IFERROR(VLOOKUP(H85,'Q4.R'!E:J,6,FALSE),"")</f>
        <v/>
      </c>
    </row>
    <row r="86" spans="2:24" ht="21" customHeight="1">
      <c r="B86" s="10">
        <f t="shared" si="20"/>
        <v>0</v>
      </c>
      <c r="C86" s="10" t="str">
        <f t="shared" si="16"/>
        <v/>
      </c>
      <c r="D86" s="32">
        <f t="shared" si="21"/>
        <v>85</v>
      </c>
      <c r="I86" s="10">
        <v>0.6106183936595853</v>
      </c>
      <c r="J86" s="10" t="str">
        <f t="shared" si="17"/>
        <v/>
      </c>
      <c r="K86" s="10" t="str">
        <f>_xlfn.IFERROR(VLOOKUP(H86,'Q1.R'!E:J,6,FALSE),"")</f>
        <v/>
      </c>
      <c r="L86" s="10" t="str">
        <f>_xlfn.IFERROR(VLOOKUP(H86,'Q2.R'!E:J,6,FALSE),"")</f>
        <v/>
      </c>
      <c r="M86" s="10" t="str">
        <f t="shared" si="22"/>
        <v/>
      </c>
      <c r="N86" s="10" t="str">
        <f t="shared" si="23"/>
        <v/>
      </c>
      <c r="O86" s="10" t="str">
        <f t="shared" si="24"/>
        <v/>
      </c>
      <c r="P86" s="10" t="str">
        <f t="shared" si="25"/>
        <v/>
      </c>
      <c r="Q86" s="10">
        <f t="shared" si="18"/>
        <v>0</v>
      </c>
      <c r="R86" s="10" t="str">
        <f ca="1">_xlfn.IFERROR(IF(_xlfn.IFERROR(VLOOKUP(Q86,'F.SL'!F:O,10,FALSE),0)=0,IF(_xlfn.IFERROR(VLOOKUP(Q86,'SF.SL'!F:O,10,FALSE),0)=0,N86,_xlfn.IFERROR(VLOOKUP(Q86,'SF.SL'!F:O,10,FALSE),0)),_xlfn.IFERROR(VLOOKUP(Q86,'F.SL'!F:O,10,FALSE),0)),"")</f>
        <v/>
      </c>
      <c r="S86" s="10" t="str">
        <f ca="1" t="shared" si="19"/>
        <v/>
      </c>
      <c r="T86" s="10" t="str">
        <f ca="1" t="shared" si="26"/>
        <v/>
      </c>
      <c r="U86" s="10">
        <f t="shared" si="27"/>
        <v>0</v>
      </c>
      <c r="V86" s="53" t="str">
        <f t="shared" si="28"/>
        <v/>
      </c>
      <c r="W86" s="10" t="str">
        <f>_xlfn.IFERROR(VLOOKUP(H86,'Q3.R'!E:J,6,FALSE),"")</f>
        <v/>
      </c>
      <c r="X86" s="10" t="str">
        <f>_xlfn.IFERROR(VLOOKUP(H86,'Q4.R'!E:J,6,FALSE),"")</f>
        <v/>
      </c>
    </row>
    <row r="87" spans="2:24" ht="21" customHeight="1">
      <c r="B87" s="10">
        <f t="shared" si="20"/>
        <v>0</v>
      </c>
      <c r="C87" s="10" t="str">
        <f t="shared" si="16"/>
        <v/>
      </c>
      <c r="D87" s="32">
        <f t="shared" si="21"/>
        <v>86</v>
      </c>
      <c r="I87" s="10">
        <v>0.21422517434819</v>
      </c>
      <c r="J87" s="10" t="str">
        <f t="shared" si="17"/>
        <v/>
      </c>
      <c r="K87" s="10" t="str">
        <f>_xlfn.IFERROR(VLOOKUP(H87,'Q1.R'!E:J,6,FALSE),"")</f>
        <v/>
      </c>
      <c r="L87" s="10" t="str">
        <f>_xlfn.IFERROR(VLOOKUP(H87,'Q2.R'!E:J,6,FALSE),"")</f>
        <v/>
      </c>
      <c r="M87" s="10" t="str">
        <f t="shared" si="22"/>
        <v/>
      </c>
      <c r="N87" s="10" t="str">
        <f t="shared" si="23"/>
        <v/>
      </c>
      <c r="O87" s="10" t="str">
        <f t="shared" si="24"/>
        <v/>
      </c>
      <c r="P87" s="10" t="str">
        <f t="shared" si="25"/>
        <v/>
      </c>
      <c r="Q87" s="10">
        <f t="shared" si="18"/>
        <v>0</v>
      </c>
      <c r="R87" s="10" t="str">
        <f ca="1">_xlfn.IFERROR(IF(_xlfn.IFERROR(VLOOKUP(Q87,'F.SL'!F:O,10,FALSE),0)=0,IF(_xlfn.IFERROR(VLOOKUP(Q87,'SF.SL'!F:O,10,FALSE),0)=0,N87,_xlfn.IFERROR(VLOOKUP(Q87,'SF.SL'!F:O,10,FALSE),0)),_xlfn.IFERROR(VLOOKUP(Q87,'F.SL'!F:O,10,FALSE),0)),"")</f>
        <v/>
      </c>
      <c r="S87" s="10" t="str">
        <f ca="1" t="shared" si="19"/>
        <v/>
      </c>
      <c r="T87" s="10" t="str">
        <f ca="1" t="shared" si="26"/>
        <v/>
      </c>
      <c r="U87" s="10">
        <f t="shared" si="27"/>
        <v>0</v>
      </c>
      <c r="V87" s="53" t="str">
        <f t="shared" si="28"/>
        <v/>
      </c>
      <c r="W87" s="10" t="str">
        <f>_xlfn.IFERROR(VLOOKUP(H87,'Q3.R'!E:J,6,FALSE),"")</f>
        <v/>
      </c>
      <c r="X87" s="10" t="str">
        <f>_xlfn.IFERROR(VLOOKUP(H87,'Q4.R'!E:J,6,FALSE),"")</f>
        <v/>
      </c>
    </row>
    <row r="88" spans="2:24" ht="21" customHeight="1">
      <c r="B88" s="10">
        <f t="shared" si="20"/>
        <v>0</v>
      </c>
      <c r="C88" s="10" t="str">
        <f t="shared" si="16"/>
        <v/>
      </c>
      <c r="D88" s="32">
        <f t="shared" si="21"/>
        <v>87</v>
      </c>
      <c r="I88" s="10">
        <v>0.8267155430858957</v>
      </c>
      <c r="J88" s="10" t="str">
        <f t="shared" si="17"/>
        <v/>
      </c>
      <c r="K88" s="10" t="str">
        <f>_xlfn.IFERROR(VLOOKUP(H88,'Q1.R'!E:J,6,FALSE),"")</f>
        <v/>
      </c>
      <c r="L88" s="10" t="str">
        <f>_xlfn.IFERROR(VLOOKUP(H88,'Q2.R'!E:J,6,FALSE),"")</f>
        <v/>
      </c>
      <c r="M88" s="10" t="str">
        <f t="shared" si="22"/>
        <v/>
      </c>
      <c r="N88" s="10" t="str">
        <f t="shared" si="23"/>
        <v/>
      </c>
      <c r="O88" s="10" t="str">
        <f t="shared" si="24"/>
        <v/>
      </c>
      <c r="P88" s="10" t="str">
        <f t="shared" si="25"/>
        <v/>
      </c>
      <c r="Q88" s="10">
        <f t="shared" si="18"/>
        <v>0</v>
      </c>
      <c r="R88" s="10" t="str">
        <f ca="1">_xlfn.IFERROR(IF(_xlfn.IFERROR(VLOOKUP(Q88,'F.SL'!F:O,10,FALSE),0)=0,IF(_xlfn.IFERROR(VLOOKUP(Q88,'SF.SL'!F:O,10,FALSE),0)=0,N88,_xlfn.IFERROR(VLOOKUP(Q88,'SF.SL'!F:O,10,FALSE),0)),_xlfn.IFERROR(VLOOKUP(Q88,'F.SL'!F:O,10,FALSE),0)),"")</f>
        <v/>
      </c>
      <c r="S88" s="10" t="str">
        <f ca="1" t="shared" si="19"/>
        <v/>
      </c>
      <c r="T88" s="10" t="str">
        <f ca="1" t="shared" si="26"/>
        <v/>
      </c>
      <c r="U88" s="10">
        <f t="shared" si="27"/>
        <v>0</v>
      </c>
      <c r="V88" s="53" t="str">
        <f t="shared" si="28"/>
        <v/>
      </c>
      <c r="W88" s="10" t="str">
        <f>_xlfn.IFERROR(VLOOKUP(H88,'Q3.R'!E:J,6,FALSE),"")</f>
        <v/>
      </c>
      <c r="X88" s="10" t="str">
        <f>_xlfn.IFERROR(VLOOKUP(H88,'Q4.R'!E:J,6,FALSE),"")</f>
        <v/>
      </c>
    </row>
    <row r="89" spans="2:24" ht="21" customHeight="1">
      <c r="B89" s="10">
        <f t="shared" si="20"/>
        <v>0</v>
      </c>
      <c r="C89" s="10" t="str">
        <f t="shared" si="16"/>
        <v/>
      </c>
      <c r="D89" s="32">
        <f t="shared" si="21"/>
        <v>88</v>
      </c>
      <c r="I89" s="10">
        <v>0.3186910102161824</v>
      </c>
      <c r="J89" s="10" t="str">
        <f t="shared" si="17"/>
        <v/>
      </c>
      <c r="K89" s="10" t="str">
        <f>_xlfn.IFERROR(VLOOKUP(H89,'Q1.R'!E:J,6,FALSE),"")</f>
        <v/>
      </c>
      <c r="L89" s="10" t="str">
        <f>_xlfn.IFERROR(VLOOKUP(H89,'Q2.R'!E:J,6,FALSE),"")</f>
        <v/>
      </c>
      <c r="M89" s="10" t="str">
        <f t="shared" si="22"/>
        <v/>
      </c>
      <c r="N89" s="10" t="str">
        <f t="shared" si="23"/>
        <v/>
      </c>
      <c r="O89" s="10" t="str">
        <f t="shared" si="24"/>
        <v/>
      </c>
      <c r="P89" s="10" t="str">
        <f t="shared" si="25"/>
        <v/>
      </c>
      <c r="Q89" s="10">
        <f t="shared" si="18"/>
        <v>0</v>
      </c>
      <c r="R89" s="10" t="str">
        <f ca="1">_xlfn.IFERROR(IF(_xlfn.IFERROR(VLOOKUP(Q89,'F.SL'!F:O,10,FALSE),0)=0,IF(_xlfn.IFERROR(VLOOKUP(Q89,'SF.SL'!F:O,10,FALSE),0)=0,N89,_xlfn.IFERROR(VLOOKUP(Q89,'SF.SL'!F:O,10,FALSE),0)),_xlfn.IFERROR(VLOOKUP(Q89,'F.SL'!F:O,10,FALSE),0)),"")</f>
        <v/>
      </c>
      <c r="S89" s="10" t="str">
        <f ca="1" t="shared" si="19"/>
        <v/>
      </c>
      <c r="T89" s="10" t="str">
        <f ca="1" t="shared" si="26"/>
        <v/>
      </c>
      <c r="U89" s="10">
        <f t="shared" si="27"/>
        <v>0</v>
      </c>
      <c r="V89" s="53" t="str">
        <f t="shared" si="28"/>
        <v/>
      </c>
      <c r="W89" s="10" t="str">
        <f>_xlfn.IFERROR(VLOOKUP(H89,'Q3.R'!E:J,6,FALSE),"")</f>
        <v/>
      </c>
      <c r="X89" s="10" t="str">
        <f>_xlfn.IFERROR(VLOOKUP(H89,'Q4.R'!E:J,6,FALSE),"")</f>
        <v/>
      </c>
    </row>
    <row r="90" spans="2:24" ht="21" customHeight="1">
      <c r="B90" s="10">
        <f t="shared" si="20"/>
        <v>0</v>
      </c>
      <c r="C90" s="10" t="str">
        <f t="shared" si="16"/>
        <v/>
      </c>
      <c r="D90" s="32">
        <f t="shared" si="21"/>
        <v>89</v>
      </c>
      <c r="I90" s="10">
        <v>0.4074139374612541</v>
      </c>
      <c r="J90" s="10" t="str">
        <f t="shared" si="17"/>
        <v/>
      </c>
      <c r="K90" s="10" t="str">
        <f>_xlfn.IFERROR(VLOOKUP(H90,'Q1.R'!E:J,6,FALSE),"")</f>
        <v/>
      </c>
      <c r="L90" s="10" t="str">
        <f>_xlfn.IFERROR(VLOOKUP(H90,'Q2.R'!E:J,6,FALSE),"")</f>
        <v/>
      </c>
      <c r="M90" s="10" t="str">
        <f t="shared" si="22"/>
        <v/>
      </c>
      <c r="N90" s="10" t="str">
        <f t="shared" si="23"/>
        <v/>
      </c>
      <c r="O90" s="10" t="str">
        <f t="shared" si="24"/>
        <v/>
      </c>
      <c r="P90" s="10" t="str">
        <f t="shared" si="25"/>
        <v/>
      </c>
      <c r="Q90" s="10">
        <f t="shared" si="18"/>
        <v>0</v>
      </c>
      <c r="R90" s="10" t="str">
        <f ca="1">_xlfn.IFERROR(IF(_xlfn.IFERROR(VLOOKUP(Q90,'F.SL'!F:O,10,FALSE),0)=0,IF(_xlfn.IFERROR(VLOOKUP(Q90,'SF.SL'!F:O,10,FALSE),0)=0,N90,_xlfn.IFERROR(VLOOKUP(Q90,'SF.SL'!F:O,10,FALSE),0)),_xlfn.IFERROR(VLOOKUP(Q90,'F.SL'!F:O,10,FALSE),0)),"")</f>
        <v/>
      </c>
      <c r="S90" s="10" t="str">
        <f ca="1" t="shared" si="19"/>
        <v/>
      </c>
      <c r="T90" s="10" t="str">
        <f ca="1" t="shared" si="26"/>
        <v/>
      </c>
      <c r="U90" s="10">
        <f t="shared" si="27"/>
        <v>0</v>
      </c>
      <c r="V90" s="53" t="str">
        <f t="shared" si="28"/>
        <v/>
      </c>
      <c r="W90" s="10" t="str">
        <f>_xlfn.IFERROR(VLOOKUP(H90,'Q3.R'!E:J,6,FALSE),"")</f>
        <v/>
      </c>
      <c r="X90" s="10" t="str">
        <f>_xlfn.IFERROR(VLOOKUP(H90,'Q4.R'!E:J,6,FALSE),"")</f>
        <v/>
      </c>
    </row>
    <row r="91" spans="2:24" ht="21" customHeight="1">
      <c r="B91" s="10">
        <f t="shared" si="20"/>
        <v>0</v>
      </c>
      <c r="C91" s="10" t="str">
        <f t="shared" si="16"/>
        <v/>
      </c>
      <c r="D91" s="32">
        <f t="shared" si="21"/>
        <v>90</v>
      </c>
      <c r="I91" s="10">
        <v>0.5207752026541212</v>
      </c>
      <c r="J91" s="10" t="str">
        <f t="shared" si="17"/>
        <v/>
      </c>
      <c r="K91" s="10" t="str">
        <f>_xlfn.IFERROR(VLOOKUP(H91,'Q1.R'!E:J,6,FALSE),"")</f>
        <v/>
      </c>
      <c r="L91" s="10" t="str">
        <f>_xlfn.IFERROR(VLOOKUP(H91,'Q2.R'!E:J,6,FALSE),"")</f>
        <v/>
      </c>
      <c r="M91" s="10" t="str">
        <f t="shared" si="22"/>
        <v/>
      </c>
      <c r="N91" s="10" t="str">
        <f t="shared" si="23"/>
        <v/>
      </c>
      <c r="O91" s="10" t="str">
        <f t="shared" si="24"/>
        <v/>
      </c>
      <c r="P91" s="10" t="str">
        <f t="shared" si="25"/>
        <v/>
      </c>
      <c r="Q91" s="10">
        <f t="shared" si="18"/>
        <v>0</v>
      </c>
      <c r="R91" s="10" t="str">
        <f ca="1">_xlfn.IFERROR(IF(_xlfn.IFERROR(VLOOKUP(Q91,'F.SL'!F:O,10,FALSE),0)=0,IF(_xlfn.IFERROR(VLOOKUP(Q91,'SF.SL'!F:O,10,FALSE),0)=0,N91,_xlfn.IFERROR(VLOOKUP(Q91,'SF.SL'!F:O,10,FALSE),0)),_xlfn.IFERROR(VLOOKUP(Q91,'F.SL'!F:O,10,FALSE),0)),"")</f>
        <v/>
      </c>
      <c r="S91" s="10" t="str">
        <f ca="1" t="shared" si="19"/>
        <v/>
      </c>
      <c r="T91" s="10" t="str">
        <f ca="1" t="shared" si="26"/>
        <v/>
      </c>
      <c r="U91" s="10">
        <f t="shared" si="27"/>
        <v>0</v>
      </c>
      <c r="V91" s="53" t="str">
        <f t="shared" si="28"/>
        <v/>
      </c>
      <c r="W91" s="10" t="str">
        <f>_xlfn.IFERROR(VLOOKUP(H91,'Q3.R'!E:J,6,FALSE),"")</f>
        <v/>
      </c>
      <c r="X91" s="10" t="str">
        <f>_xlfn.IFERROR(VLOOKUP(H91,'Q4.R'!E:J,6,FALSE),"")</f>
        <v/>
      </c>
    </row>
    <row r="92" spans="2:24" ht="21" customHeight="1">
      <c r="B92" s="10">
        <f t="shared" si="20"/>
        <v>0</v>
      </c>
      <c r="C92" s="10" t="str">
        <f t="shared" si="16"/>
        <v/>
      </c>
      <c r="D92" s="32">
        <f t="shared" si="21"/>
        <v>91</v>
      </c>
      <c r="I92" s="10">
        <v>0.7139355329554467</v>
      </c>
      <c r="J92" s="10" t="str">
        <f t="shared" si="17"/>
        <v/>
      </c>
      <c r="K92" s="10" t="str">
        <f>_xlfn.IFERROR(VLOOKUP(H92,'Q1.R'!E:J,6,FALSE),"")</f>
        <v/>
      </c>
      <c r="L92" s="10" t="str">
        <f>_xlfn.IFERROR(VLOOKUP(H92,'Q2.R'!E:J,6,FALSE),"")</f>
        <v/>
      </c>
      <c r="M92" s="10" t="str">
        <f t="shared" si="22"/>
        <v/>
      </c>
      <c r="N92" s="10" t="str">
        <f t="shared" si="23"/>
        <v/>
      </c>
      <c r="O92" s="10" t="str">
        <f t="shared" si="24"/>
        <v/>
      </c>
      <c r="P92" s="10" t="str">
        <f t="shared" si="25"/>
        <v/>
      </c>
      <c r="Q92" s="10">
        <f t="shared" si="18"/>
        <v>0</v>
      </c>
      <c r="R92" s="10" t="str">
        <f ca="1">_xlfn.IFERROR(IF(_xlfn.IFERROR(VLOOKUP(Q92,'F.SL'!F:O,10,FALSE),0)=0,IF(_xlfn.IFERROR(VLOOKUP(Q92,'SF.SL'!F:O,10,FALSE),0)=0,N92,_xlfn.IFERROR(VLOOKUP(Q92,'SF.SL'!F:O,10,FALSE),0)),_xlfn.IFERROR(VLOOKUP(Q92,'F.SL'!F:O,10,FALSE),0)),"")</f>
        <v/>
      </c>
      <c r="S92" s="10" t="str">
        <f ca="1" t="shared" si="19"/>
        <v/>
      </c>
      <c r="T92" s="10" t="str">
        <f ca="1" t="shared" si="26"/>
        <v/>
      </c>
      <c r="U92" s="10">
        <f t="shared" si="27"/>
        <v>0</v>
      </c>
      <c r="V92" s="53" t="str">
        <f t="shared" si="28"/>
        <v/>
      </c>
      <c r="W92" s="10" t="str">
        <f>_xlfn.IFERROR(VLOOKUP(H92,'Q3.R'!E:J,6,FALSE),"")</f>
        <v/>
      </c>
      <c r="X92" s="10" t="str">
        <f>_xlfn.IFERROR(VLOOKUP(H92,'Q4.R'!E:J,6,FALSE),"")</f>
        <v/>
      </c>
    </row>
    <row r="93" spans="2:24" ht="21" customHeight="1">
      <c r="B93" s="10">
        <f t="shared" si="20"/>
        <v>0</v>
      </c>
      <c r="C93" s="10" t="str">
        <f t="shared" si="16"/>
        <v/>
      </c>
      <c r="D93" s="32">
        <f t="shared" si="21"/>
        <v>92</v>
      </c>
      <c r="I93" s="10">
        <v>0.9450868775644555</v>
      </c>
      <c r="J93" s="10" t="str">
        <f t="shared" si="17"/>
        <v/>
      </c>
      <c r="K93" s="10" t="str">
        <f>_xlfn.IFERROR(VLOOKUP(H93,'Q1.R'!E:J,6,FALSE),"")</f>
        <v/>
      </c>
      <c r="L93" s="10" t="str">
        <f>_xlfn.IFERROR(VLOOKUP(H93,'Q2.R'!E:J,6,FALSE),"")</f>
        <v/>
      </c>
      <c r="M93" s="10" t="str">
        <f t="shared" si="22"/>
        <v/>
      </c>
      <c r="N93" s="10" t="str">
        <f t="shared" si="23"/>
        <v/>
      </c>
      <c r="O93" s="10" t="str">
        <f t="shared" si="24"/>
        <v/>
      </c>
      <c r="P93" s="10" t="str">
        <f t="shared" si="25"/>
        <v/>
      </c>
      <c r="Q93" s="10">
        <f t="shared" si="18"/>
        <v>0</v>
      </c>
      <c r="R93" s="10" t="str">
        <f ca="1">_xlfn.IFERROR(IF(_xlfn.IFERROR(VLOOKUP(Q93,'F.SL'!F:O,10,FALSE),0)=0,IF(_xlfn.IFERROR(VLOOKUP(Q93,'SF.SL'!F:O,10,FALSE),0)=0,N93,_xlfn.IFERROR(VLOOKUP(Q93,'SF.SL'!F:O,10,FALSE),0)),_xlfn.IFERROR(VLOOKUP(Q93,'F.SL'!F:O,10,FALSE),0)),"")</f>
        <v/>
      </c>
      <c r="S93" s="10" t="str">
        <f ca="1" t="shared" si="19"/>
        <v/>
      </c>
      <c r="T93" s="10" t="str">
        <f ca="1" t="shared" si="26"/>
        <v/>
      </c>
      <c r="U93" s="10">
        <f t="shared" si="27"/>
        <v>0</v>
      </c>
      <c r="V93" s="53" t="str">
        <f t="shared" si="28"/>
        <v/>
      </c>
      <c r="W93" s="10" t="str">
        <f>_xlfn.IFERROR(VLOOKUP(H93,'Q3.R'!E:J,6,FALSE),"")</f>
        <v/>
      </c>
      <c r="X93" s="10" t="str">
        <f>_xlfn.IFERROR(VLOOKUP(H93,'Q4.R'!E:J,6,FALSE),"")</f>
        <v/>
      </c>
    </row>
    <row r="94" spans="2:24" ht="21" customHeight="1">
      <c r="B94" s="10">
        <f t="shared" si="20"/>
        <v>0</v>
      </c>
      <c r="C94" s="10" t="str">
        <f t="shared" si="16"/>
        <v/>
      </c>
      <c r="D94" s="32">
        <f t="shared" si="21"/>
        <v>93</v>
      </c>
      <c r="I94" s="10">
        <v>0.28035789676287737</v>
      </c>
      <c r="J94" s="10" t="str">
        <f t="shared" si="17"/>
        <v/>
      </c>
      <c r="K94" s="10" t="str">
        <f>_xlfn.IFERROR(VLOOKUP(H94,'Q1.R'!E:J,6,FALSE),"")</f>
        <v/>
      </c>
      <c r="L94" s="10" t="str">
        <f>_xlfn.IFERROR(VLOOKUP(H94,'Q2.R'!E:J,6,FALSE),"")</f>
        <v/>
      </c>
      <c r="M94" s="10" t="str">
        <f t="shared" si="22"/>
        <v/>
      </c>
      <c r="N94" s="10" t="str">
        <f t="shared" si="23"/>
        <v/>
      </c>
      <c r="O94" s="10" t="str">
        <f t="shared" si="24"/>
        <v/>
      </c>
      <c r="P94" s="10" t="str">
        <f t="shared" si="25"/>
        <v/>
      </c>
      <c r="Q94" s="10">
        <f t="shared" si="18"/>
        <v>0</v>
      </c>
      <c r="R94" s="10" t="str">
        <f ca="1">_xlfn.IFERROR(IF(_xlfn.IFERROR(VLOOKUP(Q94,'F.SL'!F:O,10,FALSE),0)=0,IF(_xlfn.IFERROR(VLOOKUP(Q94,'SF.SL'!F:O,10,FALSE),0)=0,N94,_xlfn.IFERROR(VLOOKUP(Q94,'SF.SL'!F:O,10,FALSE),0)),_xlfn.IFERROR(VLOOKUP(Q94,'F.SL'!F:O,10,FALSE),0)),"")</f>
        <v/>
      </c>
      <c r="S94" s="10" t="str">
        <f ca="1" t="shared" si="19"/>
        <v/>
      </c>
      <c r="T94" s="10" t="str">
        <f ca="1" t="shared" si="26"/>
        <v/>
      </c>
      <c r="U94" s="10">
        <f t="shared" si="27"/>
        <v>0</v>
      </c>
      <c r="V94" s="53" t="str">
        <f t="shared" si="28"/>
        <v/>
      </c>
      <c r="W94" s="10" t="str">
        <f>_xlfn.IFERROR(VLOOKUP(H94,'Q3.R'!E:J,6,FALSE),"")</f>
        <v/>
      </c>
      <c r="X94" s="10" t="str">
        <f>_xlfn.IFERROR(VLOOKUP(H94,'Q4.R'!E:J,6,FALSE),"")</f>
        <v/>
      </c>
    </row>
    <row r="95" spans="2:24" ht="21" customHeight="1">
      <c r="B95" s="10">
        <f t="shared" si="20"/>
        <v>0</v>
      </c>
      <c r="C95" s="10" t="str">
        <f t="shared" si="16"/>
        <v/>
      </c>
      <c r="D95" s="32">
        <f t="shared" si="21"/>
        <v>94</v>
      </c>
      <c r="I95" s="10">
        <v>0.019417385740123305</v>
      </c>
      <c r="J95" s="10" t="str">
        <f t="shared" si="17"/>
        <v/>
      </c>
      <c r="K95" s="10" t="str">
        <f>_xlfn.IFERROR(VLOOKUP(H95,'Q1.R'!E:J,6,FALSE),"")</f>
        <v/>
      </c>
      <c r="L95" s="10" t="str">
        <f>_xlfn.IFERROR(VLOOKUP(H95,'Q2.R'!E:J,6,FALSE),"")</f>
        <v/>
      </c>
      <c r="M95" s="10" t="str">
        <f t="shared" si="22"/>
        <v/>
      </c>
      <c r="N95" s="10" t="str">
        <f t="shared" si="23"/>
        <v/>
      </c>
      <c r="O95" s="10" t="str">
        <f t="shared" si="24"/>
        <v/>
      </c>
      <c r="P95" s="10" t="str">
        <f t="shared" si="25"/>
        <v/>
      </c>
      <c r="Q95" s="10">
        <f t="shared" si="18"/>
        <v>0</v>
      </c>
      <c r="R95" s="10" t="str">
        <f ca="1">_xlfn.IFERROR(IF(_xlfn.IFERROR(VLOOKUP(Q95,'F.SL'!F:O,10,FALSE),0)=0,IF(_xlfn.IFERROR(VLOOKUP(Q95,'SF.SL'!F:O,10,FALSE),0)=0,N95,_xlfn.IFERROR(VLOOKUP(Q95,'SF.SL'!F:O,10,FALSE),0)),_xlfn.IFERROR(VLOOKUP(Q95,'F.SL'!F:O,10,FALSE),0)),"")</f>
        <v/>
      </c>
      <c r="S95" s="10" t="str">
        <f ca="1" t="shared" si="19"/>
        <v/>
      </c>
      <c r="T95" s="10" t="str">
        <f ca="1" t="shared" si="26"/>
        <v/>
      </c>
      <c r="U95" s="10">
        <f t="shared" si="27"/>
        <v>0</v>
      </c>
      <c r="V95" s="53" t="str">
        <f t="shared" si="28"/>
        <v/>
      </c>
      <c r="W95" s="10" t="str">
        <f>_xlfn.IFERROR(VLOOKUP(H95,'Q3.R'!E:J,6,FALSE),"")</f>
        <v/>
      </c>
      <c r="X95" s="10" t="str">
        <f>_xlfn.IFERROR(VLOOKUP(H95,'Q4.R'!E:J,6,FALSE),"")</f>
        <v/>
      </c>
    </row>
    <row r="96" spans="2:24" ht="21" customHeight="1">
      <c r="B96" s="10">
        <f t="shared" si="20"/>
        <v>0</v>
      </c>
      <c r="C96" s="10" t="str">
        <f t="shared" si="16"/>
        <v/>
      </c>
      <c r="D96" s="32">
        <f t="shared" si="21"/>
        <v>95</v>
      </c>
      <c r="I96" s="10">
        <v>0.4169710264804368</v>
      </c>
      <c r="J96" s="10" t="str">
        <f t="shared" si="17"/>
        <v/>
      </c>
      <c r="K96" s="10" t="str">
        <f>_xlfn.IFERROR(VLOOKUP(H96,'Q1.R'!E:J,6,FALSE),"")</f>
        <v/>
      </c>
      <c r="L96" s="10" t="str">
        <f>_xlfn.IFERROR(VLOOKUP(H96,'Q2.R'!E:J,6,FALSE),"")</f>
        <v/>
      </c>
      <c r="M96" s="10" t="str">
        <f t="shared" si="22"/>
        <v/>
      </c>
      <c r="N96" s="10" t="str">
        <f t="shared" si="23"/>
        <v/>
      </c>
      <c r="O96" s="10" t="str">
        <f t="shared" si="24"/>
        <v/>
      </c>
      <c r="P96" s="10" t="str">
        <f t="shared" si="25"/>
        <v/>
      </c>
      <c r="Q96" s="10">
        <f t="shared" si="18"/>
        <v>0</v>
      </c>
      <c r="R96" s="10" t="str">
        <f ca="1">_xlfn.IFERROR(IF(_xlfn.IFERROR(VLOOKUP(Q96,'F.SL'!F:O,10,FALSE),0)=0,IF(_xlfn.IFERROR(VLOOKUP(Q96,'SF.SL'!F:O,10,FALSE),0)=0,N96,_xlfn.IFERROR(VLOOKUP(Q96,'SF.SL'!F:O,10,FALSE),0)),_xlfn.IFERROR(VLOOKUP(Q96,'F.SL'!F:O,10,FALSE),0)),"")</f>
        <v/>
      </c>
      <c r="S96" s="10" t="str">
        <f ca="1" t="shared" si="19"/>
        <v/>
      </c>
      <c r="T96" s="10" t="str">
        <f ca="1" t="shared" si="26"/>
        <v/>
      </c>
      <c r="U96" s="10">
        <f t="shared" si="27"/>
        <v>0</v>
      </c>
      <c r="V96" s="53" t="str">
        <f t="shared" si="28"/>
        <v/>
      </c>
      <c r="W96" s="10" t="str">
        <f>_xlfn.IFERROR(VLOOKUP(H96,'Q3.R'!E:J,6,FALSE),"")</f>
        <v/>
      </c>
      <c r="X96" s="10" t="str">
        <f>_xlfn.IFERROR(VLOOKUP(H96,'Q4.R'!E:J,6,FALSE),"")</f>
        <v/>
      </c>
    </row>
    <row r="97" spans="2:24" ht="21" customHeight="1">
      <c r="B97" s="10">
        <f t="shared" si="20"/>
        <v>0</v>
      </c>
      <c r="C97" s="10" t="str">
        <f t="shared" si="16"/>
        <v/>
      </c>
      <c r="D97" s="32">
        <f t="shared" si="21"/>
        <v>96</v>
      </c>
      <c r="I97" s="10">
        <v>0.031840428236141194</v>
      </c>
      <c r="J97" s="10" t="str">
        <f t="shared" si="17"/>
        <v/>
      </c>
      <c r="K97" s="10" t="str">
        <f>_xlfn.IFERROR(VLOOKUP(H97,'Q1.R'!E:J,6,FALSE),"")</f>
        <v/>
      </c>
      <c r="L97" s="10" t="str">
        <f>_xlfn.IFERROR(VLOOKUP(H97,'Q2.R'!E:J,6,FALSE),"")</f>
        <v/>
      </c>
      <c r="M97" s="10" t="str">
        <f t="shared" si="22"/>
        <v/>
      </c>
      <c r="N97" s="10" t="str">
        <f t="shared" si="23"/>
        <v/>
      </c>
      <c r="O97" s="10" t="str">
        <f t="shared" si="24"/>
        <v/>
      </c>
      <c r="P97" s="10" t="str">
        <f t="shared" si="25"/>
        <v/>
      </c>
      <c r="Q97" s="10">
        <f t="shared" si="18"/>
        <v>0</v>
      </c>
      <c r="R97" s="10" t="str">
        <f ca="1">_xlfn.IFERROR(IF(_xlfn.IFERROR(VLOOKUP(Q97,'F.SL'!F:O,10,FALSE),0)=0,IF(_xlfn.IFERROR(VLOOKUP(Q97,'SF.SL'!F:O,10,FALSE),0)=0,N97,_xlfn.IFERROR(VLOOKUP(Q97,'SF.SL'!F:O,10,FALSE),0)),_xlfn.IFERROR(VLOOKUP(Q97,'F.SL'!F:O,10,FALSE),0)),"")</f>
        <v/>
      </c>
      <c r="S97" s="10" t="str">
        <f ca="1" t="shared" si="19"/>
        <v/>
      </c>
      <c r="T97" s="10" t="str">
        <f ca="1" t="shared" si="26"/>
        <v/>
      </c>
      <c r="U97" s="10">
        <f t="shared" si="27"/>
        <v>0</v>
      </c>
      <c r="V97" s="53" t="str">
        <f t="shared" si="28"/>
        <v/>
      </c>
      <c r="W97" s="10" t="str">
        <f>_xlfn.IFERROR(VLOOKUP(H97,'Q3.R'!E:J,6,FALSE),"")</f>
        <v/>
      </c>
      <c r="X97" s="10" t="str">
        <f>_xlfn.IFERROR(VLOOKUP(H97,'Q4.R'!E:J,6,FALSE),"")</f>
        <v/>
      </c>
    </row>
    <row r="98" spans="2:24" ht="21" customHeight="1">
      <c r="B98" s="10">
        <f t="shared" si="20"/>
        <v>0</v>
      </c>
      <c r="C98" s="10" t="str">
        <f t="shared" si="16"/>
        <v/>
      </c>
      <c r="D98" s="32">
        <f t="shared" si="21"/>
        <v>97</v>
      </c>
      <c r="I98" s="10">
        <v>0.8825657786010985</v>
      </c>
      <c r="J98" s="10" t="str">
        <f t="shared" si="17"/>
        <v/>
      </c>
      <c r="K98" s="10" t="str">
        <f>_xlfn.IFERROR(VLOOKUP(H98,'Q1.R'!E:J,6,FALSE),"")</f>
        <v/>
      </c>
      <c r="L98" s="10" t="str">
        <f>_xlfn.IFERROR(VLOOKUP(H98,'Q2.R'!E:J,6,FALSE),"")</f>
        <v/>
      </c>
      <c r="M98" s="10" t="str">
        <f t="shared" si="22"/>
        <v/>
      </c>
      <c r="N98" s="10" t="str">
        <f t="shared" si="23"/>
        <v/>
      </c>
      <c r="O98" s="10" t="str">
        <f t="shared" si="24"/>
        <v/>
      </c>
      <c r="P98" s="10" t="str">
        <f t="shared" si="25"/>
        <v/>
      </c>
      <c r="Q98" s="10">
        <f t="shared" si="18"/>
        <v>0</v>
      </c>
      <c r="R98" s="10" t="str">
        <f ca="1">_xlfn.IFERROR(IF(_xlfn.IFERROR(VLOOKUP(Q98,'F.SL'!F:O,10,FALSE),0)=0,IF(_xlfn.IFERROR(VLOOKUP(Q98,'SF.SL'!F:O,10,FALSE),0)=0,N98,_xlfn.IFERROR(VLOOKUP(Q98,'SF.SL'!F:O,10,FALSE),0)),_xlfn.IFERROR(VLOOKUP(Q98,'F.SL'!F:O,10,FALSE),0)),"")</f>
        <v/>
      </c>
      <c r="S98" s="10" t="str">
        <f ca="1" t="shared" si="19"/>
        <v/>
      </c>
      <c r="T98" s="10" t="str">
        <f ca="1" t="shared" si="26"/>
        <v/>
      </c>
      <c r="U98" s="10">
        <f t="shared" si="27"/>
        <v>0</v>
      </c>
      <c r="V98" s="53" t="str">
        <f t="shared" si="28"/>
        <v/>
      </c>
      <c r="W98" s="10" t="str">
        <f>_xlfn.IFERROR(VLOOKUP(H98,'Q3.R'!E:J,6,FALSE),"")</f>
        <v/>
      </c>
      <c r="X98" s="10" t="str">
        <f>_xlfn.IFERROR(VLOOKUP(H98,'Q4.R'!E:J,6,FALSE),"")</f>
        <v/>
      </c>
    </row>
    <row r="99" spans="2:24" ht="21" customHeight="1">
      <c r="B99" s="10">
        <f t="shared" si="20"/>
        <v>0</v>
      </c>
      <c r="C99" s="10" t="str">
        <f t="shared" si="16"/>
        <v/>
      </c>
      <c r="D99" s="32">
        <f t="shared" si="21"/>
        <v>98</v>
      </c>
      <c r="I99" s="10">
        <v>0.6814474176161898</v>
      </c>
      <c r="J99" s="10" t="str">
        <f t="shared" si="17"/>
        <v/>
      </c>
      <c r="K99" s="10" t="str">
        <f>_xlfn.IFERROR(VLOOKUP(H99,'Q1.R'!E:J,6,FALSE),"")</f>
        <v/>
      </c>
      <c r="L99" s="10" t="str">
        <f>_xlfn.IFERROR(VLOOKUP(H99,'Q2.R'!E:J,6,FALSE),"")</f>
        <v/>
      </c>
      <c r="M99" s="10" t="str">
        <f t="shared" si="22"/>
        <v/>
      </c>
      <c r="N99" s="10" t="str">
        <f t="shared" si="23"/>
        <v/>
      </c>
      <c r="O99" s="10" t="str">
        <f t="shared" si="24"/>
        <v/>
      </c>
      <c r="P99" s="10" t="str">
        <f t="shared" si="25"/>
        <v/>
      </c>
      <c r="Q99" s="10">
        <f t="shared" si="18"/>
        <v>0</v>
      </c>
      <c r="R99" s="10" t="str">
        <f ca="1">_xlfn.IFERROR(IF(_xlfn.IFERROR(VLOOKUP(Q99,'F.SL'!F:O,10,FALSE),0)=0,IF(_xlfn.IFERROR(VLOOKUP(Q99,'SF.SL'!F:O,10,FALSE),0)=0,N99,_xlfn.IFERROR(VLOOKUP(Q99,'SF.SL'!F:O,10,FALSE),0)),_xlfn.IFERROR(VLOOKUP(Q99,'F.SL'!F:O,10,FALSE),0)),"")</f>
        <v/>
      </c>
      <c r="S99" s="10" t="str">
        <f ca="1" t="shared" si="19"/>
        <v/>
      </c>
      <c r="T99" s="10" t="str">
        <f ca="1" t="shared" si="26"/>
        <v/>
      </c>
      <c r="U99" s="10">
        <f t="shared" si="27"/>
        <v>0</v>
      </c>
      <c r="V99" s="53" t="str">
        <f t="shared" si="28"/>
        <v/>
      </c>
      <c r="W99" s="10" t="str">
        <f>_xlfn.IFERROR(VLOOKUP(H99,'Q3.R'!E:J,6,FALSE),"")</f>
        <v/>
      </c>
      <c r="X99" s="10" t="str">
        <f>_xlfn.IFERROR(VLOOKUP(H99,'Q4.R'!E:J,6,FALSE),"")</f>
        <v/>
      </c>
    </row>
    <row r="100" spans="2:24" ht="21" customHeight="1">
      <c r="B100" s="10">
        <f t="shared" si="20"/>
        <v>0</v>
      </c>
      <c r="C100" s="10" t="str">
        <f t="shared" si="16"/>
        <v/>
      </c>
      <c r="D100" s="32">
        <f t="shared" si="21"/>
        <v>99</v>
      </c>
      <c r="I100" s="10">
        <v>0.039559042854899085</v>
      </c>
      <c r="J100" s="10" t="str">
        <f t="shared" si="17"/>
        <v/>
      </c>
      <c r="K100" s="10" t="str">
        <f>_xlfn.IFERROR(VLOOKUP(H100,'Q1.R'!E:J,6,FALSE),"")</f>
        <v/>
      </c>
      <c r="L100" s="10" t="str">
        <f>_xlfn.IFERROR(VLOOKUP(H100,'Q2.R'!E:J,6,FALSE),"")</f>
        <v/>
      </c>
      <c r="M100" s="10" t="str">
        <f t="shared" si="22"/>
        <v/>
      </c>
      <c r="N100" s="10" t="str">
        <f t="shared" si="23"/>
        <v/>
      </c>
      <c r="O100" s="10" t="str">
        <f t="shared" si="24"/>
        <v/>
      </c>
      <c r="P100" s="10" t="str">
        <f t="shared" si="25"/>
        <v/>
      </c>
      <c r="Q100" s="10">
        <f t="shared" si="18"/>
        <v>0</v>
      </c>
      <c r="R100" s="10" t="str">
        <f ca="1">_xlfn.IFERROR(IF(_xlfn.IFERROR(VLOOKUP(Q100,'F.SL'!F:O,10,FALSE),0)=0,IF(_xlfn.IFERROR(VLOOKUP(Q100,'SF.SL'!F:O,10,FALSE),0)=0,N100,_xlfn.IFERROR(VLOOKUP(Q100,'SF.SL'!F:O,10,FALSE),0)),_xlfn.IFERROR(VLOOKUP(Q100,'F.SL'!F:O,10,FALSE),0)),"")</f>
        <v/>
      </c>
      <c r="S100" s="10" t="str">
        <f ca="1" t="shared" si="19"/>
        <v/>
      </c>
      <c r="T100" s="10" t="str">
        <f ca="1" t="shared" si="26"/>
        <v/>
      </c>
      <c r="U100" s="10">
        <f t="shared" si="27"/>
        <v>0</v>
      </c>
      <c r="V100" s="53" t="str">
        <f t="shared" si="28"/>
        <v/>
      </c>
      <c r="W100" s="10" t="str">
        <f>_xlfn.IFERROR(VLOOKUP(H100,'Q3.R'!E:J,6,FALSE),"")</f>
        <v/>
      </c>
      <c r="X100" s="10" t="str">
        <f>_xlfn.IFERROR(VLOOKUP(H100,'Q4.R'!E:J,6,FALSE),"")</f>
        <v/>
      </c>
    </row>
    <row r="101" spans="2:24" ht="21" customHeight="1">
      <c r="B101" s="10">
        <f t="shared" si="20"/>
        <v>0</v>
      </c>
      <c r="C101" s="10" t="str">
        <f t="shared" si="16"/>
        <v/>
      </c>
      <c r="D101" s="32">
        <f t="shared" si="21"/>
        <v>100</v>
      </c>
      <c r="I101" s="10">
        <v>0.20072624187235033</v>
      </c>
      <c r="J101" s="10" t="str">
        <f t="shared" si="17"/>
        <v/>
      </c>
      <c r="K101" s="10" t="str">
        <f>_xlfn.IFERROR(VLOOKUP(H101,'Q1.R'!E:J,6,FALSE),"")</f>
        <v/>
      </c>
      <c r="L101" s="10" t="str">
        <f>_xlfn.IFERROR(VLOOKUP(H101,'Q2.R'!E:J,6,FALSE),"")</f>
        <v/>
      </c>
      <c r="M101" s="10" t="str">
        <f t="shared" si="22"/>
        <v/>
      </c>
      <c r="N101" s="10" t="str">
        <f t="shared" si="23"/>
        <v/>
      </c>
      <c r="O101" s="10" t="str">
        <f t="shared" si="24"/>
        <v/>
      </c>
      <c r="P101" s="10" t="str">
        <f t="shared" si="25"/>
        <v/>
      </c>
      <c r="Q101" s="10">
        <f t="shared" si="18"/>
        <v>0</v>
      </c>
      <c r="R101" s="10" t="str">
        <f ca="1">_xlfn.IFERROR(IF(_xlfn.IFERROR(VLOOKUP(Q101,'F.SL'!F:O,10,FALSE),0)=0,IF(_xlfn.IFERROR(VLOOKUP(Q101,'SF.SL'!F:O,10,FALSE),0)=0,N101,_xlfn.IFERROR(VLOOKUP(Q101,'SF.SL'!F:O,10,FALSE),0)),_xlfn.IFERROR(VLOOKUP(Q101,'F.SL'!F:O,10,FALSE),0)),"")</f>
        <v/>
      </c>
      <c r="S101" s="10" t="str">
        <f ca="1" t="shared" si="19"/>
        <v/>
      </c>
      <c r="T101" s="10" t="str">
        <f ca="1" t="shared" si="26"/>
        <v/>
      </c>
      <c r="U101" s="10">
        <f t="shared" si="27"/>
        <v>0</v>
      </c>
      <c r="V101" s="53" t="str">
        <f t="shared" si="28"/>
        <v/>
      </c>
      <c r="W101" s="10" t="str">
        <f>_xlfn.IFERROR(VLOOKUP(H101,'Q3.R'!E:J,6,FALSE),"")</f>
        <v/>
      </c>
      <c r="X101" s="10" t="str">
        <f>_xlfn.IFERROR(VLOOKUP(H101,'Q4.R'!E:J,6,FALSE),"")</f>
        <v/>
      </c>
    </row>
    <row r="102" spans="2:24" ht="21" customHeight="1">
      <c r="B102" s="10">
        <f t="shared" si="20"/>
        <v>0</v>
      </c>
      <c r="C102" s="10" t="str">
        <f t="shared" si="16"/>
        <v/>
      </c>
      <c r="D102" s="32">
        <f t="shared" si="21"/>
        <v>101</v>
      </c>
      <c r="I102" s="10">
        <v>0.9839892703963814</v>
      </c>
      <c r="J102" s="10" t="str">
        <f t="shared" si="17"/>
        <v/>
      </c>
      <c r="K102" s="10" t="str">
        <f>_xlfn.IFERROR(VLOOKUP(H102,'Q1.R'!E:J,6,FALSE),"")</f>
        <v/>
      </c>
      <c r="L102" s="10" t="str">
        <f>_xlfn.IFERROR(VLOOKUP(H102,'Q2.R'!E:J,6,FALSE),"")</f>
        <v/>
      </c>
      <c r="M102" s="10" t="str">
        <f t="shared" si="22"/>
        <v/>
      </c>
      <c r="N102" s="10" t="str">
        <f t="shared" si="23"/>
        <v/>
      </c>
      <c r="O102" s="10" t="str">
        <f t="shared" si="24"/>
        <v/>
      </c>
      <c r="P102" s="10" t="str">
        <f t="shared" si="25"/>
        <v/>
      </c>
      <c r="Q102" s="10">
        <f t="shared" si="18"/>
        <v>0</v>
      </c>
      <c r="R102" s="10" t="str">
        <f ca="1">_xlfn.IFERROR(IF(_xlfn.IFERROR(VLOOKUP(Q102,'F.SL'!F:O,10,FALSE),0)=0,IF(_xlfn.IFERROR(VLOOKUP(Q102,'SF.SL'!F:O,10,FALSE),0)=0,N102,_xlfn.IFERROR(VLOOKUP(Q102,'SF.SL'!F:O,10,FALSE),0)),_xlfn.IFERROR(VLOOKUP(Q102,'F.SL'!F:O,10,FALSE),0)),"")</f>
        <v/>
      </c>
      <c r="S102" s="10" t="str">
        <f ca="1" t="shared" si="19"/>
        <v/>
      </c>
      <c r="T102" s="10" t="str">
        <f ca="1" t="shared" si="26"/>
        <v/>
      </c>
      <c r="U102" s="10">
        <f t="shared" si="27"/>
        <v>0</v>
      </c>
      <c r="V102" s="53" t="str">
        <f t="shared" si="28"/>
        <v/>
      </c>
      <c r="W102" s="10" t="str">
        <f>_xlfn.IFERROR(VLOOKUP(H102,'Q3.R'!E:J,6,FALSE),"")</f>
        <v/>
      </c>
      <c r="X102" s="10" t="str">
        <f>_xlfn.IFERROR(VLOOKUP(H102,'Q4.R'!E:J,6,FALSE),"")</f>
        <v/>
      </c>
    </row>
    <row r="103" spans="2:24" ht="21" customHeight="1">
      <c r="B103" s="10">
        <f t="shared" si="20"/>
        <v>0</v>
      </c>
      <c r="C103" s="10" t="str">
        <f t="shared" si="16"/>
        <v/>
      </c>
      <c r="D103" s="32">
        <f t="shared" si="21"/>
        <v>102</v>
      </c>
      <c r="I103" s="10">
        <v>0.13320772918871449</v>
      </c>
      <c r="J103" s="10" t="str">
        <f t="shared" si="17"/>
        <v/>
      </c>
      <c r="K103" s="10" t="str">
        <f>_xlfn.IFERROR(VLOOKUP(H103,'Q1.R'!E:J,6,FALSE),"")</f>
        <v/>
      </c>
      <c r="L103" s="10" t="str">
        <f>_xlfn.IFERROR(VLOOKUP(H103,'Q2.R'!E:J,6,FALSE),"")</f>
        <v/>
      </c>
      <c r="M103" s="10" t="str">
        <f t="shared" si="22"/>
        <v/>
      </c>
      <c r="N103" s="10" t="str">
        <f t="shared" si="23"/>
        <v/>
      </c>
      <c r="O103" s="10" t="str">
        <f t="shared" si="24"/>
        <v/>
      </c>
      <c r="P103" s="10" t="str">
        <f t="shared" si="25"/>
        <v/>
      </c>
      <c r="Q103" s="10">
        <f t="shared" si="18"/>
        <v>0</v>
      </c>
      <c r="R103" s="10" t="str">
        <f ca="1">_xlfn.IFERROR(IF(_xlfn.IFERROR(VLOOKUP(Q103,'F.SL'!F:O,10,FALSE),0)=0,IF(_xlfn.IFERROR(VLOOKUP(Q103,'SF.SL'!F:O,10,FALSE),0)=0,N103,_xlfn.IFERROR(VLOOKUP(Q103,'SF.SL'!F:O,10,FALSE),0)),_xlfn.IFERROR(VLOOKUP(Q103,'F.SL'!F:O,10,FALSE),0)),"")</f>
        <v/>
      </c>
      <c r="S103" s="10" t="str">
        <f ca="1" t="shared" si="19"/>
        <v/>
      </c>
      <c r="T103" s="10" t="str">
        <f ca="1" t="shared" si="26"/>
        <v/>
      </c>
      <c r="U103" s="10">
        <f t="shared" si="27"/>
        <v>0</v>
      </c>
      <c r="V103" s="53" t="str">
        <f t="shared" si="28"/>
        <v/>
      </c>
      <c r="W103" s="10" t="str">
        <f>_xlfn.IFERROR(VLOOKUP(H103,'Q3.R'!E:J,6,FALSE),"")</f>
        <v/>
      </c>
      <c r="X103" s="10" t="str">
        <f>_xlfn.IFERROR(VLOOKUP(H103,'Q4.R'!E:J,6,FALSE),"")</f>
        <v/>
      </c>
    </row>
    <row r="104" spans="2:24" ht="21" customHeight="1">
      <c r="B104" s="10">
        <f t="shared" si="20"/>
        <v>0</v>
      </c>
      <c r="C104" s="10" t="str">
        <f t="shared" si="16"/>
        <v/>
      </c>
      <c r="D104" s="32">
        <f t="shared" si="21"/>
        <v>103</v>
      </c>
      <c r="I104" s="10">
        <v>0.7137501640631717</v>
      </c>
      <c r="J104" s="10" t="str">
        <f t="shared" si="17"/>
        <v/>
      </c>
      <c r="K104" s="10" t="str">
        <f>_xlfn.IFERROR(VLOOKUP(H104,'Q1.R'!E:J,6,FALSE),"")</f>
        <v/>
      </c>
      <c r="L104" s="10" t="str">
        <f>_xlfn.IFERROR(VLOOKUP(H104,'Q2.R'!E:J,6,FALSE),"")</f>
        <v/>
      </c>
      <c r="M104" s="10" t="str">
        <f t="shared" si="22"/>
        <v/>
      </c>
      <c r="N104" s="10" t="str">
        <f t="shared" si="23"/>
        <v/>
      </c>
      <c r="O104" s="10" t="str">
        <f t="shared" si="24"/>
        <v/>
      </c>
      <c r="P104" s="10" t="str">
        <f t="shared" si="25"/>
        <v/>
      </c>
      <c r="Q104" s="10">
        <f t="shared" si="18"/>
        <v>0</v>
      </c>
      <c r="R104" s="10" t="str">
        <f ca="1">_xlfn.IFERROR(IF(_xlfn.IFERROR(VLOOKUP(Q104,'F.SL'!F:O,10,FALSE),0)=0,IF(_xlfn.IFERROR(VLOOKUP(Q104,'SF.SL'!F:O,10,FALSE),0)=0,N104,_xlfn.IFERROR(VLOOKUP(Q104,'SF.SL'!F:O,10,FALSE),0)),_xlfn.IFERROR(VLOOKUP(Q104,'F.SL'!F:O,10,FALSE),0)),"")</f>
        <v/>
      </c>
      <c r="S104" s="10" t="str">
        <f ca="1" t="shared" si="19"/>
        <v/>
      </c>
      <c r="T104" s="10" t="str">
        <f ca="1" t="shared" si="26"/>
        <v/>
      </c>
      <c r="U104" s="10">
        <f t="shared" si="27"/>
        <v>0</v>
      </c>
      <c r="V104" s="53" t="str">
        <f t="shared" si="28"/>
        <v/>
      </c>
      <c r="W104" s="10" t="str">
        <f>_xlfn.IFERROR(VLOOKUP(H104,'Q3.R'!E:J,6,FALSE),"")</f>
        <v/>
      </c>
      <c r="X104" s="10" t="str">
        <f>_xlfn.IFERROR(VLOOKUP(H104,'Q4.R'!E:J,6,FALSE),"")</f>
        <v/>
      </c>
    </row>
    <row r="105" spans="2:24" ht="21" customHeight="1">
      <c r="B105" s="10">
        <f t="shared" si="20"/>
        <v>0</v>
      </c>
      <c r="C105" s="10" t="str">
        <f t="shared" si="16"/>
        <v/>
      </c>
      <c r="D105" s="32">
        <f t="shared" si="21"/>
        <v>104</v>
      </c>
      <c r="I105" s="10">
        <v>0.4892549722569728</v>
      </c>
      <c r="J105" s="10" t="str">
        <f t="shared" si="17"/>
        <v/>
      </c>
      <c r="K105" s="10" t="str">
        <f>_xlfn.IFERROR(VLOOKUP(H105,'Q1.R'!E:J,6,FALSE),"")</f>
        <v/>
      </c>
      <c r="L105" s="10" t="str">
        <f>_xlfn.IFERROR(VLOOKUP(H105,'Q2.R'!E:J,6,FALSE),"")</f>
        <v/>
      </c>
      <c r="M105" s="10" t="str">
        <f t="shared" si="22"/>
        <v/>
      </c>
      <c r="N105" s="10" t="str">
        <f t="shared" si="23"/>
        <v/>
      </c>
      <c r="O105" s="10" t="str">
        <f t="shared" si="24"/>
        <v/>
      </c>
      <c r="P105" s="10" t="str">
        <f t="shared" si="25"/>
        <v/>
      </c>
      <c r="Q105" s="10">
        <f t="shared" si="18"/>
        <v>0</v>
      </c>
      <c r="R105" s="10" t="str">
        <f ca="1">_xlfn.IFERROR(IF(_xlfn.IFERROR(VLOOKUP(Q105,'F.SL'!F:O,10,FALSE),0)=0,IF(_xlfn.IFERROR(VLOOKUP(Q105,'SF.SL'!F:O,10,FALSE),0)=0,N105,_xlfn.IFERROR(VLOOKUP(Q105,'SF.SL'!F:O,10,FALSE),0)),_xlfn.IFERROR(VLOOKUP(Q105,'F.SL'!F:O,10,FALSE),0)),"")</f>
        <v/>
      </c>
      <c r="S105" s="10" t="str">
        <f ca="1" t="shared" si="19"/>
        <v/>
      </c>
      <c r="T105" s="10" t="str">
        <f ca="1" t="shared" si="26"/>
        <v/>
      </c>
      <c r="U105" s="10">
        <f t="shared" si="27"/>
        <v>0</v>
      </c>
      <c r="V105" s="53" t="str">
        <f t="shared" si="28"/>
        <v/>
      </c>
      <c r="W105" s="10" t="str">
        <f>_xlfn.IFERROR(VLOOKUP(H105,'Q3.R'!E:J,6,FALSE),"")</f>
        <v/>
      </c>
      <c r="X105" s="10" t="str">
        <f>_xlfn.IFERROR(VLOOKUP(H105,'Q4.R'!E:J,6,FALSE),"")</f>
        <v/>
      </c>
    </row>
    <row r="106" spans="2:24" ht="21" customHeight="1">
      <c r="B106" s="10">
        <f t="shared" si="20"/>
        <v>0</v>
      </c>
      <c r="C106" s="10" t="str">
        <f t="shared" si="16"/>
        <v/>
      </c>
      <c r="D106" s="32">
        <f t="shared" si="21"/>
        <v>105</v>
      </c>
      <c r="I106" s="10">
        <v>0.6972231318315705</v>
      </c>
      <c r="J106" s="10" t="str">
        <f t="shared" si="17"/>
        <v/>
      </c>
      <c r="K106" s="10" t="str">
        <f>_xlfn.IFERROR(VLOOKUP(H106,'Q1.R'!E:J,6,FALSE),"")</f>
        <v/>
      </c>
      <c r="L106" s="10" t="str">
        <f>_xlfn.IFERROR(VLOOKUP(H106,'Q2.R'!E:J,6,FALSE),"")</f>
        <v/>
      </c>
      <c r="M106" s="10" t="str">
        <f t="shared" si="22"/>
        <v/>
      </c>
      <c r="N106" s="10" t="str">
        <f t="shared" si="23"/>
        <v/>
      </c>
      <c r="O106" s="10" t="str">
        <f t="shared" si="24"/>
        <v/>
      </c>
      <c r="P106" s="10" t="str">
        <f t="shared" si="25"/>
        <v/>
      </c>
      <c r="Q106" s="10">
        <f t="shared" si="18"/>
        <v>0</v>
      </c>
      <c r="R106" s="10" t="str">
        <f ca="1">_xlfn.IFERROR(IF(_xlfn.IFERROR(VLOOKUP(Q106,'F.SL'!F:O,10,FALSE),0)=0,IF(_xlfn.IFERROR(VLOOKUP(Q106,'SF.SL'!F:O,10,FALSE),0)=0,N106,_xlfn.IFERROR(VLOOKUP(Q106,'SF.SL'!F:O,10,FALSE),0)),_xlfn.IFERROR(VLOOKUP(Q106,'F.SL'!F:O,10,FALSE),0)),"")</f>
        <v/>
      </c>
      <c r="S106" s="10" t="str">
        <f ca="1" t="shared" si="19"/>
        <v/>
      </c>
      <c r="T106" s="10" t="str">
        <f ca="1" t="shared" si="26"/>
        <v/>
      </c>
      <c r="U106" s="10">
        <f t="shared" si="27"/>
        <v>0</v>
      </c>
      <c r="V106" s="53" t="str">
        <f t="shared" si="28"/>
        <v/>
      </c>
      <c r="W106" s="10" t="str">
        <f>_xlfn.IFERROR(VLOOKUP(H106,'Q3.R'!E:J,6,FALSE),"")</f>
        <v/>
      </c>
      <c r="X106" s="10" t="str">
        <f>_xlfn.IFERROR(VLOOKUP(H106,'Q4.R'!E:J,6,FALSE),"")</f>
        <v/>
      </c>
    </row>
    <row r="107" spans="2:24" ht="21" customHeight="1">
      <c r="B107" s="10">
        <f t="shared" si="20"/>
        <v>0</v>
      </c>
      <c r="C107" s="10" t="str">
        <f t="shared" si="16"/>
        <v/>
      </c>
      <c r="D107" s="32">
        <f t="shared" si="21"/>
        <v>106</v>
      </c>
      <c r="I107" s="10">
        <v>0.5761771312228003</v>
      </c>
      <c r="J107" s="10" t="str">
        <f t="shared" si="17"/>
        <v/>
      </c>
      <c r="K107" s="10" t="str">
        <f>_xlfn.IFERROR(VLOOKUP(H107,'Q1.R'!E:J,6,FALSE),"")</f>
        <v/>
      </c>
      <c r="L107" s="10" t="str">
        <f>_xlfn.IFERROR(VLOOKUP(H107,'Q2.R'!E:J,6,FALSE),"")</f>
        <v/>
      </c>
      <c r="M107" s="10" t="str">
        <f t="shared" si="22"/>
        <v/>
      </c>
      <c r="N107" s="10" t="str">
        <f t="shared" si="23"/>
        <v/>
      </c>
      <c r="O107" s="10" t="str">
        <f t="shared" si="24"/>
        <v/>
      </c>
      <c r="P107" s="10" t="str">
        <f t="shared" si="25"/>
        <v/>
      </c>
      <c r="Q107" s="10">
        <f t="shared" si="18"/>
        <v>0</v>
      </c>
      <c r="R107" s="10" t="str">
        <f ca="1">_xlfn.IFERROR(IF(_xlfn.IFERROR(VLOOKUP(Q107,'F.SL'!F:O,10,FALSE),0)=0,IF(_xlfn.IFERROR(VLOOKUP(Q107,'SF.SL'!F:O,10,FALSE),0)=0,N107,_xlfn.IFERROR(VLOOKUP(Q107,'SF.SL'!F:O,10,FALSE),0)),_xlfn.IFERROR(VLOOKUP(Q107,'F.SL'!F:O,10,FALSE),0)),"")</f>
        <v/>
      </c>
      <c r="S107" s="10" t="str">
        <f ca="1" t="shared" si="19"/>
        <v/>
      </c>
      <c r="T107" s="10" t="str">
        <f ca="1" t="shared" si="26"/>
        <v/>
      </c>
      <c r="U107" s="10">
        <f t="shared" si="27"/>
        <v>0</v>
      </c>
      <c r="V107" s="53" t="str">
        <f t="shared" si="28"/>
        <v/>
      </c>
      <c r="W107" s="10" t="str">
        <f>_xlfn.IFERROR(VLOOKUP(H107,'Q3.R'!E:J,6,FALSE),"")</f>
        <v/>
      </c>
      <c r="X107" s="10" t="str">
        <f>_xlfn.IFERROR(VLOOKUP(H107,'Q4.R'!E:J,6,FALSE),"")</f>
        <v/>
      </c>
    </row>
    <row r="108" spans="2:24" ht="21" customHeight="1">
      <c r="B108" s="10">
        <f t="shared" si="20"/>
        <v>0</v>
      </c>
      <c r="C108" s="10" t="str">
        <f t="shared" si="16"/>
        <v/>
      </c>
      <c r="D108" s="32">
        <f t="shared" si="21"/>
        <v>107</v>
      </c>
      <c r="I108" s="10">
        <v>0.1749959833809468</v>
      </c>
      <c r="J108" s="10" t="str">
        <f t="shared" si="17"/>
        <v/>
      </c>
      <c r="K108" s="10" t="str">
        <f>_xlfn.IFERROR(VLOOKUP(H108,'Q1.R'!E:J,6,FALSE),"")</f>
        <v/>
      </c>
      <c r="L108" s="10" t="str">
        <f>_xlfn.IFERROR(VLOOKUP(H108,'Q2.R'!E:J,6,FALSE),"")</f>
        <v/>
      </c>
      <c r="M108" s="10" t="str">
        <f t="shared" si="22"/>
        <v/>
      </c>
      <c r="N108" s="10" t="str">
        <f t="shared" si="23"/>
        <v/>
      </c>
      <c r="O108" s="10" t="str">
        <f t="shared" si="24"/>
        <v/>
      </c>
      <c r="P108" s="10" t="str">
        <f t="shared" si="25"/>
        <v/>
      </c>
      <c r="Q108" s="10">
        <f t="shared" si="18"/>
        <v>0</v>
      </c>
      <c r="R108" s="10" t="str">
        <f ca="1">_xlfn.IFERROR(IF(_xlfn.IFERROR(VLOOKUP(Q108,'F.SL'!F:O,10,FALSE),0)=0,IF(_xlfn.IFERROR(VLOOKUP(Q108,'SF.SL'!F:O,10,FALSE),0)=0,N108,_xlfn.IFERROR(VLOOKUP(Q108,'SF.SL'!F:O,10,FALSE),0)),_xlfn.IFERROR(VLOOKUP(Q108,'F.SL'!F:O,10,FALSE),0)),"")</f>
        <v/>
      </c>
      <c r="S108" s="10" t="str">
        <f ca="1" t="shared" si="19"/>
        <v/>
      </c>
      <c r="T108" s="10" t="str">
        <f ca="1" t="shared" si="26"/>
        <v/>
      </c>
      <c r="U108" s="10">
        <f t="shared" si="27"/>
        <v>0</v>
      </c>
      <c r="V108" s="53" t="str">
        <f t="shared" si="28"/>
        <v/>
      </c>
      <c r="W108" s="10" t="str">
        <f>_xlfn.IFERROR(VLOOKUP(H108,'Q3.R'!E:J,6,FALSE),"")</f>
        <v/>
      </c>
      <c r="X108" s="10" t="str">
        <f>_xlfn.IFERROR(VLOOKUP(H108,'Q4.R'!E:J,6,FALSE),"")</f>
        <v/>
      </c>
    </row>
    <row r="109" spans="2:24" ht="21" customHeight="1">
      <c r="B109" s="10">
        <f t="shared" si="20"/>
        <v>0</v>
      </c>
      <c r="C109" s="10" t="str">
        <f t="shared" si="16"/>
        <v/>
      </c>
      <c r="D109" s="32">
        <f t="shared" si="21"/>
        <v>108</v>
      </c>
      <c r="I109" s="10">
        <v>0.8870743072187949</v>
      </c>
      <c r="J109" s="10" t="str">
        <f t="shared" si="17"/>
        <v/>
      </c>
      <c r="K109" s="10" t="str">
        <f>_xlfn.IFERROR(VLOOKUP(H109,'Q1.R'!E:J,6,FALSE),"")</f>
        <v/>
      </c>
      <c r="L109" s="10" t="str">
        <f>_xlfn.IFERROR(VLOOKUP(H109,'Q2.R'!E:J,6,FALSE),"")</f>
        <v/>
      </c>
      <c r="M109" s="10" t="str">
        <f t="shared" si="22"/>
        <v/>
      </c>
      <c r="N109" s="10" t="str">
        <f t="shared" si="23"/>
        <v/>
      </c>
      <c r="O109" s="10" t="str">
        <f t="shared" si="24"/>
        <v/>
      </c>
      <c r="P109" s="10" t="str">
        <f t="shared" si="25"/>
        <v/>
      </c>
      <c r="Q109" s="10">
        <f t="shared" si="18"/>
        <v>0</v>
      </c>
      <c r="R109" s="10" t="str">
        <f ca="1">_xlfn.IFERROR(IF(_xlfn.IFERROR(VLOOKUP(Q109,'F.SL'!F:O,10,FALSE),0)=0,IF(_xlfn.IFERROR(VLOOKUP(Q109,'SF.SL'!F:O,10,FALSE),0)=0,N109,_xlfn.IFERROR(VLOOKUP(Q109,'SF.SL'!F:O,10,FALSE),0)),_xlfn.IFERROR(VLOOKUP(Q109,'F.SL'!F:O,10,FALSE),0)),"")</f>
        <v/>
      </c>
      <c r="S109" s="10" t="str">
        <f ca="1" t="shared" si="19"/>
        <v/>
      </c>
      <c r="T109" s="10" t="str">
        <f ca="1" t="shared" si="26"/>
        <v/>
      </c>
      <c r="U109" s="10">
        <f t="shared" si="27"/>
        <v>0</v>
      </c>
      <c r="V109" s="53" t="str">
        <f t="shared" si="28"/>
        <v/>
      </c>
      <c r="W109" s="10" t="str">
        <f>_xlfn.IFERROR(VLOOKUP(H109,'Q3.R'!E:J,6,FALSE),"")</f>
        <v/>
      </c>
      <c r="X109" s="10" t="str">
        <f>_xlfn.IFERROR(VLOOKUP(H109,'Q4.R'!E:J,6,FALSE),"")</f>
        <v/>
      </c>
    </row>
    <row r="110" spans="2:24" ht="21" customHeight="1">
      <c r="B110" s="10">
        <f t="shared" si="20"/>
        <v>0</v>
      </c>
      <c r="C110" s="10" t="str">
        <f t="shared" si="16"/>
        <v/>
      </c>
      <c r="D110" s="32">
        <f t="shared" si="21"/>
        <v>109</v>
      </c>
      <c r="I110" s="10">
        <v>0.3961043074148334</v>
      </c>
      <c r="J110" s="10" t="str">
        <f t="shared" si="17"/>
        <v/>
      </c>
      <c r="K110" s="10" t="str">
        <f>_xlfn.IFERROR(VLOOKUP(H110,'Q1.R'!E:J,6,FALSE),"")</f>
        <v/>
      </c>
      <c r="L110" s="10" t="str">
        <f>_xlfn.IFERROR(VLOOKUP(H110,'Q2.R'!E:J,6,FALSE),"")</f>
        <v/>
      </c>
      <c r="M110" s="10" t="str">
        <f t="shared" si="22"/>
        <v/>
      </c>
      <c r="N110" s="10" t="str">
        <f t="shared" si="23"/>
        <v/>
      </c>
      <c r="O110" s="10" t="str">
        <f t="shared" si="24"/>
        <v/>
      </c>
      <c r="P110" s="10" t="str">
        <f t="shared" si="25"/>
        <v/>
      </c>
      <c r="Q110" s="10">
        <f t="shared" si="18"/>
        <v>0</v>
      </c>
      <c r="R110" s="10" t="str">
        <f ca="1">_xlfn.IFERROR(IF(_xlfn.IFERROR(VLOOKUP(Q110,'F.SL'!F:O,10,FALSE),0)=0,IF(_xlfn.IFERROR(VLOOKUP(Q110,'SF.SL'!F:O,10,FALSE),0)=0,N110,_xlfn.IFERROR(VLOOKUP(Q110,'SF.SL'!F:O,10,FALSE),0)),_xlfn.IFERROR(VLOOKUP(Q110,'F.SL'!F:O,10,FALSE),0)),"")</f>
        <v/>
      </c>
      <c r="S110" s="10" t="str">
        <f ca="1" t="shared" si="19"/>
        <v/>
      </c>
      <c r="T110" s="10" t="str">
        <f ca="1" t="shared" si="26"/>
        <v/>
      </c>
      <c r="U110" s="10">
        <f t="shared" si="27"/>
        <v>0</v>
      </c>
      <c r="V110" s="53" t="str">
        <f t="shared" si="28"/>
        <v/>
      </c>
      <c r="W110" s="10" t="str">
        <f>_xlfn.IFERROR(VLOOKUP(H110,'Q3.R'!E:J,6,FALSE),"")</f>
        <v/>
      </c>
      <c r="X110" s="10" t="str">
        <f>_xlfn.IFERROR(VLOOKUP(H110,'Q4.R'!E:J,6,FALSE),"")</f>
        <v/>
      </c>
    </row>
    <row r="111" spans="2:24" ht="21" customHeight="1">
      <c r="B111" s="10">
        <f t="shared" si="20"/>
        <v>0</v>
      </c>
      <c r="C111" s="10" t="str">
        <f t="shared" si="16"/>
        <v/>
      </c>
      <c r="D111" s="32">
        <f t="shared" si="21"/>
        <v>110</v>
      </c>
      <c r="I111" s="10">
        <v>0.5577950080271413</v>
      </c>
      <c r="J111" s="10" t="str">
        <f t="shared" si="17"/>
        <v/>
      </c>
      <c r="K111" s="10" t="str">
        <f>_xlfn.IFERROR(VLOOKUP(H111,'Q1.R'!E:J,6,FALSE),"")</f>
        <v/>
      </c>
      <c r="L111" s="10" t="str">
        <f>_xlfn.IFERROR(VLOOKUP(H111,'Q2.R'!E:J,6,FALSE),"")</f>
        <v/>
      </c>
      <c r="M111" s="10" t="str">
        <f t="shared" si="22"/>
        <v/>
      </c>
      <c r="N111" s="10" t="str">
        <f t="shared" si="23"/>
        <v/>
      </c>
      <c r="O111" s="10" t="str">
        <f t="shared" si="24"/>
        <v/>
      </c>
      <c r="P111" s="10" t="str">
        <f t="shared" si="25"/>
        <v/>
      </c>
      <c r="Q111" s="10">
        <f t="shared" si="18"/>
        <v>0</v>
      </c>
      <c r="R111" s="10" t="str">
        <f ca="1">_xlfn.IFERROR(IF(_xlfn.IFERROR(VLOOKUP(Q111,'F.SL'!F:O,10,FALSE),0)=0,IF(_xlfn.IFERROR(VLOOKUP(Q111,'SF.SL'!F:O,10,FALSE),0)=0,N111,_xlfn.IFERROR(VLOOKUP(Q111,'SF.SL'!F:O,10,FALSE),0)),_xlfn.IFERROR(VLOOKUP(Q111,'F.SL'!F:O,10,FALSE),0)),"")</f>
        <v/>
      </c>
      <c r="S111" s="10" t="str">
        <f ca="1" t="shared" si="19"/>
        <v/>
      </c>
      <c r="T111" s="10" t="str">
        <f ca="1" t="shared" si="26"/>
        <v/>
      </c>
      <c r="U111" s="10">
        <f t="shared" si="27"/>
        <v>0</v>
      </c>
      <c r="V111" s="53" t="str">
        <f t="shared" si="28"/>
        <v/>
      </c>
      <c r="W111" s="10" t="str">
        <f>_xlfn.IFERROR(VLOOKUP(H111,'Q3.R'!E:J,6,FALSE),"")</f>
        <v/>
      </c>
      <c r="X111" s="10" t="str">
        <f>_xlfn.IFERROR(VLOOKUP(H111,'Q4.R'!E:J,6,FALSE),"")</f>
        <v/>
      </c>
    </row>
    <row r="112" spans="2:24" ht="21" customHeight="1">
      <c r="B112" s="10">
        <f t="shared" si="20"/>
        <v>0</v>
      </c>
      <c r="C112" s="10" t="str">
        <f t="shared" si="16"/>
        <v/>
      </c>
      <c r="D112" s="32">
        <f t="shared" si="21"/>
        <v>111</v>
      </c>
      <c r="I112" s="10">
        <v>0.7058422199101989</v>
      </c>
      <c r="J112" s="10" t="str">
        <f t="shared" si="17"/>
        <v/>
      </c>
      <c r="K112" s="10" t="str">
        <f>_xlfn.IFERROR(VLOOKUP(H112,'Q1.R'!E:J,6,FALSE),"")</f>
        <v/>
      </c>
      <c r="L112" s="10" t="str">
        <f>_xlfn.IFERROR(VLOOKUP(H112,'Q2.R'!E:J,6,FALSE),"")</f>
        <v/>
      </c>
      <c r="M112" s="10" t="str">
        <f t="shared" si="22"/>
        <v/>
      </c>
      <c r="N112" s="10" t="str">
        <f t="shared" si="23"/>
        <v/>
      </c>
      <c r="O112" s="10" t="str">
        <f t="shared" si="24"/>
        <v/>
      </c>
      <c r="P112" s="10" t="str">
        <f t="shared" si="25"/>
        <v/>
      </c>
      <c r="Q112" s="10">
        <f t="shared" si="18"/>
        <v>0</v>
      </c>
      <c r="R112" s="10" t="str">
        <f ca="1">_xlfn.IFERROR(IF(_xlfn.IFERROR(VLOOKUP(Q112,'F.SL'!F:O,10,FALSE),0)=0,IF(_xlfn.IFERROR(VLOOKUP(Q112,'SF.SL'!F:O,10,FALSE),0)=0,N112,_xlfn.IFERROR(VLOOKUP(Q112,'SF.SL'!F:O,10,FALSE),0)),_xlfn.IFERROR(VLOOKUP(Q112,'F.SL'!F:O,10,FALSE),0)),"")</f>
        <v/>
      </c>
      <c r="S112" s="10" t="str">
        <f ca="1" t="shared" si="19"/>
        <v/>
      </c>
      <c r="T112" s="10" t="str">
        <f ca="1" t="shared" si="26"/>
        <v/>
      </c>
      <c r="U112" s="10">
        <f t="shared" si="27"/>
        <v>0</v>
      </c>
      <c r="V112" s="53" t="str">
        <f t="shared" si="28"/>
        <v/>
      </c>
      <c r="W112" s="10" t="str">
        <f>_xlfn.IFERROR(VLOOKUP(H112,'Q3.R'!E:J,6,FALSE),"")</f>
        <v/>
      </c>
      <c r="X112" s="10" t="str">
        <f>_xlfn.IFERROR(VLOOKUP(H112,'Q4.R'!E:J,6,FALSE),"")</f>
        <v/>
      </c>
    </row>
    <row r="113" spans="2:24" ht="21" customHeight="1">
      <c r="B113" s="10">
        <f t="shared" si="20"/>
        <v>0</v>
      </c>
      <c r="C113" s="10" t="str">
        <f t="shared" si="16"/>
        <v/>
      </c>
      <c r="D113" s="32">
        <f t="shared" si="21"/>
        <v>112</v>
      </c>
      <c r="I113" s="10">
        <v>0.7257711819242029</v>
      </c>
      <c r="J113" s="10" t="str">
        <f t="shared" si="17"/>
        <v/>
      </c>
      <c r="K113" s="10" t="str">
        <f>_xlfn.IFERROR(VLOOKUP(H113,'Q1.R'!E:J,6,FALSE),"")</f>
        <v/>
      </c>
      <c r="L113" s="10" t="str">
        <f>_xlfn.IFERROR(VLOOKUP(H113,'Q2.R'!E:J,6,FALSE),"")</f>
        <v/>
      </c>
      <c r="M113" s="10" t="str">
        <f t="shared" si="22"/>
        <v/>
      </c>
      <c r="N113" s="10" t="str">
        <f t="shared" si="23"/>
        <v/>
      </c>
      <c r="O113" s="10" t="str">
        <f t="shared" si="24"/>
        <v/>
      </c>
      <c r="P113" s="10" t="str">
        <f t="shared" si="25"/>
        <v/>
      </c>
      <c r="Q113" s="10">
        <f t="shared" si="18"/>
        <v>0</v>
      </c>
      <c r="R113" s="10" t="str">
        <f ca="1">_xlfn.IFERROR(IF(_xlfn.IFERROR(VLOOKUP(Q113,'F.SL'!F:O,10,FALSE),0)=0,IF(_xlfn.IFERROR(VLOOKUP(Q113,'SF.SL'!F:O,10,FALSE),0)=0,N113,_xlfn.IFERROR(VLOOKUP(Q113,'SF.SL'!F:O,10,FALSE),0)),_xlfn.IFERROR(VLOOKUP(Q113,'F.SL'!F:O,10,FALSE),0)),"")</f>
        <v/>
      </c>
      <c r="S113" s="10" t="str">
        <f ca="1" t="shared" si="19"/>
        <v/>
      </c>
      <c r="T113" s="10" t="str">
        <f ca="1" t="shared" si="26"/>
        <v/>
      </c>
      <c r="U113" s="10">
        <f t="shared" si="27"/>
        <v>0</v>
      </c>
      <c r="V113" s="53" t="str">
        <f t="shared" si="28"/>
        <v/>
      </c>
      <c r="W113" s="10" t="str">
        <f>_xlfn.IFERROR(VLOOKUP(H113,'Q3.R'!E:J,6,FALSE),"")</f>
        <v/>
      </c>
      <c r="X113" s="10" t="str">
        <f>_xlfn.IFERROR(VLOOKUP(H113,'Q4.R'!E:J,6,FALSE),"")</f>
        <v/>
      </c>
    </row>
    <row r="114" spans="2:24" ht="21" customHeight="1">
      <c r="B114" s="10">
        <f t="shared" si="20"/>
        <v>0</v>
      </c>
      <c r="C114" s="10" t="str">
        <f t="shared" si="16"/>
        <v/>
      </c>
      <c r="D114" s="32">
        <f t="shared" si="21"/>
        <v>113</v>
      </c>
      <c r="I114" s="10">
        <v>0.05032449049617671</v>
      </c>
      <c r="J114" s="10" t="str">
        <f t="shared" si="17"/>
        <v/>
      </c>
      <c r="K114" s="10" t="str">
        <f>_xlfn.IFERROR(VLOOKUP(H114,'Q1.R'!E:J,6,FALSE),"")</f>
        <v/>
      </c>
      <c r="L114" s="10" t="str">
        <f>_xlfn.IFERROR(VLOOKUP(H114,'Q2.R'!E:J,6,FALSE),"")</f>
        <v/>
      </c>
      <c r="M114" s="10" t="str">
        <f t="shared" si="22"/>
        <v/>
      </c>
      <c r="N114" s="10" t="str">
        <f t="shared" si="23"/>
        <v/>
      </c>
      <c r="O114" s="10" t="str">
        <f t="shared" si="24"/>
        <v/>
      </c>
      <c r="P114" s="10" t="str">
        <f t="shared" si="25"/>
        <v/>
      </c>
      <c r="Q114" s="10">
        <f t="shared" si="18"/>
        <v>0</v>
      </c>
      <c r="R114" s="10" t="str">
        <f ca="1">_xlfn.IFERROR(IF(_xlfn.IFERROR(VLOOKUP(Q114,'F.SL'!F:O,10,FALSE),0)=0,IF(_xlfn.IFERROR(VLOOKUP(Q114,'SF.SL'!F:O,10,FALSE),0)=0,N114,_xlfn.IFERROR(VLOOKUP(Q114,'SF.SL'!F:O,10,FALSE),0)),_xlfn.IFERROR(VLOOKUP(Q114,'F.SL'!F:O,10,FALSE),0)),"")</f>
        <v/>
      </c>
      <c r="S114" s="10" t="str">
        <f ca="1" t="shared" si="19"/>
        <v/>
      </c>
      <c r="T114" s="10" t="str">
        <f ca="1" t="shared" si="26"/>
        <v/>
      </c>
      <c r="U114" s="10">
        <f t="shared" si="27"/>
        <v>0</v>
      </c>
      <c r="V114" s="53" t="str">
        <f t="shared" si="28"/>
        <v/>
      </c>
      <c r="W114" s="10" t="str">
        <f>_xlfn.IFERROR(VLOOKUP(H114,'Q3.R'!E:J,6,FALSE),"")</f>
        <v/>
      </c>
      <c r="X114" s="10" t="str">
        <f>_xlfn.IFERROR(VLOOKUP(H114,'Q4.R'!E:J,6,FALSE),"")</f>
        <v/>
      </c>
    </row>
    <row r="115" spans="2:24" ht="21" customHeight="1">
      <c r="B115" s="10">
        <f t="shared" si="20"/>
        <v>0</v>
      </c>
      <c r="C115" s="10" t="str">
        <f t="shared" si="16"/>
        <v/>
      </c>
      <c r="D115" s="32">
        <f t="shared" si="21"/>
        <v>114</v>
      </c>
      <c r="I115" s="10">
        <v>0.5934971112911697</v>
      </c>
      <c r="J115" s="10" t="str">
        <f t="shared" si="17"/>
        <v/>
      </c>
      <c r="K115" s="10" t="str">
        <f>_xlfn.IFERROR(VLOOKUP(H115,'Q1.R'!E:J,6,FALSE),"")</f>
        <v/>
      </c>
      <c r="L115" s="10" t="str">
        <f>_xlfn.IFERROR(VLOOKUP(H115,'Q2.R'!E:J,6,FALSE),"")</f>
        <v/>
      </c>
      <c r="M115" s="10" t="str">
        <f t="shared" si="22"/>
        <v/>
      </c>
      <c r="N115" s="10" t="str">
        <f t="shared" si="23"/>
        <v/>
      </c>
      <c r="O115" s="10" t="str">
        <f t="shared" si="24"/>
        <v/>
      </c>
      <c r="P115" s="10" t="str">
        <f t="shared" si="25"/>
        <v/>
      </c>
      <c r="Q115" s="10">
        <f t="shared" si="18"/>
        <v>0</v>
      </c>
      <c r="R115" s="10" t="str">
        <f ca="1">_xlfn.IFERROR(IF(_xlfn.IFERROR(VLOOKUP(Q115,'F.SL'!F:O,10,FALSE),0)=0,IF(_xlfn.IFERROR(VLOOKUP(Q115,'SF.SL'!F:O,10,FALSE),0)=0,N115,_xlfn.IFERROR(VLOOKUP(Q115,'SF.SL'!F:O,10,FALSE),0)),_xlfn.IFERROR(VLOOKUP(Q115,'F.SL'!F:O,10,FALSE),0)),"")</f>
        <v/>
      </c>
      <c r="S115" s="10" t="str">
        <f ca="1" t="shared" si="19"/>
        <v/>
      </c>
      <c r="T115" s="10" t="str">
        <f ca="1" t="shared" si="26"/>
        <v/>
      </c>
      <c r="U115" s="10">
        <f t="shared" si="27"/>
        <v>0</v>
      </c>
      <c r="V115" s="53" t="str">
        <f t="shared" si="28"/>
        <v/>
      </c>
      <c r="W115" s="10" t="str">
        <f>_xlfn.IFERROR(VLOOKUP(H115,'Q3.R'!E:J,6,FALSE),"")</f>
        <v/>
      </c>
      <c r="X115" s="10" t="str">
        <f>_xlfn.IFERROR(VLOOKUP(H115,'Q4.R'!E:J,6,FALSE),"")</f>
        <v/>
      </c>
    </row>
    <row r="116" spans="2:24" ht="21" customHeight="1">
      <c r="B116" s="10">
        <f t="shared" si="20"/>
        <v>0</v>
      </c>
      <c r="C116" s="10" t="str">
        <f t="shared" si="16"/>
        <v/>
      </c>
      <c r="D116" s="32">
        <f t="shared" si="21"/>
        <v>115</v>
      </c>
      <c r="I116" s="10">
        <v>0.2991475766241385</v>
      </c>
      <c r="J116" s="10" t="str">
        <f t="shared" si="17"/>
        <v/>
      </c>
      <c r="K116" s="10" t="str">
        <f>_xlfn.IFERROR(VLOOKUP(H116,'Q1.R'!E:J,6,FALSE),"")</f>
        <v/>
      </c>
      <c r="L116" s="10" t="str">
        <f>_xlfn.IFERROR(VLOOKUP(H116,'Q2.R'!E:J,6,FALSE),"")</f>
        <v/>
      </c>
      <c r="M116" s="10" t="str">
        <f t="shared" si="22"/>
        <v/>
      </c>
      <c r="N116" s="10" t="str">
        <f t="shared" si="23"/>
        <v/>
      </c>
      <c r="O116" s="10" t="str">
        <f t="shared" si="24"/>
        <v/>
      </c>
      <c r="P116" s="10" t="str">
        <f t="shared" si="25"/>
        <v/>
      </c>
      <c r="Q116" s="10">
        <f t="shared" si="18"/>
        <v>0</v>
      </c>
      <c r="R116" s="10" t="str">
        <f ca="1">_xlfn.IFERROR(IF(_xlfn.IFERROR(VLOOKUP(Q116,'F.SL'!F:O,10,FALSE),0)=0,IF(_xlfn.IFERROR(VLOOKUP(Q116,'SF.SL'!F:O,10,FALSE),0)=0,N116,_xlfn.IFERROR(VLOOKUP(Q116,'SF.SL'!F:O,10,FALSE),0)),_xlfn.IFERROR(VLOOKUP(Q116,'F.SL'!F:O,10,FALSE),0)),"")</f>
        <v/>
      </c>
      <c r="S116" s="10" t="str">
        <f ca="1" t="shared" si="19"/>
        <v/>
      </c>
      <c r="T116" s="10" t="str">
        <f ca="1" t="shared" si="26"/>
        <v/>
      </c>
      <c r="U116" s="10">
        <f t="shared" si="27"/>
        <v>0</v>
      </c>
      <c r="V116" s="53" t="str">
        <f t="shared" si="28"/>
        <v/>
      </c>
      <c r="W116" s="10" t="str">
        <f>_xlfn.IFERROR(VLOOKUP(H116,'Q3.R'!E:J,6,FALSE),"")</f>
        <v/>
      </c>
      <c r="X116" s="10" t="str">
        <f>_xlfn.IFERROR(VLOOKUP(H116,'Q4.R'!E:J,6,FALSE),"")</f>
        <v/>
      </c>
    </row>
    <row r="117" spans="2:24" ht="21" customHeight="1">
      <c r="B117" s="10">
        <f t="shared" si="20"/>
        <v>0</v>
      </c>
      <c r="C117" s="10" t="str">
        <f t="shared" si="16"/>
        <v/>
      </c>
      <c r="D117" s="32">
        <f t="shared" si="21"/>
        <v>116</v>
      </c>
      <c r="I117" s="10">
        <v>0.9629299204470162</v>
      </c>
      <c r="J117" s="10" t="str">
        <f t="shared" si="17"/>
        <v/>
      </c>
      <c r="K117" s="10" t="str">
        <f>_xlfn.IFERROR(VLOOKUP(H117,'Q1.R'!E:J,6,FALSE),"")</f>
        <v/>
      </c>
      <c r="L117" s="10" t="str">
        <f>_xlfn.IFERROR(VLOOKUP(H117,'Q2.R'!E:J,6,FALSE),"")</f>
        <v/>
      </c>
      <c r="M117" s="10" t="str">
        <f t="shared" si="22"/>
        <v/>
      </c>
      <c r="N117" s="10" t="str">
        <f t="shared" si="23"/>
        <v/>
      </c>
      <c r="O117" s="10" t="str">
        <f t="shared" si="24"/>
        <v/>
      </c>
      <c r="P117" s="10" t="str">
        <f t="shared" si="25"/>
        <v/>
      </c>
      <c r="Q117" s="10">
        <f t="shared" si="18"/>
        <v>0</v>
      </c>
      <c r="R117" s="10" t="str">
        <f ca="1">_xlfn.IFERROR(IF(_xlfn.IFERROR(VLOOKUP(Q117,'F.SL'!F:O,10,FALSE),0)=0,IF(_xlfn.IFERROR(VLOOKUP(Q117,'SF.SL'!F:O,10,FALSE),0)=0,N117,_xlfn.IFERROR(VLOOKUP(Q117,'SF.SL'!F:O,10,FALSE),0)),_xlfn.IFERROR(VLOOKUP(Q117,'F.SL'!F:O,10,FALSE),0)),"")</f>
        <v/>
      </c>
      <c r="S117" s="10" t="str">
        <f ca="1" t="shared" si="19"/>
        <v/>
      </c>
      <c r="T117" s="10" t="str">
        <f ca="1" t="shared" si="26"/>
        <v/>
      </c>
      <c r="U117" s="10">
        <f t="shared" si="27"/>
        <v>0</v>
      </c>
      <c r="V117" s="53" t="str">
        <f t="shared" si="28"/>
        <v/>
      </c>
      <c r="W117" s="10" t="str">
        <f>_xlfn.IFERROR(VLOOKUP(H117,'Q3.R'!E:J,6,FALSE),"")</f>
        <v/>
      </c>
      <c r="X117" s="10" t="str">
        <f>_xlfn.IFERROR(VLOOKUP(H117,'Q4.R'!E:J,6,FALSE),"")</f>
        <v/>
      </c>
    </row>
    <row r="118" spans="2:24" ht="21" customHeight="1">
      <c r="B118" s="10">
        <f t="shared" si="20"/>
        <v>0</v>
      </c>
      <c r="C118" s="10" t="str">
        <f t="shared" si="16"/>
        <v/>
      </c>
      <c r="D118" s="32">
        <f t="shared" si="21"/>
        <v>117</v>
      </c>
      <c r="I118" s="10">
        <v>0.0025097863911350826</v>
      </c>
      <c r="J118" s="10" t="str">
        <f t="shared" si="17"/>
        <v/>
      </c>
      <c r="K118" s="10" t="str">
        <f>_xlfn.IFERROR(VLOOKUP(H118,'Q1.R'!E:J,6,FALSE),"")</f>
        <v/>
      </c>
      <c r="L118" s="10" t="str">
        <f>_xlfn.IFERROR(VLOOKUP(H118,'Q2.R'!E:J,6,FALSE),"")</f>
        <v/>
      </c>
      <c r="M118" s="10" t="str">
        <f t="shared" si="22"/>
        <v/>
      </c>
      <c r="N118" s="10" t="str">
        <f t="shared" si="23"/>
        <v/>
      </c>
      <c r="O118" s="10" t="str">
        <f t="shared" si="24"/>
        <v/>
      </c>
      <c r="P118" s="10" t="str">
        <f t="shared" si="25"/>
        <v/>
      </c>
      <c r="Q118" s="10">
        <f t="shared" si="18"/>
        <v>0</v>
      </c>
      <c r="R118" s="10" t="str">
        <f ca="1">_xlfn.IFERROR(IF(_xlfn.IFERROR(VLOOKUP(Q118,'F.SL'!F:O,10,FALSE),0)=0,IF(_xlfn.IFERROR(VLOOKUP(Q118,'SF.SL'!F:O,10,FALSE),0)=0,N118,_xlfn.IFERROR(VLOOKUP(Q118,'SF.SL'!F:O,10,FALSE),0)),_xlfn.IFERROR(VLOOKUP(Q118,'F.SL'!F:O,10,FALSE),0)),"")</f>
        <v/>
      </c>
      <c r="S118" s="10" t="str">
        <f ca="1" t="shared" si="19"/>
        <v/>
      </c>
      <c r="T118" s="10" t="str">
        <f ca="1" t="shared" si="26"/>
        <v/>
      </c>
      <c r="U118" s="10">
        <f t="shared" si="27"/>
        <v>0</v>
      </c>
      <c r="V118" s="53" t="str">
        <f t="shared" si="28"/>
        <v/>
      </c>
      <c r="W118" s="10" t="str">
        <f>_xlfn.IFERROR(VLOOKUP(H118,'Q3.R'!E:J,6,FALSE),"")</f>
        <v/>
      </c>
      <c r="X118" s="10" t="str">
        <f>_xlfn.IFERROR(VLOOKUP(H118,'Q4.R'!E:J,6,FALSE),"")</f>
        <v/>
      </c>
    </row>
    <row r="119" spans="2:24" ht="21" customHeight="1">
      <c r="B119" s="10">
        <f t="shared" si="20"/>
        <v>0</v>
      </c>
      <c r="C119" s="10" t="str">
        <f t="shared" si="16"/>
        <v/>
      </c>
      <c r="D119" s="32">
        <f t="shared" si="21"/>
        <v>118</v>
      </c>
      <c r="I119" s="10">
        <v>0.2572984065748435</v>
      </c>
      <c r="J119" s="10" t="str">
        <f t="shared" si="17"/>
        <v/>
      </c>
      <c r="K119" s="10" t="str">
        <f>_xlfn.IFERROR(VLOOKUP(H119,'Q1.R'!E:J,6,FALSE),"")</f>
        <v/>
      </c>
      <c r="L119" s="10" t="str">
        <f>_xlfn.IFERROR(VLOOKUP(H119,'Q2.R'!E:J,6,FALSE),"")</f>
        <v/>
      </c>
      <c r="M119" s="10" t="str">
        <f t="shared" si="22"/>
        <v/>
      </c>
      <c r="N119" s="10" t="str">
        <f t="shared" si="23"/>
        <v/>
      </c>
      <c r="O119" s="10" t="str">
        <f t="shared" si="24"/>
        <v/>
      </c>
      <c r="P119" s="10" t="str">
        <f t="shared" si="25"/>
        <v/>
      </c>
      <c r="Q119" s="10">
        <f t="shared" si="18"/>
        <v>0</v>
      </c>
      <c r="R119" s="10" t="str">
        <f ca="1">_xlfn.IFERROR(IF(_xlfn.IFERROR(VLOOKUP(Q119,'F.SL'!F:O,10,FALSE),0)=0,IF(_xlfn.IFERROR(VLOOKUP(Q119,'SF.SL'!F:O,10,FALSE),0)=0,N119,_xlfn.IFERROR(VLOOKUP(Q119,'SF.SL'!F:O,10,FALSE),0)),_xlfn.IFERROR(VLOOKUP(Q119,'F.SL'!F:O,10,FALSE),0)),"")</f>
        <v/>
      </c>
      <c r="S119" s="10" t="str">
        <f ca="1" t="shared" si="19"/>
        <v/>
      </c>
      <c r="T119" s="10" t="str">
        <f ca="1" t="shared" si="26"/>
        <v/>
      </c>
      <c r="U119" s="10">
        <f t="shared" si="27"/>
        <v>0</v>
      </c>
      <c r="V119" s="53" t="str">
        <f t="shared" si="28"/>
        <v/>
      </c>
      <c r="W119" s="10" t="str">
        <f>_xlfn.IFERROR(VLOOKUP(H119,'Q3.R'!E:J,6,FALSE),"")</f>
        <v/>
      </c>
      <c r="X119" s="10" t="str">
        <f>_xlfn.IFERROR(VLOOKUP(H119,'Q4.R'!E:J,6,FALSE),"")</f>
        <v/>
      </c>
    </row>
    <row r="120" spans="2:24" ht="21" customHeight="1">
      <c r="B120" s="10">
        <f t="shared" si="20"/>
        <v>0</v>
      </c>
      <c r="C120" s="10" t="str">
        <f t="shared" si="16"/>
        <v/>
      </c>
      <c r="D120" s="32">
        <f t="shared" si="21"/>
        <v>119</v>
      </c>
      <c r="I120" s="10">
        <v>0.1259302333334289</v>
      </c>
      <c r="J120" s="10" t="str">
        <f t="shared" si="17"/>
        <v/>
      </c>
      <c r="K120" s="10" t="str">
        <f>_xlfn.IFERROR(VLOOKUP(H120,'Q1.R'!E:J,6,FALSE),"")</f>
        <v/>
      </c>
      <c r="L120" s="10" t="str">
        <f>_xlfn.IFERROR(VLOOKUP(H120,'Q2.R'!E:J,6,FALSE),"")</f>
        <v/>
      </c>
      <c r="M120" s="10" t="str">
        <f t="shared" si="22"/>
        <v/>
      </c>
      <c r="N120" s="10" t="str">
        <f t="shared" si="23"/>
        <v/>
      </c>
      <c r="O120" s="10" t="str">
        <f t="shared" si="24"/>
        <v/>
      </c>
      <c r="P120" s="10" t="str">
        <f t="shared" si="25"/>
        <v/>
      </c>
      <c r="Q120" s="10">
        <f t="shared" si="18"/>
        <v>0</v>
      </c>
      <c r="R120" s="10" t="str">
        <f ca="1">_xlfn.IFERROR(IF(_xlfn.IFERROR(VLOOKUP(Q120,'F.SL'!F:O,10,FALSE),0)=0,IF(_xlfn.IFERROR(VLOOKUP(Q120,'SF.SL'!F:O,10,FALSE),0)=0,N120,_xlfn.IFERROR(VLOOKUP(Q120,'SF.SL'!F:O,10,FALSE),0)),_xlfn.IFERROR(VLOOKUP(Q120,'F.SL'!F:O,10,FALSE),0)),"")</f>
        <v/>
      </c>
      <c r="S120" s="10" t="str">
        <f ca="1" t="shared" si="19"/>
        <v/>
      </c>
      <c r="T120" s="10" t="str">
        <f ca="1" t="shared" si="26"/>
        <v/>
      </c>
      <c r="U120" s="10">
        <f t="shared" si="27"/>
        <v>0</v>
      </c>
      <c r="V120" s="53" t="str">
        <f t="shared" si="28"/>
        <v/>
      </c>
      <c r="W120" s="10" t="str">
        <f>_xlfn.IFERROR(VLOOKUP(H120,'Q3.R'!E:J,6,FALSE),"")</f>
        <v/>
      </c>
      <c r="X120" s="10" t="str">
        <f>_xlfn.IFERROR(VLOOKUP(H120,'Q4.R'!E:J,6,FALSE),"")</f>
        <v/>
      </c>
    </row>
    <row r="121" spans="2:24" ht="21" customHeight="1">
      <c r="B121" s="10">
        <f t="shared" si="20"/>
        <v>0</v>
      </c>
      <c r="C121" s="10" t="str">
        <f t="shared" si="16"/>
        <v/>
      </c>
      <c r="D121" s="32">
        <f t="shared" si="21"/>
        <v>120</v>
      </c>
      <c r="I121" s="10">
        <v>0.7727320321669581</v>
      </c>
      <c r="J121" s="10" t="str">
        <f t="shared" si="17"/>
        <v/>
      </c>
      <c r="K121" s="10" t="str">
        <f>_xlfn.IFERROR(VLOOKUP(H121,'Q1.R'!E:J,6,FALSE),"")</f>
        <v/>
      </c>
      <c r="L121" s="10" t="str">
        <f>_xlfn.IFERROR(VLOOKUP(H121,'Q2.R'!E:J,6,FALSE),"")</f>
        <v/>
      </c>
      <c r="M121" s="10" t="str">
        <f t="shared" si="22"/>
        <v/>
      </c>
      <c r="N121" s="10" t="str">
        <f t="shared" si="23"/>
        <v/>
      </c>
      <c r="O121" s="10" t="str">
        <f t="shared" si="24"/>
        <v/>
      </c>
      <c r="P121" s="10" t="str">
        <f t="shared" si="25"/>
        <v/>
      </c>
      <c r="Q121" s="10">
        <f t="shared" si="18"/>
        <v>0</v>
      </c>
      <c r="R121" s="10" t="str">
        <f ca="1">_xlfn.IFERROR(IF(_xlfn.IFERROR(VLOOKUP(Q121,'F.SL'!F:O,10,FALSE),0)=0,IF(_xlfn.IFERROR(VLOOKUP(Q121,'SF.SL'!F:O,10,FALSE),0)=0,N121,_xlfn.IFERROR(VLOOKUP(Q121,'SF.SL'!F:O,10,FALSE),0)),_xlfn.IFERROR(VLOOKUP(Q121,'F.SL'!F:O,10,FALSE),0)),"")</f>
        <v/>
      </c>
      <c r="S121" s="10" t="str">
        <f ca="1" t="shared" si="19"/>
        <v/>
      </c>
      <c r="T121" s="10" t="str">
        <f ca="1" t="shared" si="26"/>
        <v/>
      </c>
      <c r="U121" s="10">
        <f t="shared" si="27"/>
        <v>0</v>
      </c>
      <c r="V121" s="53" t="str">
        <f t="shared" si="28"/>
        <v/>
      </c>
      <c r="W121" s="10" t="str">
        <f>_xlfn.IFERROR(VLOOKUP(H121,'Q3.R'!E:J,6,FALSE),"")</f>
        <v/>
      </c>
      <c r="X121" s="10" t="str">
        <f>_xlfn.IFERROR(VLOOKUP(H121,'Q4.R'!E:J,6,FALSE),"")</f>
        <v/>
      </c>
    </row>
    <row r="122" spans="2:24" ht="21" customHeight="1">
      <c r="B122" s="10">
        <f t="shared" si="20"/>
        <v>0</v>
      </c>
      <c r="C122" s="10" t="str">
        <f t="shared" si="16"/>
        <v/>
      </c>
      <c r="D122" s="32">
        <f t="shared" si="21"/>
        <v>121</v>
      </c>
      <c r="I122" s="10">
        <v>0.8162479137531757</v>
      </c>
      <c r="J122" s="10" t="str">
        <f t="shared" si="17"/>
        <v/>
      </c>
      <c r="K122" s="10" t="str">
        <f>_xlfn.IFERROR(VLOOKUP(H122,'Q1.R'!E:J,6,FALSE),"")</f>
        <v/>
      </c>
      <c r="L122" s="10" t="str">
        <f>_xlfn.IFERROR(VLOOKUP(H122,'Q2.R'!E:J,6,FALSE),"")</f>
        <v/>
      </c>
      <c r="M122" s="10" t="str">
        <f t="shared" si="22"/>
        <v/>
      </c>
      <c r="N122" s="10" t="str">
        <f t="shared" si="23"/>
        <v/>
      </c>
      <c r="O122" s="10" t="str">
        <f t="shared" si="24"/>
        <v/>
      </c>
      <c r="P122" s="10" t="str">
        <f t="shared" si="25"/>
        <v/>
      </c>
      <c r="Q122" s="10">
        <f t="shared" si="18"/>
        <v>0</v>
      </c>
      <c r="R122" s="10" t="str">
        <f ca="1">_xlfn.IFERROR(IF(_xlfn.IFERROR(VLOOKUP(Q122,'F.SL'!F:O,10,FALSE),0)=0,IF(_xlfn.IFERROR(VLOOKUP(Q122,'SF.SL'!F:O,10,FALSE),0)=0,N122,_xlfn.IFERROR(VLOOKUP(Q122,'SF.SL'!F:O,10,FALSE),0)),_xlfn.IFERROR(VLOOKUP(Q122,'F.SL'!F:O,10,FALSE),0)),"")</f>
        <v/>
      </c>
      <c r="S122" s="10" t="str">
        <f ca="1" t="shared" si="19"/>
        <v/>
      </c>
      <c r="T122" s="10" t="str">
        <f ca="1" t="shared" si="26"/>
        <v/>
      </c>
      <c r="U122" s="10">
        <f t="shared" si="27"/>
        <v>0</v>
      </c>
      <c r="V122" s="53" t="str">
        <f t="shared" si="28"/>
        <v/>
      </c>
      <c r="W122" s="10" t="str">
        <f>_xlfn.IFERROR(VLOOKUP(H122,'Q3.R'!E:J,6,FALSE),"")</f>
        <v/>
      </c>
      <c r="X122" s="10" t="str">
        <f>_xlfn.IFERROR(VLOOKUP(H122,'Q4.R'!E:J,6,FALSE),"")</f>
        <v/>
      </c>
    </row>
    <row r="123" spans="2:24" ht="21" customHeight="1">
      <c r="B123" s="10">
        <f t="shared" si="20"/>
        <v>0</v>
      </c>
      <c r="C123" s="10" t="str">
        <f t="shared" si="16"/>
        <v/>
      </c>
      <c r="D123" s="32">
        <f t="shared" si="21"/>
        <v>122</v>
      </c>
      <c r="I123" s="10">
        <v>0.5951277086360605</v>
      </c>
      <c r="J123" s="10" t="str">
        <f t="shared" si="17"/>
        <v/>
      </c>
      <c r="K123" s="10" t="str">
        <f>_xlfn.IFERROR(VLOOKUP(H123,'Q1.R'!E:J,6,FALSE),"")</f>
        <v/>
      </c>
      <c r="L123" s="10" t="str">
        <f>_xlfn.IFERROR(VLOOKUP(H123,'Q2.R'!E:J,6,FALSE),"")</f>
        <v/>
      </c>
      <c r="M123" s="10" t="str">
        <f t="shared" si="22"/>
        <v/>
      </c>
      <c r="N123" s="10" t="str">
        <f t="shared" si="23"/>
        <v/>
      </c>
      <c r="O123" s="10" t="str">
        <f t="shared" si="24"/>
        <v/>
      </c>
      <c r="P123" s="10" t="str">
        <f t="shared" si="25"/>
        <v/>
      </c>
      <c r="Q123" s="10">
        <f t="shared" si="18"/>
        <v>0</v>
      </c>
      <c r="R123" s="10" t="str">
        <f ca="1">_xlfn.IFERROR(IF(_xlfn.IFERROR(VLOOKUP(Q123,'F.SL'!F:O,10,FALSE),0)=0,IF(_xlfn.IFERROR(VLOOKUP(Q123,'SF.SL'!F:O,10,FALSE),0)=0,N123,_xlfn.IFERROR(VLOOKUP(Q123,'SF.SL'!F:O,10,FALSE),0)),_xlfn.IFERROR(VLOOKUP(Q123,'F.SL'!F:O,10,FALSE),0)),"")</f>
        <v/>
      </c>
      <c r="S123" s="10" t="str">
        <f ca="1" t="shared" si="19"/>
        <v/>
      </c>
      <c r="T123" s="10" t="str">
        <f ca="1" t="shared" si="26"/>
        <v/>
      </c>
      <c r="U123" s="10">
        <f t="shared" si="27"/>
        <v>0</v>
      </c>
      <c r="V123" s="53" t="str">
        <f t="shared" si="28"/>
        <v/>
      </c>
      <c r="W123" s="10" t="str">
        <f>_xlfn.IFERROR(VLOOKUP(H123,'Q3.R'!E:J,6,FALSE),"")</f>
        <v/>
      </c>
      <c r="X123" s="10" t="str">
        <f>_xlfn.IFERROR(VLOOKUP(H123,'Q4.R'!E:J,6,FALSE),"")</f>
        <v/>
      </c>
    </row>
    <row r="124" spans="2:24" ht="21" customHeight="1">
      <c r="B124" s="10">
        <f t="shared" si="20"/>
        <v>0</v>
      </c>
      <c r="C124" s="10" t="str">
        <f t="shared" si="16"/>
        <v/>
      </c>
      <c r="D124" s="32">
        <f t="shared" si="21"/>
        <v>123</v>
      </c>
      <c r="I124" s="10">
        <v>0.09110647069846889</v>
      </c>
      <c r="J124" s="10" t="str">
        <f t="shared" si="17"/>
        <v/>
      </c>
      <c r="K124" s="10" t="str">
        <f>_xlfn.IFERROR(VLOOKUP(H124,'Q1.R'!E:J,6,FALSE),"")</f>
        <v/>
      </c>
      <c r="L124" s="10" t="str">
        <f>_xlfn.IFERROR(VLOOKUP(H124,'Q2.R'!E:J,6,FALSE),"")</f>
        <v/>
      </c>
      <c r="M124" s="10" t="str">
        <f t="shared" si="22"/>
        <v/>
      </c>
      <c r="N124" s="10" t="str">
        <f t="shared" si="23"/>
        <v/>
      </c>
      <c r="O124" s="10" t="str">
        <f t="shared" si="24"/>
        <v/>
      </c>
      <c r="P124" s="10" t="str">
        <f t="shared" si="25"/>
        <v/>
      </c>
      <c r="Q124" s="10">
        <f t="shared" si="18"/>
        <v>0</v>
      </c>
      <c r="R124" s="10" t="str">
        <f ca="1">_xlfn.IFERROR(IF(_xlfn.IFERROR(VLOOKUP(Q124,'F.SL'!F:O,10,FALSE),0)=0,IF(_xlfn.IFERROR(VLOOKUP(Q124,'SF.SL'!F:O,10,FALSE),0)=0,N124,_xlfn.IFERROR(VLOOKUP(Q124,'SF.SL'!F:O,10,FALSE),0)),_xlfn.IFERROR(VLOOKUP(Q124,'F.SL'!F:O,10,FALSE),0)),"")</f>
        <v/>
      </c>
      <c r="S124" s="10" t="str">
        <f ca="1" t="shared" si="19"/>
        <v/>
      </c>
      <c r="T124" s="10" t="str">
        <f ca="1" t="shared" si="26"/>
        <v/>
      </c>
      <c r="U124" s="10">
        <f t="shared" si="27"/>
        <v>0</v>
      </c>
      <c r="V124" s="53" t="str">
        <f t="shared" si="28"/>
        <v/>
      </c>
      <c r="W124" s="10" t="str">
        <f>_xlfn.IFERROR(VLOOKUP(H124,'Q3.R'!E:J,6,FALSE),"")</f>
        <v/>
      </c>
      <c r="X124" s="10" t="str">
        <f>_xlfn.IFERROR(VLOOKUP(H124,'Q4.R'!E:J,6,FALSE),"")</f>
        <v/>
      </c>
    </row>
    <row r="125" spans="2:24" ht="21" customHeight="1">
      <c r="B125" s="10">
        <f t="shared" si="20"/>
        <v>0</v>
      </c>
      <c r="C125" s="10" t="str">
        <f t="shared" si="16"/>
        <v/>
      </c>
      <c r="D125" s="32">
        <f t="shared" si="21"/>
        <v>124</v>
      </c>
      <c r="I125" s="10">
        <v>0.17190896706550451</v>
      </c>
      <c r="J125" s="10" t="str">
        <f t="shared" si="17"/>
        <v/>
      </c>
      <c r="K125" s="10" t="str">
        <f>_xlfn.IFERROR(VLOOKUP(H125,'Q1.R'!E:J,6,FALSE),"")</f>
        <v/>
      </c>
      <c r="L125" s="10" t="str">
        <f>_xlfn.IFERROR(VLOOKUP(H125,'Q2.R'!E:J,6,FALSE),"")</f>
        <v/>
      </c>
      <c r="M125" s="10" t="str">
        <f t="shared" si="22"/>
        <v/>
      </c>
      <c r="N125" s="10" t="str">
        <f t="shared" si="23"/>
        <v/>
      </c>
      <c r="O125" s="10" t="str">
        <f t="shared" si="24"/>
        <v/>
      </c>
      <c r="P125" s="10" t="str">
        <f t="shared" si="25"/>
        <v/>
      </c>
      <c r="Q125" s="10">
        <f t="shared" si="18"/>
        <v>0</v>
      </c>
      <c r="R125" s="10" t="str">
        <f ca="1">_xlfn.IFERROR(IF(_xlfn.IFERROR(VLOOKUP(Q125,'F.SL'!F:O,10,FALSE),0)=0,IF(_xlfn.IFERROR(VLOOKUP(Q125,'SF.SL'!F:O,10,FALSE),0)=0,N125,_xlfn.IFERROR(VLOOKUP(Q125,'SF.SL'!F:O,10,FALSE),0)),_xlfn.IFERROR(VLOOKUP(Q125,'F.SL'!F:O,10,FALSE),0)),"")</f>
        <v/>
      </c>
      <c r="S125" s="10" t="str">
        <f ca="1" t="shared" si="19"/>
        <v/>
      </c>
      <c r="T125" s="10" t="str">
        <f ca="1" t="shared" si="26"/>
        <v/>
      </c>
      <c r="U125" s="10">
        <f t="shared" si="27"/>
        <v>0</v>
      </c>
      <c r="V125" s="53" t="str">
        <f t="shared" si="28"/>
        <v/>
      </c>
      <c r="W125" s="10" t="str">
        <f>_xlfn.IFERROR(VLOOKUP(H125,'Q3.R'!E:J,6,FALSE),"")</f>
        <v/>
      </c>
      <c r="X125" s="10" t="str">
        <f>_xlfn.IFERROR(VLOOKUP(H125,'Q4.R'!E:J,6,FALSE),"")</f>
        <v/>
      </c>
    </row>
    <row r="126" spans="2:24" ht="21" customHeight="1">
      <c r="B126" s="10">
        <f t="shared" si="20"/>
        <v>0</v>
      </c>
      <c r="C126" s="10" t="str">
        <f t="shared" si="16"/>
        <v/>
      </c>
      <c r="D126" s="32">
        <f t="shared" si="21"/>
        <v>125</v>
      </c>
      <c r="I126" s="10">
        <v>0.9379219307969241</v>
      </c>
      <c r="J126" s="10" t="str">
        <f t="shared" si="17"/>
        <v/>
      </c>
      <c r="K126" s="10" t="str">
        <f>_xlfn.IFERROR(VLOOKUP(H126,'Q1.R'!E:J,6,FALSE),"")</f>
        <v/>
      </c>
      <c r="L126" s="10" t="str">
        <f>_xlfn.IFERROR(VLOOKUP(H126,'Q2.R'!E:J,6,FALSE),"")</f>
        <v/>
      </c>
      <c r="M126" s="10" t="str">
        <f t="shared" si="22"/>
        <v/>
      </c>
      <c r="N126" s="10" t="str">
        <f t="shared" si="23"/>
        <v/>
      </c>
      <c r="O126" s="10" t="str">
        <f t="shared" si="24"/>
        <v/>
      </c>
      <c r="P126" s="10" t="str">
        <f t="shared" si="25"/>
        <v/>
      </c>
      <c r="Q126" s="10">
        <f t="shared" si="18"/>
        <v>0</v>
      </c>
      <c r="R126" s="10" t="str">
        <f ca="1">_xlfn.IFERROR(IF(_xlfn.IFERROR(VLOOKUP(Q126,'F.SL'!F:O,10,FALSE),0)=0,IF(_xlfn.IFERROR(VLOOKUP(Q126,'SF.SL'!F:O,10,FALSE),0)=0,N126,_xlfn.IFERROR(VLOOKUP(Q126,'SF.SL'!F:O,10,FALSE),0)),_xlfn.IFERROR(VLOOKUP(Q126,'F.SL'!F:O,10,FALSE),0)),"")</f>
        <v/>
      </c>
      <c r="S126" s="10" t="str">
        <f ca="1" t="shared" si="19"/>
        <v/>
      </c>
      <c r="T126" s="10" t="str">
        <f ca="1" t="shared" si="26"/>
        <v/>
      </c>
      <c r="U126" s="10">
        <f t="shared" si="27"/>
        <v>0</v>
      </c>
      <c r="V126" s="53" t="str">
        <f t="shared" si="28"/>
        <v/>
      </c>
      <c r="W126" s="10" t="str">
        <f>_xlfn.IFERROR(VLOOKUP(H126,'Q3.R'!E:J,6,FALSE),"")</f>
        <v/>
      </c>
      <c r="X126" s="10" t="str">
        <f>_xlfn.IFERROR(VLOOKUP(H126,'Q4.R'!E:J,6,FALSE),"")</f>
        <v/>
      </c>
    </row>
    <row r="127" spans="2:24" ht="21" customHeight="1">
      <c r="B127" s="10">
        <f t="shared" si="20"/>
        <v>0</v>
      </c>
      <c r="C127" s="10" t="str">
        <f t="shared" si="16"/>
        <v/>
      </c>
      <c r="D127" s="32">
        <f t="shared" si="21"/>
        <v>126</v>
      </c>
      <c r="I127" s="10">
        <v>0.322365513577041</v>
      </c>
      <c r="J127" s="10" t="str">
        <f t="shared" si="17"/>
        <v/>
      </c>
      <c r="K127" s="10" t="str">
        <f>_xlfn.IFERROR(VLOOKUP(H127,'Q1.R'!E:J,6,FALSE),"")</f>
        <v/>
      </c>
      <c r="L127" s="10" t="str">
        <f>_xlfn.IFERROR(VLOOKUP(H127,'Q2.R'!E:J,6,FALSE),"")</f>
        <v/>
      </c>
      <c r="M127" s="10" t="str">
        <f t="shared" si="22"/>
        <v/>
      </c>
      <c r="N127" s="10" t="str">
        <f t="shared" si="23"/>
        <v/>
      </c>
      <c r="O127" s="10" t="str">
        <f t="shared" si="24"/>
        <v/>
      </c>
      <c r="P127" s="10" t="str">
        <f t="shared" si="25"/>
        <v/>
      </c>
      <c r="Q127" s="10">
        <f t="shared" si="18"/>
        <v>0</v>
      </c>
      <c r="R127" s="10" t="str">
        <f ca="1">_xlfn.IFERROR(IF(_xlfn.IFERROR(VLOOKUP(Q127,'F.SL'!F:O,10,FALSE),0)=0,IF(_xlfn.IFERROR(VLOOKUP(Q127,'SF.SL'!F:O,10,FALSE),0)=0,N127,_xlfn.IFERROR(VLOOKUP(Q127,'SF.SL'!F:O,10,FALSE),0)),_xlfn.IFERROR(VLOOKUP(Q127,'F.SL'!F:O,10,FALSE),0)),"")</f>
        <v/>
      </c>
      <c r="S127" s="10" t="str">
        <f ca="1" t="shared" si="19"/>
        <v/>
      </c>
      <c r="T127" s="10" t="str">
        <f ca="1" t="shared" si="26"/>
        <v/>
      </c>
      <c r="U127" s="10">
        <f t="shared" si="27"/>
        <v>0</v>
      </c>
      <c r="V127" s="53" t="str">
        <f t="shared" si="28"/>
        <v/>
      </c>
      <c r="W127" s="10" t="str">
        <f>_xlfn.IFERROR(VLOOKUP(H127,'Q3.R'!E:J,6,FALSE),"")</f>
        <v/>
      </c>
      <c r="X127" s="10" t="str">
        <f>_xlfn.IFERROR(VLOOKUP(H127,'Q4.R'!E:J,6,FALSE),"")</f>
        <v/>
      </c>
    </row>
    <row r="128" spans="2:24" ht="21" customHeight="1">
      <c r="B128" s="10">
        <f t="shared" si="20"/>
        <v>0</v>
      </c>
      <c r="C128" s="10" t="str">
        <f t="shared" si="16"/>
        <v/>
      </c>
      <c r="D128" s="32">
        <f t="shared" si="21"/>
        <v>127</v>
      </c>
      <c r="I128" s="10">
        <v>0.8578454080582228</v>
      </c>
      <c r="J128" s="10" t="str">
        <f t="shared" si="17"/>
        <v/>
      </c>
      <c r="K128" s="10" t="str">
        <f>_xlfn.IFERROR(VLOOKUP(H128,'Q1.R'!E:J,6,FALSE),"")</f>
        <v/>
      </c>
      <c r="L128" s="10" t="str">
        <f>_xlfn.IFERROR(VLOOKUP(H128,'Q2.R'!E:J,6,FALSE),"")</f>
        <v/>
      </c>
      <c r="M128" s="10" t="str">
        <f t="shared" si="22"/>
        <v/>
      </c>
      <c r="N128" s="10" t="str">
        <f t="shared" si="23"/>
        <v/>
      </c>
      <c r="O128" s="10" t="str">
        <f t="shared" si="24"/>
        <v/>
      </c>
      <c r="P128" s="10" t="str">
        <f t="shared" si="25"/>
        <v/>
      </c>
      <c r="Q128" s="10">
        <f t="shared" si="18"/>
        <v>0</v>
      </c>
      <c r="R128" s="10" t="str">
        <f ca="1">_xlfn.IFERROR(IF(_xlfn.IFERROR(VLOOKUP(Q128,'F.SL'!F:O,10,FALSE),0)=0,IF(_xlfn.IFERROR(VLOOKUP(Q128,'SF.SL'!F:O,10,FALSE),0)=0,N128,_xlfn.IFERROR(VLOOKUP(Q128,'SF.SL'!F:O,10,FALSE),0)),_xlfn.IFERROR(VLOOKUP(Q128,'F.SL'!F:O,10,FALSE),0)),"")</f>
        <v/>
      </c>
      <c r="S128" s="10" t="str">
        <f ca="1" t="shared" si="19"/>
        <v/>
      </c>
      <c r="T128" s="10" t="str">
        <f ca="1" t="shared" si="26"/>
        <v/>
      </c>
      <c r="U128" s="10">
        <f t="shared" si="27"/>
        <v>0</v>
      </c>
      <c r="V128" s="53" t="str">
        <f t="shared" si="28"/>
        <v/>
      </c>
      <c r="W128" s="10" t="str">
        <f>_xlfn.IFERROR(VLOOKUP(H128,'Q3.R'!E:J,6,FALSE),"")</f>
        <v/>
      </c>
      <c r="X128" s="10" t="str">
        <f>_xlfn.IFERROR(VLOOKUP(H128,'Q4.R'!E:J,6,FALSE),"")</f>
        <v/>
      </c>
    </row>
    <row r="129" spans="2:24" ht="21" customHeight="1">
      <c r="B129" s="10">
        <f t="shared" si="20"/>
        <v>0</v>
      </c>
      <c r="C129" s="10" t="str">
        <f t="shared" si="16"/>
        <v/>
      </c>
      <c r="D129" s="32">
        <f t="shared" si="21"/>
        <v>128</v>
      </c>
      <c r="I129" s="10">
        <v>0.21750945279188405</v>
      </c>
      <c r="J129" s="10" t="str">
        <f t="shared" si="17"/>
        <v/>
      </c>
      <c r="K129" s="10" t="str">
        <f>_xlfn.IFERROR(VLOOKUP(H129,'Q1.R'!E:J,6,FALSE),"")</f>
        <v/>
      </c>
      <c r="L129" s="10" t="str">
        <f>_xlfn.IFERROR(VLOOKUP(H129,'Q2.R'!E:J,6,FALSE),"")</f>
        <v/>
      </c>
      <c r="M129" s="10" t="str">
        <f t="shared" si="22"/>
        <v/>
      </c>
      <c r="N129" s="10" t="str">
        <f t="shared" si="23"/>
        <v/>
      </c>
      <c r="O129" s="10" t="str">
        <f t="shared" si="24"/>
        <v/>
      </c>
      <c r="P129" s="10" t="str">
        <f t="shared" si="25"/>
        <v/>
      </c>
      <c r="Q129" s="10">
        <f t="shared" si="18"/>
        <v>0</v>
      </c>
      <c r="R129" s="10" t="str">
        <f ca="1">_xlfn.IFERROR(IF(_xlfn.IFERROR(VLOOKUP(Q129,'F.SL'!F:O,10,FALSE),0)=0,IF(_xlfn.IFERROR(VLOOKUP(Q129,'SF.SL'!F:O,10,FALSE),0)=0,N129,_xlfn.IFERROR(VLOOKUP(Q129,'SF.SL'!F:O,10,FALSE),0)),_xlfn.IFERROR(VLOOKUP(Q129,'F.SL'!F:O,10,FALSE),0)),"")</f>
        <v/>
      </c>
      <c r="S129" s="10" t="str">
        <f ca="1" t="shared" si="19"/>
        <v/>
      </c>
      <c r="T129" s="10" t="str">
        <f ca="1" t="shared" si="26"/>
        <v/>
      </c>
      <c r="U129" s="10">
        <f t="shared" si="27"/>
        <v>0</v>
      </c>
      <c r="V129" s="53" t="str">
        <f t="shared" si="28"/>
        <v/>
      </c>
      <c r="W129" s="10" t="str">
        <f>_xlfn.IFERROR(VLOOKUP(H129,'Q3.R'!E:J,6,FALSE),"")</f>
        <v/>
      </c>
      <c r="X129" s="10" t="str">
        <f>_xlfn.IFERROR(VLOOKUP(H129,'Q4.R'!E:J,6,FALSE),"")</f>
        <v/>
      </c>
    </row>
    <row r="130" spans="2:24" ht="21" customHeight="1">
      <c r="B130" s="10">
        <f t="shared" si="20"/>
        <v>0</v>
      </c>
      <c r="C130" s="10" t="str">
        <f aca="true" t="shared" si="29" ref="C130:C193">_xlfn.IFERROR(RANK(J130,J:J,1),"")</f>
        <v/>
      </c>
      <c r="D130" s="32">
        <f t="shared" si="21"/>
        <v>129</v>
      </c>
      <c r="I130" s="10">
        <v>0.580312486655086</v>
      </c>
      <c r="J130" s="10" t="str">
        <f aca="true" t="shared" si="30" ref="J130:J193">IF(E130&lt;&gt;"",I130,"")</f>
        <v/>
      </c>
      <c r="K130" s="10" t="str">
        <f>_xlfn.IFERROR(VLOOKUP(H130,'Q1.R'!E:J,6,FALSE),"")</f>
        <v/>
      </c>
      <c r="L130" s="10" t="str">
        <f>_xlfn.IFERROR(VLOOKUP(H130,'Q2.R'!E:J,6,FALSE),"")</f>
        <v/>
      </c>
      <c r="M130" s="10" t="str">
        <f t="shared" si="22"/>
        <v/>
      </c>
      <c r="N130" s="10" t="str">
        <f t="shared" si="23"/>
        <v/>
      </c>
      <c r="O130" s="10" t="str">
        <f t="shared" si="24"/>
        <v/>
      </c>
      <c r="P130" s="10" t="str">
        <f t="shared" si="25"/>
        <v/>
      </c>
      <c r="Q130" s="10">
        <f aca="true" t="shared" si="31" ref="Q130:Q193">H130</f>
        <v>0</v>
      </c>
      <c r="R130" s="10" t="str">
        <f ca="1">_xlfn.IFERROR(IF(_xlfn.IFERROR(VLOOKUP(Q130,'F.SL'!F:O,10,FALSE),0)=0,IF(_xlfn.IFERROR(VLOOKUP(Q130,'SF.SL'!F:O,10,FALSE),0)=0,N130,_xlfn.IFERROR(VLOOKUP(Q130,'SF.SL'!F:O,10,FALSE),0)),_xlfn.IFERROR(VLOOKUP(Q130,'F.SL'!F:O,10,FALSE),0)),"")</f>
        <v/>
      </c>
      <c r="S130" s="10" t="str">
        <f aca="true" t="shared" si="32" ref="S130:S193">_xlfn.IFERROR(R130+J130,"")</f>
        <v/>
      </c>
      <c r="T130" s="10" t="str">
        <f ca="1" t="shared" si="26"/>
        <v/>
      </c>
      <c r="U130" s="10">
        <f t="shared" si="27"/>
        <v>0</v>
      </c>
      <c r="V130" s="53" t="str">
        <f t="shared" si="28"/>
        <v/>
      </c>
      <c r="W130" s="10" t="str">
        <f>_xlfn.IFERROR(VLOOKUP(H130,'Q3.R'!E:J,6,FALSE),"")</f>
        <v/>
      </c>
      <c r="X130" s="10" t="str">
        <f>_xlfn.IFERROR(VLOOKUP(H130,'Q4.R'!E:J,6,FALSE),"")</f>
        <v/>
      </c>
    </row>
    <row r="131" spans="2:24" ht="21" customHeight="1">
      <c r="B131" s="10">
        <f aca="true" t="shared" si="33" ref="B131:B194">H131</f>
        <v>0</v>
      </c>
      <c r="C131" s="10" t="str">
        <f t="shared" si="29"/>
        <v/>
      </c>
      <c r="D131" s="32">
        <f aca="true" t="shared" si="34" ref="D131:D194">ROW()-1</f>
        <v>130</v>
      </c>
      <c r="I131" s="10">
        <v>0.11860180343405502</v>
      </c>
      <c r="J131" s="10" t="str">
        <f t="shared" si="30"/>
        <v/>
      </c>
      <c r="K131" s="10" t="str">
        <f>_xlfn.IFERROR(VLOOKUP(H131,'Q1.R'!E:J,6,FALSE),"")</f>
        <v/>
      </c>
      <c r="L131" s="10" t="str">
        <f>_xlfn.IFERROR(VLOOKUP(H131,'Q2.R'!E:J,6,FALSE),"")</f>
        <v/>
      </c>
      <c r="M131" s="10" t="str">
        <f aca="true" t="shared" si="35" ref="M131:M194">_xlfn.IFERROR(K131*L131*W131*X131,"")</f>
        <v/>
      </c>
      <c r="N131" s="10" t="str">
        <f aca="true" t="shared" si="36" ref="N131:N194">_xlfn.IFERROR(RANK(M131,M:M,1),"")</f>
        <v/>
      </c>
      <c r="O131" s="10" t="str">
        <f aca="true" t="shared" si="37" ref="O131:O194">_xlfn.IFERROR(N131*100+J131,"")</f>
        <v/>
      </c>
      <c r="P131" s="10" t="str">
        <f aca="true" t="shared" si="38" ref="P131:P194">_xlfn.IFERROR(RANK(O131,O:O,1),"")</f>
        <v/>
      </c>
      <c r="Q131" s="10">
        <f t="shared" si="31"/>
        <v>0</v>
      </c>
      <c r="R131" s="10" t="str">
        <f ca="1">_xlfn.IFERROR(IF(_xlfn.IFERROR(VLOOKUP(Q131,'F.SL'!F:O,10,FALSE),0)=0,IF(_xlfn.IFERROR(VLOOKUP(Q131,'SF.SL'!F:O,10,FALSE),0)=0,N131,_xlfn.IFERROR(VLOOKUP(Q131,'SF.SL'!F:O,10,FALSE),0)),_xlfn.IFERROR(VLOOKUP(Q131,'F.SL'!F:O,10,FALSE),0)),"")</f>
        <v/>
      </c>
      <c r="S131" s="10" t="str">
        <f ca="1" t="shared" si="32"/>
        <v/>
      </c>
      <c r="T131" s="10" t="str">
        <f aca="true" t="shared" si="39" ref="T131:T194">_xlfn.IFERROR(RANK(S131,S:S,1),"")</f>
        <v/>
      </c>
      <c r="U131" s="10">
        <f aca="true" t="shared" si="40" ref="U131:U194">Q131</f>
        <v>0</v>
      </c>
      <c r="V131" s="53" t="str">
        <f aca="true" t="shared" si="41" ref="V131:V194">_xlfn.IFERROR(1/COUNTIF(G:G,G131),"")</f>
        <v/>
      </c>
      <c r="W131" s="10" t="str">
        <f>_xlfn.IFERROR(VLOOKUP(H131,'Q3.R'!E:J,6,FALSE),"")</f>
        <v/>
      </c>
      <c r="X131" s="10" t="str">
        <f>_xlfn.IFERROR(VLOOKUP(H131,'Q4.R'!E:J,6,FALSE),"")</f>
        <v/>
      </c>
    </row>
    <row r="132" spans="2:24" ht="21" customHeight="1">
      <c r="B132" s="10">
        <f t="shared" si="33"/>
        <v>0</v>
      </c>
      <c r="C132" s="10" t="str">
        <f t="shared" si="29"/>
        <v/>
      </c>
      <c r="D132" s="32">
        <f t="shared" si="34"/>
        <v>131</v>
      </c>
      <c r="I132" s="10">
        <v>0.2888545200528626</v>
      </c>
      <c r="J132" s="10" t="str">
        <f t="shared" si="30"/>
        <v/>
      </c>
      <c r="K132" s="10" t="str">
        <f>_xlfn.IFERROR(VLOOKUP(H132,'Q1.R'!E:J,6,FALSE),"")</f>
        <v/>
      </c>
      <c r="L132" s="10" t="str">
        <f>_xlfn.IFERROR(VLOOKUP(H132,'Q2.R'!E:J,6,FALSE),"")</f>
        <v/>
      </c>
      <c r="M132" s="10" t="str">
        <f t="shared" si="35"/>
        <v/>
      </c>
      <c r="N132" s="10" t="str">
        <f t="shared" si="36"/>
        <v/>
      </c>
      <c r="O132" s="10" t="str">
        <f t="shared" si="37"/>
        <v/>
      </c>
      <c r="P132" s="10" t="str">
        <f t="shared" si="38"/>
        <v/>
      </c>
      <c r="Q132" s="10">
        <f t="shared" si="31"/>
        <v>0</v>
      </c>
      <c r="R132" s="10" t="str">
        <f ca="1">_xlfn.IFERROR(IF(_xlfn.IFERROR(VLOOKUP(Q132,'F.SL'!F:O,10,FALSE),0)=0,IF(_xlfn.IFERROR(VLOOKUP(Q132,'SF.SL'!F:O,10,FALSE),0)=0,N132,_xlfn.IFERROR(VLOOKUP(Q132,'SF.SL'!F:O,10,FALSE),0)),_xlfn.IFERROR(VLOOKUP(Q132,'F.SL'!F:O,10,FALSE),0)),"")</f>
        <v/>
      </c>
      <c r="S132" s="10" t="str">
        <f ca="1" t="shared" si="32"/>
        <v/>
      </c>
      <c r="T132" s="10" t="str">
        <f ca="1" t="shared" si="39"/>
        <v/>
      </c>
      <c r="U132" s="10">
        <f t="shared" si="40"/>
        <v>0</v>
      </c>
      <c r="V132" s="53" t="str">
        <f t="shared" si="41"/>
        <v/>
      </c>
      <c r="W132" s="10" t="str">
        <f>_xlfn.IFERROR(VLOOKUP(H132,'Q3.R'!E:J,6,FALSE),"")</f>
        <v/>
      </c>
      <c r="X132" s="10" t="str">
        <f>_xlfn.IFERROR(VLOOKUP(H132,'Q4.R'!E:J,6,FALSE),"")</f>
        <v/>
      </c>
    </row>
    <row r="133" spans="2:24" ht="21" customHeight="1">
      <c r="B133" s="10">
        <f t="shared" si="33"/>
        <v>0</v>
      </c>
      <c r="C133" s="10" t="str">
        <f t="shared" si="29"/>
        <v/>
      </c>
      <c r="D133" s="32">
        <f t="shared" si="34"/>
        <v>132</v>
      </c>
      <c r="I133" s="10">
        <v>0.7138054312415568</v>
      </c>
      <c r="J133" s="10" t="str">
        <f t="shared" si="30"/>
        <v/>
      </c>
      <c r="K133" s="10" t="str">
        <f>_xlfn.IFERROR(VLOOKUP(H133,'Q1.R'!E:J,6,FALSE),"")</f>
        <v/>
      </c>
      <c r="L133" s="10" t="str">
        <f>_xlfn.IFERROR(VLOOKUP(H133,'Q2.R'!E:J,6,FALSE),"")</f>
        <v/>
      </c>
      <c r="M133" s="10" t="str">
        <f t="shared" si="35"/>
        <v/>
      </c>
      <c r="N133" s="10" t="str">
        <f t="shared" si="36"/>
        <v/>
      </c>
      <c r="O133" s="10" t="str">
        <f t="shared" si="37"/>
        <v/>
      </c>
      <c r="P133" s="10" t="str">
        <f t="shared" si="38"/>
        <v/>
      </c>
      <c r="Q133" s="10">
        <f t="shared" si="31"/>
        <v>0</v>
      </c>
      <c r="R133" s="10" t="str">
        <f ca="1">_xlfn.IFERROR(IF(_xlfn.IFERROR(VLOOKUP(Q133,'F.SL'!F:O,10,FALSE),0)=0,IF(_xlfn.IFERROR(VLOOKUP(Q133,'SF.SL'!F:O,10,FALSE),0)=0,N133,_xlfn.IFERROR(VLOOKUP(Q133,'SF.SL'!F:O,10,FALSE),0)),_xlfn.IFERROR(VLOOKUP(Q133,'F.SL'!F:O,10,FALSE),0)),"")</f>
        <v/>
      </c>
      <c r="S133" s="10" t="str">
        <f ca="1" t="shared" si="32"/>
        <v/>
      </c>
      <c r="T133" s="10" t="str">
        <f ca="1" t="shared" si="39"/>
        <v/>
      </c>
      <c r="U133" s="10">
        <f t="shared" si="40"/>
        <v>0</v>
      </c>
      <c r="V133" s="53" t="str">
        <f t="shared" si="41"/>
        <v/>
      </c>
      <c r="W133" s="10" t="str">
        <f>_xlfn.IFERROR(VLOOKUP(H133,'Q3.R'!E:J,6,FALSE),"")</f>
        <v/>
      </c>
      <c r="X133" s="10" t="str">
        <f>_xlfn.IFERROR(VLOOKUP(H133,'Q4.R'!E:J,6,FALSE),"")</f>
        <v/>
      </c>
    </row>
    <row r="134" spans="2:24" ht="21" customHeight="1">
      <c r="B134" s="10">
        <f t="shared" si="33"/>
        <v>0</v>
      </c>
      <c r="C134" s="10" t="str">
        <f t="shared" si="29"/>
        <v/>
      </c>
      <c r="D134" s="32">
        <f t="shared" si="34"/>
        <v>133</v>
      </c>
      <c r="I134" s="10">
        <v>0.957407296987208</v>
      </c>
      <c r="J134" s="10" t="str">
        <f t="shared" si="30"/>
        <v/>
      </c>
      <c r="K134" s="10" t="str">
        <f>_xlfn.IFERROR(VLOOKUP(H134,'Q1.R'!E:J,6,FALSE),"")</f>
        <v/>
      </c>
      <c r="L134" s="10" t="str">
        <f>_xlfn.IFERROR(VLOOKUP(H134,'Q2.R'!E:J,6,FALSE),"")</f>
        <v/>
      </c>
      <c r="M134" s="10" t="str">
        <f t="shared" si="35"/>
        <v/>
      </c>
      <c r="N134" s="10" t="str">
        <f t="shared" si="36"/>
        <v/>
      </c>
      <c r="O134" s="10" t="str">
        <f t="shared" si="37"/>
        <v/>
      </c>
      <c r="P134" s="10" t="str">
        <f t="shared" si="38"/>
        <v/>
      </c>
      <c r="Q134" s="10">
        <f t="shared" si="31"/>
        <v>0</v>
      </c>
      <c r="R134" s="10" t="str">
        <f ca="1">_xlfn.IFERROR(IF(_xlfn.IFERROR(VLOOKUP(Q134,'F.SL'!F:O,10,FALSE),0)=0,IF(_xlfn.IFERROR(VLOOKUP(Q134,'SF.SL'!F:O,10,FALSE),0)=0,N134,_xlfn.IFERROR(VLOOKUP(Q134,'SF.SL'!F:O,10,FALSE),0)),_xlfn.IFERROR(VLOOKUP(Q134,'F.SL'!F:O,10,FALSE),0)),"")</f>
        <v/>
      </c>
      <c r="S134" s="10" t="str">
        <f ca="1" t="shared" si="32"/>
        <v/>
      </c>
      <c r="T134" s="10" t="str">
        <f ca="1" t="shared" si="39"/>
        <v/>
      </c>
      <c r="U134" s="10">
        <f t="shared" si="40"/>
        <v>0</v>
      </c>
      <c r="V134" s="53" t="str">
        <f t="shared" si="41"/>
        <v/>
      </c>
      <c r="W134" s="10" t="str">
        <f>_xlfn.IFERROR(VLOOKUP(H134,'Q3.R'!E:J,6,FALSE),"")</f>
        <v/>
      </c>
      <c r="X134" s="10" t="str">
        <f>_xlfn.IFERROR(VLOOKUP(H134,'Q4.R'!E:J,6,FALSE),"")</f>
        <v/>
      </c>
    </row>
    <row r="135" spans="2:24" ht="21" customHeight="1">
      <c r="B135" s="10">
        <f t="shared" si="33"/>
        <v>0</v>
      </c>
      <c r="C135" s="10" t="str">
        <f t="shared" si="29"/>
        <v/>
      </c>
      <c r="D135" s="32">
        <f t="shared" si="34"/>
        <v>134</v>
      </c>
      <c r="I135" s="10">
        <v>0.9646265570498492</v>
      </c>
      <c r="J135" s="10" t="str">
        <f t="shared" si="30"/>
        <v/>
      </c>
      <c r="K135" s="10" t="str">
        <f>_xlfn.IFERROR(VLOOKUP(H135,'Q1.R'!E:J,6,FALSE),"")</f>
        <v/>
      </c>
      <c r="L135" s="10" t="str">
        <f>_xlfn.IFERROR(VLOOKUP(H135,'Q2.R'!E:J,6,FALSE),"")</f>
        <v/>
      </c>
      <c r="M135" s="10" t="str">
        <f t="shared" si="35"/>
        <v/>
      </c>
      <c r="N135" s="10" t="str">
        <f t="shared" si="36"/>
        <v/>
      </c>
      <c r="O135" s="10" t="str">
        <f t="shared" si="37"/>
        <v/>
      </c>
      <c r="P135" s="10" t="str">
        <f t="shared" si="38"/>
        <v/>
      </c>
      <c r="Q135" s="10">
        <f t="shared" si="31"/>
        <v>0</v>
      </c>
      <c r="R135" s="10" t="str">
        <f ca="1">_xlfn.IFERROR(IF(_xlfn.IFERROR(VLOOKUP(Q135,'F.SL'!F:O,10,FALSE),0)=0,IF(_xlfn.IFERROR(VLOOKUP(Q135,'SF.SL'!F:O,10,FALSE),0)=0,N135,_xlfn.IFERROR(VLOOKUP(Q135,'SF.SL'!F:O,10,FALSE),0)),_xlfn.IFERROR(VLOOKUP(Q135,'F.SL'!F:O,10,FALSE),0)),"")</f>
        <v/>
      </c>
      <c r="S135" s="10" t="str">
        <f ca="1" t="shared" si="32"/>
        <v/>
      </c>
      <c r="T135" s="10" t="str">
        <f ca="1" t="shared" si="39"/>
        <v/>
      </c>
      <c r="U135" s="10">
        <f t="shared" si="40"/>
        <v>0</v>
      </c>
      <c r="V135" s="53" t="str">
        <f t="shared" si="41"/>
        <v/>
      </c>
      <c r="W135" s="10" t="str">
        <f>_xlfn.IFERROR(VLOOKUP(H135,'Q3.R'!E:J,6,FALSE),"")</f>
        <v/>
      </c>
      <c r="X135" s="10" t="str">
        <f>_xlfn.IFERROR(VLOOKUP(H135,'Q4.R'!E:J,6,FALSE),"")</f>
        <v/>
      </c>
    </row>
    <row r="136" spans="2:24" ht="21" customHeight="1">
      <c r="B136" s="10">
        <f t="shared" si="33"/>
        <v>0</v>
      </c>
      <c r="C136" s="10" t="str">
        <f t="shared" si="29"/>
        <v/>
      </c>
      <c r="D136" s="32">
        <f t="shared" si="34"/>
        <v>135</v>
      </c>
      <c r="I136" s="10">
        <v>0.8969907327364192</v>
      </c>
      <c r="J136" s="10" t="str">
        <f t="shared" si="30"/>
        <v/>
      </c>
      <c r="K136" s="10" t="str">
        <f>_xlfn.IFERROR(VLOOKUP(H136,'Q1.R'!E:J,6,FALSE),"")</f>
        <v/>
      </c>
      <c r="L136" s="10" t="str">
        <f>_xlfn.IFERROR(VLOOKUP(H136,'Q2.R'!E:J,6,FALSE),"")</f>
        <v/>
      </c>
      <c r="M136" s="10" t="str">
        <f t="shared" si="35"/>
        <v/>
      </c>
      <c r="N136" s="10" t="str">
        <f t="shared" si="36"/>
        <v/>
      </c>
      <c r="O136" s="10" t="str">
        <f t="shared" si="37"/>
        <v/>
      </c>
      <c r="P136" s="10" t="str">
        <f t="shared" si="38"/>
        <v/>
      </c>
      <c r="Q136" s="10">
        <f t="shared" si="31"/>
        <v>0</v>
      </c>
      <c r="R136" s="10" t="str">
        <f ca="1">_xlfn.IFERROR(IF(_xlfn.IFERROR(VLOOKUP(Q136,'F.SL'!F:O,10,FALSE),0)=0,IF(_xlfn.IFERROR(VLOOKUP(Q136,'SF.SL'!F:O,10,FALSE),0)=0,N136,_xlfn.IFERROR(VLOOKUP(Q136,'SF.SL'!F:O,10,FALSE),0)),_xlfn.IFERROR(VLOOKUP(Q136,'F.SL'!F:O,10,FALSE),0)),"")</f>
        <v/>
      </c>
      <c r="S136" s="10" t="str">
        <f ca="1" t="shared" si="32"/>
        <v/>
      </c>
      <c r="T136" s="10" t="str">
        <f ca="1" t="shared" si="39"/>
        <v/>
      </c>
      <c r="U136" s="10">
        <f t="shared" si="40"/>
        <v>0</v>
      </c>
      <c r="V136" s="53" t="str">
        <f t="shared" si="41"/>
        <v/>
      </c>
      <c r="W136" s="10" t="str">
        <f>_xlfn.IFERROR(VLOOKUP(H136,'Q3.R'!E:J,6,FALSE),"")</f>
        <v/>
      </c>
      <c r="X136" s="10" t="str">
        <f>_xlfn.IFERROR(VLOOKUP(H136,'Q4.R'!E:J,6,FALSE),"")</f>
        <v/>
      </c>
    </row>
    <row r="137" spans="2:24" ht="21" customHeight="1">
      <c r="B137" s="10">
        <f t="shared" si="33"/>
        <v>0</v>
      </c>
      <c r="C137" s="10" t="str">
        <f t="shared" si="29"/>
        <v/>
      </c>
      <c r="D137" s="32">
        <f t="shared" si="34"/>
        <v>136</v>
      </c>
      <c r="I137" s="10">
        <v>0.6415071107488981</v>
      </c>
      <c r="J137" s="10" t="str">
        <f t="shared" si="30"/>
        <v/>
      </c>
      <c r="K137" s="10" t="str">
        <f>_xlfn.IFERROR(VLOOKUP(H137,'Q1.R'!E:J,6,FALSE),"")</f>
        <v/>
      </c>
      <c r="L137" s="10" t="str">
        <f>_xlfn.IFERROR(VLOOKUP(H137,'Q2.R'!E:J,6,FALSE),"")</f>
        <v/>
      </c>
      <c r="M137" s="10" t="str">
        <f t="shared" si="35"/>
        <v/>
      </c>
      <c r="N137" s="10" t="str">
        <f t="shared" si="36"/>
        <v/>
      </c>
      <c r="O137" s="10" t="str">
        <f t="shared" si="37"/>
        <v/>
      </c>
      <c r="P137" s="10" t="str">
        <f t="shared" si="38"/>
        <v/>
      </c>
      <c r="Q137" s="10">
        <f t="shared" si="31"/>
        <v>0</v>
      </c>
      <c r="R137" s="10" t="str">
        <f ca="1">_xlfn.IFERROR(IF(_xlfn.IFERROR(VLOOKUP(Q137,'F.SL'!F:O,10,FALSE),0)=0,IF(_xlfn.IFERROR(VLOOKUP(Q137,'SF.SL'!F:O,10,FALSE),0)=0,N137,_xlfn.IFERROR(VLOOKUP(Q137,'SF.SL'!F:O,10,FALSE),0)),_xlfn.IFERROR(VLOOKUP(Q137,'F.SL'!F:O,10,FALSE),0)),"")</f>
        <v/>
      </c>
      <c r="S137" s="10" t="str">
        <f ca="1" t="shared" si="32"/>
        <v/>
      </c>
      <c r="T137" s="10" t="str">
        <f ca="1" t="shared" si="39"/>
        <v/>
      </c>
      <c r="U137" s="10">
        <f t="shared" si="40"/>
        <v>0</v>
      </c>
      <c r="V137" s="53" t="str">
        <f t="shared" si="41"/>
        <v/>
      </c>
      <c r="W137" s="10" t="str">
        <f>_xlfn.IFERROR(VLOOKUP(H137,'Q3.R'!E:J,6,FALSE),"")</f>
        <v/>
      </c>
      <c r="X137" s="10" t="str">
        <f>_xlfn.IFERROR(VLOOKUP(H137,'Q4.R'!E:J,6,FALSE),"")</f>
        <v/>
      </c>
    </row>
    <row r="138" spans="2:24" ht="21" customHeight="1">
      <c r="B138" s="10">
        <f t="shared" si="33"/>
        <v>0</v>
      </c>
      <c r="C138" s="10" t="str">
        <f t="shared" si="29"/>
        <v/>
      </c>
      <c r="D138" s="32">
        <f t="shared" si="34"/>
        <v>137</v>
      </c>
      <c r="I138" s="10">
        <v>0.3080370619574748</v>
      </c>
      <c r="J138" s="10" t="str">
        <f t="shared" si="30"/>
        <v/>
      </c>
      <c r="K138" s="10" t="str">
        <f>_xlfn.IFERROR(VLOOKUP(H138,'Q1.R'!E:J,6,FALSE),"")</f>
        <v/>
      </c>
      <c r="L138" s="10" t="str">
        <f>_xlfn.IFERROR(VLOOKUP(H138,'Q2.R'!E:J,6,FALSE),"")</f>
        <v/>
      </c>
      <c r="M138" s="10" t="str">
        <f t="shared" si="35"/>
        <v/>
      </c>
      <c r="N138" s="10" t="str">
        <f t="shared" si="36"/>
        <v/>
      </c>
      <c r="O138" s="10" t="str">
        <f t="shared" si="37"/>
        <v/>
      </c>
      <c r="P138" s="10" t="str">
        <f t="shared" si="38"/>
        <v/>
      </c>
      <c r="Q138" s="10">
        <f t="shared" si="31"/>
        <v>0</v>
      </c>
      <c r="R138" s="10" t="str">
        <f ca="1">_xlfn.IFERROR(IF(_xlfn.IFERROR(VLOOKUP(Q138,'F.SL'!F:O,10,FALSE),0)=0,IF(_xlfn.IFERROR(VLOOKUP(Q138,'SF.SL'!F:O,10,FALSE),0)=0,N138,_xlfn.IFERROR(VLOOKUP(Q138,'SF.SL'!F:O,10,FALSE),0)),_xlfn.IFERROR(VLOOKUP(Q138,'F.SL'!F:O,10,FALSE),0)),"")</f>
        <v/>
      </c>
      <c r="S138" s="10" t="str">
        <f ca="1" t="shared" si="32"/>
        <v/>
      </c>
      <c r="T138" s="10" t="str">
        <f ca="1" t="shared" si="39"/>
        <v/>
      </c>
      <c r="U138" s="10">
        <f t="shared" si="40"/>
        <v>0</v>
      </c>
      <c r="V138" s="53" t="str">
        <f t="shared" si="41"/>
        <v/>
      </c>
      <c r="W138" s="10" t="str">
        <f>_xlfn.IFERROR(VLOOKUP(H138,'Q3.R'!E:J,6,FALSE),"")</f>
        <v/>
      </c>
      <c r="X138" s="10" t="str">
        <f>_xlfn.IFERROR(VLOOKUP(H138,'Q4.R'!E:J,6,FALSE),"")</f>
        <v/>
      </c>
    </row>
    <row r="139" spans="2:24" ht="21" customHeight="1">
      <c r="B139" s="10">
        <f t="shared" si="33"/>
        <v>0</v>
      </c>
      <c r="C139" s="10" t="str">
        <f t="shared" si="29"/>
        <v/>
      </c>
      <c r="D139" s="32">
        <f t="shared" si="34"/>
        <v>138</v>
      </c>
      <c r="I139" s="10">
        <v>0.33437547176017557</v>
      </c>
      <c r="J139" s="10" t="str">
        <f t="shared" si="30"/>
        <v/>
      </c>
      <c r="K139" s="10" t="str">
        <f>_xlfn.IFERROR(VLOOKUP(H139,'Q1.R'!E:J,6,FALSE),"")</f>
        <v/>
      </c>
      <c r="L139" s="10" t="str">
        <f>_xlfn.IFERROR(VLOOKUP(H139,'Q2.R'!E:J,6,FALSE),"")</f>
        <v/>
      </c>
      <c r="M139" s="10" t="str">
        <f t="shared" si="35"/>
        <v/>
      </c>
      <c r="N139" s="10" t="str">
        <f t="shared" si="36"/>
        <v/>
      </c>
      <c r="O139" s="10" t="str">
        <f t="shared" si="37"/>
        <v/>
      </c>
      <c r="P139" s="10" t="str">
        <f t="shared" si="38"/>
        <v/>
      </c>
      <c r="Q139" s="10">
        <f t="shared" si="31"/>
        <v>0</v>
      </c>
      <c r="R139" s="10" t="str">
        <f ca="1">_xlfn.IFERROR(IF(_xlfn.IFERROR(VLOOKUP(Q139,'F.SL'!F:O,10,FALSE),0)=0,IF(_xlfn.IFERROR(VLOOKUP(Q139,'SF.SL'!F:O,10,FALSE),0)=0,N139,_xlfn.IFERROR(VLOOKUP(Q139,'SF.SL'!F:O,10,FALSE),0)),_xlfn.IFERROR(VLOOKUP(Q139,'F.SL'!F:O,10,FALSE),0)),"")</f>
        <v/>
      </c>
      <c r="S139" s="10" t="str">
        <f ca="1" t="shared" si="32"/>
        <v/>
      </c>
      <c r="T139" s="10" t="str">
        <f ca="1" t="shared" si="39"/>
        <v/>
      </c>
      <c r="U139" s="10">
        <f t="shared" si="40"/>
        <v>0</v>
      </c>
      <c r="V139" s="53" t="str">
        <f t="shared" si="41"/>
        <v/>
      </c>
      <c r="W139" s="10" t="str">
        <f>_xlfn.IFERROR(VLOOKUP(H139,'Q3.R'!E:J,6,FALSE),"")</f>
        <v/>
      </c>
      <c r="X139" s="10" t="str">
        <f>_xlfn.IFERROR(VLOOKUP(H139,'Q4.R'!E:J,6,FALSE),"")</f>
        <v/>
      </c>
    </row>
    <row r="140" spans="2:24" ht="21" customHeight="1">
      <c r="B140" s="10">
        <f t="shared" si="33"/>
        <v>0</v>
      </c>
      <c r="C140" s="10" t="str">
        <f t="shared" si="29"/>
        <v/>
      </c>
      <c r="D140" s="32">
        <f t="shared" si="34"/>
        <v>139</v>
      </c>
      <c r="I140" s="10">
        <v>0.17232406363172292</v>
      </c>
      <c r="J140" s="10" t="str">
        <f t="shared" si="30"/>
        <v/>
      </c>
      <c r="K140" s="10" t="str">
        <f>_xlfn.IFERROR(VLOOKUP(H140,'Q1.R'!E:J,6,FALSE),"")</f>
        <v/>
      </c>
      <c r="L140" s="10" t="str">
        <f>_xlfn.IFERROR(VLOOKUP(H140,'Q2.R'!E:J,6,FALSE),"")</f>
        <v/>
      </c>
      <c r="M140" s="10" t="str">
        <f t="shared" si="35"/>
        <v/>
      </c>
      <c r="N140" s="10" t="str">
        <f t="shared" si="36"/>
        <v/>
      </c>
      <c r="O140" s="10" t="str">
        <f t="shared" si="37"/>
        <v/>
      </c>
      <c r="P140" s="10" t="str">
        <f t="shared" si="38"/>
        <v/>
      </c>
      <c r="Q140" s="10">
        <f t="shared" si="31"/>
        <v>0</v>
      </c>
      <c r="R140" s="10" t="str">
        <f ca="1">_xlfn.IFERROR(IF(_xlfn.IFERROR(VLOOKUP(Q140,'F.SL'!F:O,10,FALSE),0)=0,IF(_xlfn.IFERROR(VLOOKUP(Q140,'SF.SL'!F:O,10,FALSE),0)=0,N140,_xlfn.IFERROR(VLOOKUP(Q140,'SF.SL'!F:O,10,FALSE),0)),_xlfn.IFERROR(VLOOKUP(Q140,'F.SL'!F:O,10,FALSE),0)),"")</f>
        <v/>
      </c>
      <c r="S140" s="10" t="str">
        <f ca="1" t="shared" si="32"/>
        <v/>
      </c>
      <c r="T140" s="10" t="str">
        <f ca="1" t="shared" si="39"/>
        <v/>
      </c>
      <c r="U140" s="10">
        <f t="shared" si="40"/>
        <v>0</v>
      </c>
      <c r="V140" s="53" t="str">
        <f t="shared" si="41"/>
        <v/>
      </c>
      <c r="W140" s="10" t="str">
        <f>_xlfn.IFERROR(VLOOKUP(H140,'Q3.R'!E:J,6,FALSE),"")</f>
        <v/>
      </c>
      <c r="X140" s="10" t="str">
        <f>_xlfn.IFERROR(VLOOKUP(H140,'Q4.R'!E:J,6,FALSE),"")</f>
        <v/>
      </c>
    </row>
    <row r="141" spans="2:24" ht="21" customHeight="1">
      <c r="B141" s="10">
        <f t="shared" si="33"/>
        <v>0</v>
      </c>
      <c r="C141" s="10" t="str">
        <f t="shared" si="29"/>
        <v/>
      </c>
      <c r="D141" s="32">
        <f t="shared" si="34"/>
        <v>140</v>
      </c>
      <c r="I141" s="10">
        <v>0.6262636842588094</v>
      </c>
      <c r="J141" s="10" t="str">
        <f t="shared" si="30"/>
        <v/>
      </c>
      <c r="K141" s="10" t="str">
        <f>_xlfn.IFERROR(VLOOKUP(H141,'Q1.R'!E:J,6,FALSE),"")</f>
        <v/>
      </c>
      <c r="L141" s="10" t="str">
        <f>_xlfn.IFERROR(VLOOKUP(H141,'Q2.R'!E:J,6,FALSE),"")</f>
        <v/>
      </c>
      <c r="M141" s="10" t="str">
        <f t="shared" si="35"/>
        <v/>
      </c>
      <c r="N141" s="10" t="str">
        <f t="shared" si="36"/>
        <v/>
      </c>
      <c r="O141" s="10" t="str">
        <f t="shared" si="37"/>
        <v/>
      </c>
      <c r="P141" s="10" t="str">
        <f t="shared" si="38"/>
        <v/>
      </c>
      <c r="Q141" s="10">
        <f t="shared" si="31"/>
        <v>0</v>
      </c>
      <c r="R141" s="10" t="str">
        <f ca="1">_xlfn.IFERROR(IF(_xlfn.IFERROR(VLOOKUP(Q141,'F.SL'!F:O,10,FALSE),0)=0,IF(_xlfn.IFERROR(VLOOKUP(Q141,'SF.SL'!F:O,10,FALSE),0)=0,N141,_xlfn.IFERROR(VLOOKUP(Q141,'SF.SL'!F:O,10,FALSE),0)),_xlfn.IFERROR(VLOOKUP(Q141,'F.SL'!F:O,10,FALSE),0)),"")</f>
        <v/>
      </c>
      <c r="S141" s="10" t="str">
        <f ca="1" t="shared" si="32"/>
        <v/>
      </c>
      <c r="T141" s="10" t="str">
        <f ca="1" t="shared" si="39"/>
        <v/>
      </c>
      <c r="U141" s="10">
        <f t="shared" si="40"/>
        <v>0</v>
      </c>
      <c r="V141" s="53" t="str">
        <f t="shared" si="41"/>
        <v/>
      </c>
      <c r="W141" s="10" t="str">
        <f>_xlfn.IFERROR(VLOOKUP(H141,'Q3.R'!E:J,6,FALSE),"")</f>
        <v/>
      </c>
      <c r="X141" s="10" t="str">
        <f>_xlfn.IFERROR(VLOOKUP(H141,'Q4.R'!E:J,6,FALSE),"")</f>
        <v/>
      </c>
    </row>
    <row r="142" spans="2:24" ht="21" customHeight="1">
      <c r="B142" s="10">
        <f t="shared" si="33"/>
        <v>0</v>
      </c>
      <c r="C142" s="10" t="str">
        <f t="shared" si="29"/>
        <v/>
      </c>
      <c r="D142" s="32">
        <f t="shared" si="34"/>
        <v>141</v>
      </c>
      <c r="I142" s="10">
        <v>0.3636310119405135</v>
      </c>
      <c r="J142" s="10" t="str">
        <f t="shared" si="30"/>
        <v/>
      </c>
      <c r="K142" s="10" t="str">
        <f>_xlfn.IFERROR(VLOOKUP(H142,'Q1.R'!E:J,6,FALSE),"")</f>
        <v/>
      </c>
      <c r="L142" s="10" t="str">
        <f>_xlfn.IFERROR(VLOOKUP(H142,'Q2.R'!E:J,6,FALSE),"")</f>
        <v/>
      </c>
      <c r="M142" s="10" t="str">
        <f t="shared" si="35"/>
        <v/>
      </c>
      <c r="N142" s="10" t="str">
        <f t="shared" si="36"/>
        <v/>
      </c>
      <c r="O142" s="10" t="str">
        <f t="shared" si="37"/>
        <v/>
      </c>
      <c r="P142" s="10" t="str">
        <f t="shared" si="38"/>
        <v/>
      </c>
      <c r="Q142" s="10">
        <f t="shared" si="31"/>
        <v>0</v>
      </c>
      <c r="R142" s="10" t="str">
        <f ca="1">_xlfn.IFERROR(IF(_xlfn.IFERROR(VLOOKUP(Q142,'F.SL'!F:O,10,FALSE),0)=0,IF(_xlfn.IFERROR(VLOOKUP(Q142,'SF.SL'!F:O,10,FALSE),0)=0,N142,_xlfn.IFERROR(VLOOKUP(Q142,'SF.SL'!F:O,10,FALSE),0)),_xlfn.IFERROR(VLOOKUP(Q142,'F.SL'!F:O,10,FALSE),0)),"")</f>
        <v/>
      </c>
      <c r="S142" s="10" t="str">
        <f ca="1" t="shared" si="32"/>
        <v/>
      </c>
      <c r="T142" s="10" t="str">
        <f ca="1" t="shared" si="39"/>
        <v/>
      </c>
      <c r="U142" s="10">
        <f t="shared" si="40"/>
        <v>0</v>
      </c>
      <c r="V142" s="53" t="str">
        <f t="shared" si="41"/>
        <v/>
      </c>
      <c r="W142" s="10" t="str">
        <f>_xlfn.IFERROR(VLOOKUP(H142,'Q3.R'!E:J,6,FALSE),"")</f>
        <v/>
      </c>
      <c r="X142" s="10" t="str">
        <f>_xlfn.IFERROR(VLOOKUP(H142,'Q4.R'!E:J,6,FALSE),"")</f>
        <v/>
      </c>
    </row>
    <row r="143" spans="2:24" ht="21" customHeight="1">
      <c r="B143" s="10">
        <f t="shared" si="33"/>
        <v>0</v>
      </c>
      <c r="C143" s="10" t="str">
        <f t="shared" si="29"/>
        <v/>
      </c>
      <c r="D143" s="32">
        <f t="shared" si="34"/>
        <v>142</v>
      </c>
      <c r="I143" s="10">
        <v>0.23852353711617358</v>
      </c>
      <c r="J143" s="10" t="str">
        <f t="shared" si="30"/>
        <v/>
      </c>
      <c r="K143" s="10" t="str">
        <f>_xlfn.IFERROR(VLOOKUP(H143,'Q1.R'!E:J,6,FALSE),"")</f>
        <v/>
      </c>
      <c r="L143" s="10" t="str">
        <f>_xlfn.IFERROR(VLOOKUP(H143,'Q2.R'!E:J,6,FALSE),"")</f>
        <v/>
      </c>
      <c r="M143" s="10" t="str">
        <f t="shared" si="35"/>
        <v/>
      </c>
      <c r="N143" s="10" t="str">
        <f t="shared" si="36"/>
        <v/>
      </c>
      <c r="O143" s="10" t="str">
        <f t="shared" si="37"/>
        <v/>
      </c>
      <c r="P143" s="10" t="str">
        <f t="shared" si="38"/>
        <v/>
      </c>
      <c r="Q143" s="10">
        <f t="shared" si="31"/>
        <v>0</v>
      </c>
      <c r="R143" s="10" t="str">
        <f ca="1">_xlfn.IFERROR(IF(_xlfn.IFERROR(VLOOKUP(Q143,'F.SL'!F:O,10,FALSE),0)=0,IF(_xlfn.IFERROR(VLOOKUP(Q143,'SF.SL'!F:O,10,FALSE),0)=0,N143,_xlfn.IFERROR(VLOOKUP(Q143,'SF.SL'!F:O,10,FALSE),0)),_xlfn.IFERROR(VLOOKUP(Q143,'F.SL'!F:O,10,FALSE),0)),"")</f>
        <v/>
      </c>
      <c r="S143" s="10" t="str">
        <f ca="1" t="shared" si="32"/>
        <v/>
      </c>
      <c r="T143" s="10" t="str">
        <f ca="1" t="shared" si="39"/>
        <v/>
      </c>
      <c r="U143" s="10">
        <f t="shared" si="40"/>
        <v>0</v>
      </c>
      <c r="V143" s="53" t="str">
        <f t="shared" si="41"/>
        <v/>
      </c>
      <c r="W143" s="10" t="str">
        <f>_xlfn.IFERROR(VLOOKUP(H143,'Q3.R'!E:J,6,FALSE),"")</f>
        <v/>
      </c>
      <c r="X143" s="10" t="str">
        <f>_xlfn.IFERROR(VLOOKUP(H143,'Q4.R'!E:J,6,FALSE),"")</f>
        <v/>
      </c>
    </row>
    <row r="144" spans="2:24" ht="21" customHeight="1">
      <c r="B144" s="10">
        <f t="shared" si="33"/>
        <v>0</v>
      </c>
      <c r="C144" s="10" t="str">
        <f t="shared" si="29"/>
        <v/>
      </c>
      <c r="D144" s="32">
        <f t="shared" si="34"/>
        <v>143</v>
      </c>
      <c r="I144" s="10">
        <v>0.8715198414427282</v>
      </c>
      <c r="J144" s="10" t="str">
        <f t="shared" si="30"/>
        <v/>
      </c>
      <c r="K144" s="10" t="str">
        <f>_xlfn.IFERROR(VLOOKUP(H144,'Q1.R'!E:J,6,FALSE),"")</f>
        <v/>
      </c>
      <c r="L144" s="10" t="str">
        <f>_xlfn.IFERROR(VLOOKUP(H144,'Q2.R'!E:J,6,FALSE),"")</f>
        <v/>
      </c>
      <c r="M144" s="10" t="str">
        <f t="shared" si="35"/>
        <v/>
      </c>
      <c r="N144" s="10" t="str">
        <f t="shared" si="36"/>
        <v/>
      </c>
      <c r="O144" s="10" t="str">
        <f t="shared" si="37"/>
        <v/>
      </c>
      <c r="P144" s="10" t="str">
        <f t="shared" si="38"/>
        <v/>
      </c>
      <c r="Q144" s="10">
        <f t="shared" si="31"/>
        <v>0</v>
      </c>
      <c r="R144" s="10" t="str">
        <f ca="1">_xlfn.IFERROR(IF(_xlfn.IFERROR(VLOOKUP(Q144,'F.SL'!F:O,10,FALSE),0)=0,IF(_xlfn.IFERROR(VLOOKUP(Q144,'SF.SL'!F:O,10,FALSE),0)=0,N144,_xlfn.IFERROR(VLOOKUP(Q144,'SF.SL'!F:O,10,FALSE),0)),_xlfn.IFERROR(VLOOKUP(Q144,'F.SL'!F:O,10,FALSE),0)),"")</f>
        <v/>
      </c>
      <c r="S144" s="10" t="str">
        <f ca="1" t="shared" si="32"/>
        <v/>
      </c>
      <c r="T144" s="10" t="str">
        <f ca="1" t="shared" si="39"/>
        <v/>
      </c>
      <c r="U144" s="10">
        <f t="shared" si="40"/>
        <v>0</v>
      </c>
      <c r="V144" s="53" t="str">
        <f t="shared" si="41"/>
        <v/>
      </c>
      <c r="W144" s="10" t="str">
        <f>_xlfn.IFERROR(VLOOKUP(H144,'Q3.R'!E:J,6,FALSE),"")</f>
        <v/>
      </c>
      <c r="X144" s="10" t="str">
        <f>_xlfn.IFERROR(VLOOKUP(H144,'Q4.R'!E:J,6,FALSE),"")</f>
        <v/>
      </c>
    </row>
    <row r="145" spans="2:24" ht="21" customHeight="1">
      <c r="B145" s="10">
        <f t="shared" si="33"/>
        <v>0</v>
      </c>
      <c r="C145" s="10" t="str">
        <f t="shared" si="29"/>
        <v/>
      </c>
      <c r="D145" s="32">
        <f t="shared" si="34"/>
        <v>144</v>
      </c>
      <c r="I145" s="10">
        <v>0.27572192556140307</v>
      </c>
      <c r="J145" s="10" t="str">
        <f t="shared" si="30"/>
        <v/>
      </c>
      <c r="K145" s="10" t="str">
        <f>_xlfn.IFERROR(VLOOKUP(H145,'Q1.R'!E:J,6,FALSE),"")</f>
        <v/>
      </c>
      <c r="L145" s="10" t="str">
        <f>_xlfn.IFERROR(VLOOKUP(H145,'Q2.R'!E:J,6,FALSE),"")</f>
        <v/>
      </c>
      <c r="M145" s="10" t="str">
        <f t="shared" si="35"/>
        <v/>
      </c>
      <c r="N145" s="10" t="str">
        <f t="shared" si="36"/>
        <v/>
      </c>
      <c r="O145" s="10" t="str">
        <f t="shared" si="37"/>
        <v/>
      </c>
      <c r="P145" s="10" t="str">
        <f t="shared" si="38"/>
        <v/>
      </c>
      <c r="Q145" s="10">
        <f t="shared" si="31"/>
        <v>0</v>
      </c>
      <c r="R145" s="10" t="str">
        <f ca="1">_xlfn.IFERROR(IF(_xlfn.IFERROR(VLOOKUP(Q145,'F.SL'!F:O,10,FALSE),0)=0,IF(_xlfn.IFERROR(VLOOKUP(Q145,'SF.SL'!F:O,10,FALSE),0)=0,N145,_xlfn.IFERROR(VLOOKUP(Q145,'SF.SL'!F:O,10,FALSE),0)),_xlfn.IFERROR(VLOOKUP(Q145,'F.SL'!F:O,10,FALSE),0)),"")</f>
        <v/>
      </c>
      <c r="S145" s="10" t="str">
        <f ca="1" t="shared" si="32"/>
        <v/>
      </c>
      <c r="T145" s="10" t="str">
        <f ca="1" t="shared" si="39"/>
        <v/>
      </c>
      <c r="U145" s="10">
        <f t="shared" si="40"/>
        <v>0</v>
      </c>
      <c r="V145" s="53" t="str">
        <f t="shared" si="41"/>
        <v/>
      </c>
      <c r="W145" s="10" t="str">
        <f>_xlfn.IFERROR(VLOOKUP(H145,'Q3.R'!E:J,6,FALSE),"")</f>
        <v/>
      </c>
      <c r="X145" s="10" t="str">
        <f>_xlfn.IFERROR(VLOOKUP(H145,'Q4.R'!E:J,6,FALSE),"")</f>
        <v/>
      </c>
    </row>
    <row r="146" spans="2:24" ht="21" customHeight="1">
      <c r="B146" s="10">
        <f t="shared" si="33"/>
        <v>0</v>
      </c>
      <c r="C146" s="10" t="str">
        <f t="shared" si="29"/>
        <v/>
      </c>
      <c r="D146" s="32">
        <f t="shared" si="34"/>
        <v>145</v>
      </c>
      <c r="I146" s="10">
        <v>0.6837748881118783</v>
      </c>
      <c r="J146" s="10" t="str">
        <f t="shared" si="30"/>
        <v/>
      </c>
      <c r="K146" s="10" t="str">
        <f>_xlfn.IFERROR(VLOOKUP(H146,'Q1.R'!E:J,6,FALSE),"")</f>
        <v/>
      </c>
      <c r="L146" s="10" t="str">
        <f>_xlfn.IFERROR(VLOOKUP(H146,'Q2.R'!E:J,6,FALSE),"")</f>
        <v/>
      </c>
      <c r="M146" s="10" t="str">
        <f t="shared" si="35"/>
        <v/>
      </c>
      <c r="N146" s="10" t="str">
        <f t="shared" si="36"/>
        <v/>
      </c>
      <c r="O146" s="10" t="str">
        <f t="shared" si="37"/>
        <v/>
      </c>
      <c r="P146" s="10" t="str">
        <f t="shared" si="38"/>
        <v/>
      </c>
      <c r="Q146" s="10">
        <f t="shared" si="31"/>
        <v>0</v>
      </c>
      <c r="R146" s="10" t="str">
        <f ca="1">_xlfn.IFERROR(IF(_xlfn.IFERROR(VLOOKUP(Q146,'F.SL'!F:O,10,FALSE),0)=0,IF(_xlfn.IFERROR(VLOOKUP(Q146,'SF.SL'!F:O,10,FALSE),0)=0,N146,_xlfn.IFERROR(VLOOKUP(Q146,'SF.SL'!F:O,10,FALSE),0)),_xlfn.IFERROR(VLOOKUP(Q146,'F.SL'!F:O,10,FALSE),0)),"")</f>
        <v/>
      </c>
      <c r="S146" s="10" t="str">
        <f ca="1" t="shared" si="32"/>
        <v/>
      </c>
      <c r="T146" s="10" t="str">
        <f ca="1" t="shared" si="39"/>
        <v/>
      </c>
      <c r="U146" s="10">
        <f t="shared" si="40"/>
        <v>0</v>
      </c>
      <c r="V146" s="53" t="str">
        <f t="shared" si="41"/>
        <v/>
      </c>
      <c r="W146" s="10" t="str">
        <f>_xlfn.IFERROR(VLOOKUP(H146,'Q3.R'!E:J,6,FALSE),"")</f>
        <v/>
      </c>
      <c r="X146" s="10" t="str">
        <f>_xlfn.IFERROR(VLOOKUP(H146,'Q4.R'!E:J,6,FALSE),"")</f>
        <v/>
      </c>
    </row>
    <row r="147" spans="2:24" ht="21" customHeight="1">
      <c r="B147" s="10">
        <f t="shared" si="33"/>
        <v>0</v>
      </c>
      <c r="C147" s="10" t="str">
        <f t="shared" si="29"/>
        <v/>
      </c>
      <c r="D147" s="32">
        <f t="shared" si="34"/>
        <v>146</v>
      </c>
      <c r="I147" s="10">
        <v>0.5033279545622223</v>
      </c>
      <c r="J147" s="10" t="str">
        <f t="shared" si="30"/>
        <v/>
      </c>
      <c r="K147" s="10" t="str">
        <f>_xlfn.IFERROR(VLOOKUP(H147,'Q1.R'!E:J,6,FALSE),"")</f>
        <v/>
      </c>
      <c r="L147" s="10" t="str">
        <f>_xlfn.IFERROR(VLOOKUP(H147,'Q2.R'!E:J,6,FALSE),"")</f>
        <v/>
      </c>
      <c r="M147" s="10" t="str">
        <f t="shared" si="35"/>
        <v/>
      </c>
      <c r="N147" s="10" t="str">
        <f t="shared" si="36"/>
        <v/>
      </c>
      <c r="O147" s="10" t="str">
        <f t="shared" si="37"/>
        <v/>
      </c>
      <c r="P147" s="10" t="str">
        <f t="shared" si="38"/>
        <v/>
      </c>
      <c r="Q147" s="10">
        <f t="shared" si="31"/>
        <v>0</v>
      </c>
      <c r="R147" s="10" t="str">
        <f ca="1">_xlfn.IFERROR(IF(_xlfn.IFERROR(VLOOKUP(Q147,'F.SL'!F:O,10,FALSE),0)=0,IF(_xlfn.IFERROR(VLOOKUP(Q147,'SF.SL'!F:O,10,FALSE),0)=0,N147,_xlfn.IFERROR(VLOOKUP(Q147,'SF.SL'!F:O,10,FALSE),0)),_xlfn.IFERROR(VLOOKUP(Q147,'F.SL'!F:O,10,FALSE),0)),"")</f>
        <v/>
      </c>
      <c r="S147" s="10" t="str">
        <f ca="1" t="shared" si="32"/>
        <v/>
      </c>
      <c r="T147" s="10" t="str">
        <f ca="1" t="shared" si="39"/>
        <v/>
      </c>
      <c r="U147" s="10">
        <f t="shared" si="40"/>
        <v>0</v>
      </c>
      <c r="V147" s="53" t="str">
        <f t="shared" si="41"/>
        <v/>
      </c>
      <c r="W147" s="10" t="str">
        <f>_xlfn.IFERROR(VLOOKUP(H147,'Q3.R'!E:J,6,FALSE),"")</f>
        <v/>
      </c>
      <c r="X147" s="10" t="str">
        <f>_xlfn.IFERROR(VLOOKUP(H147,'Q4.R'!E:J,6,FALSE),"")</f>
        <v/>
      </c>
    </row>
    <row r="148" spans="2:24" ht="21" customHeight="1">
      <c r="B148" s="10">
        <f t="shared" si="33"/>
        <v>0</v>
      </c>
      <c r="C148" s="10" t="str">
        <f t="shared" si="29"/>
        <v/>
      </c>
      <c r="D148" s="32">
        <f t="shared" si="34"/>
        <v>147</v>
      </c>
      <c r="I148" s="10">
        <v>0.8536009811029063</v>
      </c>
      <c r="J148" s="10" t="str">
        <f t="shared" si="30"/>
        <v/>
      </c>
      <c r="K148" s="10" t="str">
        <f>_xlfn.IFERROR(VLOOKUP(H148,'Q1.R'!E:J,6,FALSE),"")</f>
        <v/>
      </c>
      <c r="L148" s="10" t="str">
        <f>_xlfn.IFERROR(VLOOKUP(H148,'Q2.R'!E:J,6,FALSE),"")</f>
        <v/>
      </c>
      <c r="M148" s="10" t="str">
        <f t="shared" si="35"/>
        <v/>
      </c>
      <c r="N148" s="10" t="str">
        <f t="shared" si="36"/>
        <v/>
      </c>
      <c r="O148" s="10" t="str">
        <f t="shared" si="37"/>
        <v/>
      </c>
      <c r="P148" s="10" t="str">
        <f t="shared" si="38"/>
        <v/>
      </c>
      <c r="Q148" s="10">
        <f t="shared" si="31"/>
        <v>0</v>
      </c>
      <c r="R148" s="10" t="str">
        <f ca="1">_xlfn.IFERROR(IF(_xlfn.IFERROR(VLOOKUP(Q148,'F.SL'!F:O,10,FALSE),0)=0,IF(_xlfn.IFERROR(VLOOKUP(Q148,'SF.SL'!F:O,10,FALSE),0)=0,N148,_xlfn.IFERROR(VLOOKUP(Q148,'SF.SL'!F:O,10,FALSE),0)),_xlfn.IFERROR(VLOOKUP(Q148,'F.SL'!F:O,10,FALSE),0)),"")</f>
        <v/>
      </c>
      <c r="S148" s="10" t="str">
        <f ca="1" t="shared" si="32"/>
        <v/>
      </c>
      <c r="T148" s="10" t="str">
        <f ca="1" t="shared" si="39"/>
        <v/>
      </c>
      <c r="U148" s="10">
        <f t="shared" si="40"/>
        <v>0</v>
      </c>
      <c r="V148" s="53" t="str">
        <f t="shared" si="41"/>
        <v/>
      </c>
      <c r="W148" s="10" t="str">
        <f>_xlfn.IFERROR(VLOOKUP(H148,'Q3.R'!E:J,6,FALSE),"")</f>
        <v/>
      </c>
      <c r="X148" s="10" t="str">
        <f>_xlfn.IFERROR(VLOOKUP(H148,'Q4.R'!E:J,6,FALSE),"")</f>
        <v/>
      </c>
    </row>
    <row r="149" spans="2:24" ht="21" customHeight="1">
      <c r="B149" s="10">
        <f t="shared" si="33"/>
        <v>0</v>
      </c>
      <c r="C149" s="10" t="str">
        <f t="shared" si="29"/>
        <v/>
      </c>
      <c r="D149" s="32">
        <f t="shared" si="34"/>
        <v>148</v>
      </c>
      <c r="I149" s="10">
        <v>0.8478053706935634</v>
      </c>
      <c r="J149" s="10" t="str">
        <f t="shared" si="30"/>
        <v/>
      </c>
      <c r="K149" s="10" t="str">
        <f>_xlfn.IFERROR(VLOOKUP(H149,'Q1.R'!E:J,6,FALSE),"")</f>
        <v/>
      </c>
      <c r="L149" s="10" t="str">
        <f>_xlfn.IFERROR(VLOOKUP(H149,'Q2.R'!E:J,6,FALSE),"")</f>
        <v/>
      </c>
      <c r="M149" s="10" t="str">
        <f t="shared" si="35"/>
        <v/>
      </c>
      <c r="N149" s="10" t="str">
        <f t="shared" si="36"/>
        <v/>
      </c>
      <c r="O149" s="10" t="str">
        <f t="shared" si="37"/>
        <v/>
      </c>
      <c r="P149" s="10" t="str">
        <f t="shared" si="38"/>
        <v/>
      </c>
      <c r="Q149" s="10">
        <f t="shared" si="31"/>
        <v>0</v>
      </c>
      <c r="R149" s="10" t="str">
        <f ca="1">_xlfn.IFERROR(IF(_xlfn.IFERROR(VLOOKUP(Q149,'F.SL'!F:O,10,FALSE),0)=0,IF(_xlfn.IFERROR(VLOOKUP(Q149,'SF.SL'!F:O,10,FALSE),0)=0,N149,_xlfn.IFERROR(VLOOKUP(Q149,'SF.SL'!F:O,10,FALSE),0)),_xlfn.IFERROR(VLOOKUP(Q149,'F.SL'!F:O,10,FALSE),0)),"")</f>
        <v/>
      </c>
      <c r="S149" s="10" t="str">
        <f ca="1" t="shared" si="32"/>
        <v/>
      </c>
      <c r="T149" s="10" t="str">
        <f ca="1" t="shared" si="39"/>
        <v/>
      </c>
      <c r="U149" s="10">
        <f t="shared" si="40"/>
        <v>0</v>
      </c>
      <c r="V149" s="53" t="str">
        <f t="shared" si="41"/>
        <v/>
      </c>
      <c r="W149" s="10" t="str">
        <f>_xlfn.IFERROR(VLOOKUP(H149,'Q3.R'!E:J,6,FALSE),"")</f>
        <v/>
      </c>
      <c r="X149" s="10" t="str">
        <f>_xlfn.IFERROR(VLOOKUP(H149,'Q4.R'!E:J,6,FALSE),"")</f>
        <v/>
      </c>
    </row>
    <row r="150" spans="2:24" ht="21" customHeight="1">
      <c r="B150" s="10">
        <f t="shared" si="33"/>
        <v>0</v>
      </c>
      <c r="C150" s="10" t="str">
        <f t="shared" si="29"/>
        <v/>
      </c>
      <c r="D150" s="32">
        <f t="shared" si="34"/>
        <v>149</v>
      </c>
      <c r="I150" s="10">
        <v>0.5600138543641827</v>
      </c>
      <c r="J150" s="10" t="str">
        <f t="shared" si="30"/>
        <v/>
      </c>
      <c r="K150" s="10" t="str">
        <f>_xlfn.IFERROR(VLOOKUP(H150,'Q1.R'!E:J,6,FALSE),"")</f>
        <v/>
      </c>
      <c r="L150" s="10" t="str">
        <f>_xlfn.IFERROR(VLOOKUP(H150,'Q2.R'!E:J,6,FALSE),"")</f>
        <v/>
      </c>
      <c r="M150" s="10" t="str">
        <f t="shared" si="35"/>
        <v/>
      </c>
      <c r="N150" s="10" t="str">
        <f t="shared" si="36"/>
        <v/>
      </c>
      <c r="O150" s="10" t="str">
        <f t="shared" si="37"/>
        <v/>
      </c>
      <c r="P150" s="10" t="str">
        <f t="shared" si="38"/>
        <v/>
      </c>
      <c r="Q150" s="10">
        <f t="shared" si="31"/>
        <v>0</v>
      </c>
      <c r="R150" s="10" t="str">
        <f ca="1">_xlfn.IFERROR(IF(_xlfn.IFERROR(VLOOKUP(Q150,'F.SL'!F:O,10,FALSE),0)=0,IF(_xlfn.IFERROR(VLOOKUP(Q150,'SF.SL'!F:O,10,FALSE),0)=0,N150,_xlfn.IFERROR(VLOOKUP(Q150,'SF.SL'!F:O,10,FALSE),0)),_xlfn.IFERROR(VLOOKUP(Q150,'F.SL'!F:O,10,FALSE),0)),"")</f>
        <v/>
      </c>
      <c r="S150" s="10" t="str">
        <f ca="1" t="shared" si="32"/>
        <v/>
      </c>
      <c r="T150" s="10" t="str">
        <f ca="1" t="shared" si="39"/>
        <v/>
      </c>
      <c r="U150" s="10">
        <f t="shared" si="40"/>
        <v>0</v>
      </c>
      <c r="V150" s="53" t="str">
        <f t="shared" si="41"/>
        <v/>
      </c>
      <c r="W150" s="10" t="str">
        <f>_xlfn.IFERROR(VLOOKUP(H150,'Q3.R'!E:J,6,FALSE),"")</f>
        <v/>
      </c>
      <c r="X150" s="10" t="str">
        <f>_xlfn.IFERROR(VLOOKUP(H150,'Q4.R'!E:J,6,FALSE),"")</f>
        <v/>
      </c>
    </row>
    <row r="151" spans="2:24" ht="21" customHeight="1">
      <c r="B151" s="10">
        <f t="shared" si="33"/>
        <v>0</v>
      </c>
      <c r="C151" s="10" t="str">
        <f t="shared" si="29"/>
        <v/>
      </c>
      <c r="D151" s="32">
        <f t="shared" si="34"/>
        <v>150</v>
      </c>
      <c r="I151" s="10">
        <v>0.022880944145862503</v>
      </c>
      <c r="J151" s="10" t="str">
        <f t="shared" si="30"/>
        <v/>
      </c>
      <c r="K151" s="10" t="str">
        <f>_xlfn.IFERROR(VLOOKUP(H151,'Q1.R'!E:J,6,FALSE),"")</f>
        <v/>
      </c>
      <c r="L151" s="10" t="str">
        <f>_xlfn.IFERROR(VLOOKUP(H151,'Q2.R'!E:J,6,FALSE),"")</f>
        <v/>
      </c>
      <c r="M151" s="10" t="str">
        <f t="shared" si="35"/>
        <v/>
      </c>
      <c r="N151" s="10" t="str">
        <f t="shared" si="36"/>
        <v/>
      </c>
      <c r="O151" s="10" t="str">
        <f t="shared" si="37"/>
        <v/>
      </c>
      <c r="P151" s="10" t="str">
        <f t="shared" si="38"/>
        <v/>
      </c>
      <c r="Q151" s="10">
        <f t="shared" si="31"/>
        <v>0</v>
      </c>
      <c r="R151" s="10" t="str">
        <f ca="1">_xlfn.IFERROR(IF(_xlfn.IFERROR(VLOOKUP(Q151,'F.SL'!F:O,10,FALSE),0)=0,IF(_xlfn.IFERROR(VLOOKUP(Q151,'SF.SL'!F:O,10,FALSE),0)=0,N151,_xlfn.IFERROR(VLOOKUP(Q151,'SF.SL'!F:O,10,FALSE),0)),_xlfn.IFERROR(VLOOKUP(Q151,'F.SL'!F:O,10,FALSE),0)),"")</f>
        <v/>
      </c>
      <c r="S151" s="10" t="str">
        <f ca="1" t="shared" si="32"/>
        <v/>
      </c>
      <c r="T151" s="10" t="str">
        <f ca="1" t="shared" si="39"/>
        <v/>
      </c>
      <c r="U151" s="10">
        <f t="shared" si="40"/>
        <v>0</v>
      </c>
      <c r="V151" s="53" t="str">
        <f t="shared" si="41"/>
        <v/>
      </c>
      <c r="W151" s="10" t="str">
        <f>_xlfn.IFERROR(VLOOKUP(H151,'Q3.R'!E:J,6,FALSE),"")</f>
        <v/>
      </c>
      <c r="X151" s="10" t="str">
        <f>_xlfn.IFERROR(VLOOKUP(H151,'Q4.R'!E:J,6,FALSE),"")</f>
        <v/>
      </c>
    </row>
    <row r="152" spans="2:24" ht="21" customHeight="1">
      <c r="B152" s="10">
        <f t="shared" si="33"/>
        <v>0</v>
      </c>
      <c r="C152" s="10" t="str">
        <f t="shared" si="29"/>
        <v/>
      </c>
      <c r="D152" s="32">
        <f t="shared" si="34"/>
        <v>151</v>
      </c>
      <c r="I152" s="10">
        <v>0.6864240755167847</v>
      </c>
      <c r="J152" s="10" t="str">
        <f t="shared" si="30"/>
        <v/>
      </c>
      <c r="K152" s="10" t="str">
        <f>_xlfn.IFERROR(VLOOKUP(H152,'Q1.R'!E:J,6,FALSE),"")</f>
        <v/>
      </c>
      <c r="L152" s="10" t="str">
        <f>_xlfn.IFERROR(VLOOKUP(H152,'Q2.R'!E:J,6,FALSE),"")</f>
        <v/>
      </c>
      <c r="M152" s="10" t="str">
        <f t="shared" si="35"/>
        <v/>
      </c>
      <c r="N152" s="10" t="str">
        <f t="shared" si="36"/>
        <v/>
      </c>
      <c r="O152" s="10" t="str">
        <f t="shared" si="37"/>
        <v/>
      </c>
      <c r="P152" s="10" t="str">
        <f t="shared" si="38"/>
        <v/>
      </c>
      <c r="Q152" s="10">
        <f t="shared" si="31"/>
        <v>0</v>
      </c>
      <c r="R152" s="10" t="str">
        <f ca="1">_xlfn.IFERROR(IF(_xlfn.IFERROR(VLOOKUP(Q152,'F.SL'!F:O,10,FALSE),0)=0,IF(_xlfn.IFERROR(VLOOKUP(Q152,'SF.SL'!F:O,10,FALSE),0)=0,N152,_xlfn.IFERROR(VLOOKUP(Q152,'SF.SL'!F:O,10,FALSE),0)),_xlfn.IFERROR(VLOOKUP(Q152,'F.SL'!F:O,10,FALSE),0)),"")</f>
        <v/>
      </c>
      <c r="S152" s="10" t="str">
        <f ca="1" t="shared" si="32"/>
        <v/>
      </c>
      <c r="T152" s="10" t="str">
        <f ca="1" t="shared" si="39"/>
        <v/>
      </c>
      <c r="U152" s="10">
        <f t="shared" si="40"/>
        <v>0</v>
      </c>
      <c r="V152" s="53" t="str">
        <f t="shared" si="41"/>
        <v/>
      </c>
      <c r="W152" s="10" t="str">
        <f>_xlfn.IFERROR(VLOOKUP(H152,'Q3.R'!E:J,6,FALSE),"")</f>
        <v/>
      </c>
      <c r="X152" s="10" t="str">
        <f>_xlfn.IFERROR(VLOOKUP(H152,'Q4.R'!E:J,6,FALSE),"")</f>
        <v/>
      </c>
    </row>
    <row r="153" spans="2:24" ht="21" customHeight="1">
      <c r="B153" s="10">
        <f t="shared" si="33"/>
        <v>0</v>
      </c>
      <c r="C153" s="10" t="str">
        <f t="shared" si="29"/>
        <v/>
      </c>
      <c r="D153" s="32">
        <f t="shared" si="34"/>
        <v>152</v>
      </c>
      <c r="I153" s="10">
        <v>0.6465644173773549</v>
      </c>
      <c r="J153" s="10" t="str">
        <f t="shared" si="30"/>
        <v/>
      </c>
      <c r="K153" s="10" t="str">
        <f>_xlfn.IFERROR(VLOOKUP(H153,'Q1.R'!E:J,6,FALSE),"")</f>
        <v/>
      </c>
      <c r="L153" s="10" t="str">
        <f>_xlfn.IFERROR(VLOOKUP(H153,'Q2.R'!E:J,6,FALSE),"")</f>
        <v/>
      </c>
      <c r="M153" s="10" t="str">
        <f t="shared" si="35"/>
        <v/>
      </c>
      <c r="N153" s="10" t="str">
        <f t="shared" si="36"/>
        <v/>
      </c>
      <c r="O153" s="10" t="str">
        <f t="shared" si="37"/>
        <v/>
      </c>
      <c r="P153" s="10" t="str">
        <f t="shared" si="38"/>
        <v/>
      </c>
      <c r="Q153" s="10">
        <f t="shared" si="31"/>
        <v>0</v>
      </c>
      <c r="R153" s="10" t="str">
        <f ca="1">_xlfn.IFERROR(IF(_xlfn.IFERROR(VLOOKUP(Q153,'F.SL'!F:O,10,FALSE),0)=0,IF(_xlfn.IFERROR(VLOOKUP(Q153,'SF.SL'!F:O,10,FALSE),0)=0,N153,_xlfn.IFERROR(VLOOKUP(Q153,'SF.SL'!F:O,10,FALSE),0)),_xlfn.IFERROR(VLOOKUP(Q153,'F.SL'!F:O,10,FALSE),0)),"")</f>
        <v/>
      </c>
      <c r="S153" s="10" t="str">
        <f ca="1" t="shared" si="32"/>
        <v/>
      </c>
      <c r="T153" s="10" t="str">
        <f ca="1" t="shared" si="39"/>
        <v/>
      </c>
      <c r="U153" s="10">
        <f t="shared" si="40"/>
        <v>0</v>
      </c>
      <c r="V153" s="53" t="str">
        <f t="shared" si="41"/>
        <v/>
      </c>
      <c r="W153" s="10" t="str">
        <f>_xlfn.IFERROR(VLOOKUP(H153,'Q3.R'!E:J,6,FALSE),"")</f>
        <v/>
      </c>
      <c r="X153" s="10" t="str">
        <f>_xlfn.IFERROR(VLOOKUP(H153,'Q4.R'!E:J,6,FALSE),"")</f>
        <v/>
      </c>
    </row>
    <row r="154" spans="2:24" ht="21" customHeight="1">
      <c r="B154" s="10">
        <f t="shared" si="33"/>
        <v>0</v>
      </c>
      <c r="C154" s="10" t="str">
        <f t="shared" si="29"/>
        <v/>
      </c>
      <c r="D154" s="32">
        <f t="shared" si="34"/>
        <v>153</v>
      </c>
      <c r="I154" s="10">
        <v>0.8502413860119004</v>
      </c>
      <c r="J154" s="10" t="str">
        <f t="shared" si="30"/>
        <v/>
      </c>
      <c r="K154" s="10" t="str">
        <f>_xlfn.IFERROR(VLOOKUP(H154,'Q1.R'!E:J,6,FALSE),"")</f>
        <v/>
      </c>
      <c r="L154" s="10" t="str">
        <f>_xlfn.IFERROR(VLOOKUP(H154,'Q2.R'!E:J,6,FALSE),"")</f>
        <v/>
      </c>
      <c r="M154" s="10" t="str">
        <f t="shared" si="35"/>
        <v/>
      </c>
      <c r="N154" s="10" t="str">
        <f t="shared" si="36"/>
        <v/>
      </c>
      <c r="O154" s="10" t="str">
        <f t="shared" si="37"/>
        <v/>
      </c>
      <c r="P154" s="10" t="str">
        <f t="shared" si="38"/>
        <v/>
      </c>
      <c r="Q154" s="10">
        <f t="shared" si="31"/>
        <v>0</v>
      </c>
      <c r="R154" s="10" t="str">
        <f ca="1">_xlfn.IFERROR(IF(_xlfn.IFERROR(VLOOKUP(Q154,'F.SL'!F:O,10,FALSE),0)=0,IF(_xlfn.IFERROR(VLOOKUP(Q154,'SF.SL'!F:O,10,FALSE),0)=0,N154,_xlfn.IFERROR(VLOOKUP(Q154,'SF.SL'!F:O,10,FALSE),0)),_xlfn.IFERROR(VLOOKUP(Q154,'F.SL'!F:O,10,FALSE),0)),"")</f>
        <v/>
      </c>
      <c r="S154" s="10" t="str">
        <f ca="1" t="shared" si="32"/>
        <v/>
      </c>
      <c r="T154" s="10" t="str">
        <f ca="1" t="shared" si="39"/>
        <v/>
      </c>
      <c r="U154" s="10">
        <f t="shared" si="40"/>
        <v>0</v>
      </c>
      <c r="V154" s="53" t="str">
        <f t="shared" si="41"/>
        <v/>
      </c>
      <c r="W154" s="10" t="str">
        <f>_xlfn.IFERROR(VLOOKUP(H154,'Q3.R'!E:J,6,FALSE),"")</f>
        <v/>
      </c>
      <c r="X154" s="10" t="str">
        <f>_xlfn.IFERROR(VLOOKUP(H154,'Q4.R'!E:J,6,FALSE),"")</f>
        <v/>
      </c>
    </row>
    <row r="155" spans="2:24" ht="21" customHeight="1">
      <c r="B155" s="10">
        <f t="shared" si="33"/>
        <v>0</v>
      </c>
      <c r="C155" s="10" t="str">
        <f t="shared" si="29"/>
        <v/>
      </c>
      <c r="D155" s="32">
        <f t="shared" si="34"/>
        <v>154</v>
      </c>
      <c r="I155" s="10">
        <v>0.7592591496270015</v>
      </c>
      <c r="J155" s="10" t="str">
        <f t="shared" si="30"/>
        <v/>
      </c>
      <c r="K155" s="10" t="str">
        <f>_xlfn.IFERROR(VLOOKUP(H155,'Q1.R'!E:J,6,FALSE),"")</f>
        <v/>
      </c>
      <c r="L155" s="10" t="str">
        <f>_xlfn.IFERROR(VLOOKUP(H155,'Q2.R'!E:J,6,FALSE),"")</f>
        <v/>
      </c>
      <c r="M155" s="10" t="str">
        <f t="shared" si="35"/>
        <v/>
      </c>
      <c r="N155" s="10" t="str">
        <f t="shared" si="36"/>
        <v/>
      </c>
      <c r="O155" s="10" t="str">
        <f t="shared" si="37"/>
        <v/>
      </c>
      <c r="P155" s="10" t="str">
        <f t="shared" si="38"/>
        <v/>
      </c>
      <c r="Q155" s="10">
        <f t="shared" si="31"/>
        <v>0</v>
      </c>
      <c r="R155" s="10" t="str">
        <f ca="1">_xlfn.IFERROR(IF(_xlfn.IFERROR(VLOOKUP(Q155,'F.SL'!F:O,10,FALSE),0)=0,IF(_xlfn.IFERROR(VLOOKUP(Q155,'SF.SL'!F:O,10,FALSE),0)=0,N155,_xlfn.IFERROR(VLOOKUP(Q155,'SF.SL'!F:O,10,FALSE),0)),_xlfn.IFERROR(VLOOKUP(Q155,'F.SL'!F:O,10,FALSE),0)),"")</f>
        <v/>
      </c>
      <c r="S155" s="10" t="str">
        <f ca="1" t="shared" si="32"/>
        <v/>
      </c>
      <c r="T155" s="10" t="str">
        <f ca="1" t="shared" si="39"/>
        <v/>
      </c>
      <c r="U155" s="10">
        <f t="shared" si="40"/>
        <v>0</v>
      </c>
      <c r="V155" s="53" t="str">
        <f t="shared" si="41"/>
        <v/>
      </c>
      <c r="W155" s="10" t="str">
        <f>_xlfn.IFERROR(VLOOKUP(H155,'Q3.R'!E:J,6,FALSE),"")</f>
        <v/>
      </c>
      <c r="X155" s="10" t="str">
        <f>_xlfn.IFERROR(VLOOKUP(H155,'Q4.R'!E:J,6,FALSE),"")</f>
        <v/>
      </c>
    </row>
    <row r="156" spans="2:24" ht="21" customHeight="1">
      <c r="B156" s="10">
        <f t="shared" si="33"/>
        <v>0</v>
      </c>
      <c r="C156" s="10" t="str">
        <f t="shared" si="29"/>
        <v/>
      </c>
      <c r="D156" s="32">
        <f t="shared" si="34"/>
        <v>155</v>
      </c>
      <c r="I156" s="10">
        <v>0.32854936031036475</v>
      </c>
      <c r="J156" s="10" t="str">
        <f t="shared" si="30"/>
        <v/>
      </c>
      <c r="K156" s="10" t="str">
        <f>_xlfn.IFERROR(VLOOKUP(H156,'Q1.R'!E:J,6,FALSE),"")</f>
        <v/>
      </c>
      <c r="L156" s="10" t="str">
        <f>_xlfn.IFERROR(VLOOKUP(H156,'Q2.R'!E:J,6,FALSE),"")</f>
        <v/>
      </c>
      <c r="M156" s="10" t="str">
        <f t="shared" si="35"/>
        <v/>
      </c>
      <c r="N156" s="10" t="str">
        <f t="shared" si="36"/>
        <v/>
      </c>
      <c r="O156" s="10" t="str">
        <f t="shared" si="37"/>
        <v/>
      </c>
      <c r="P156" s="10" t="str">
        <f t="shared" si="38"/>
        <v/>
      </c>
      <c r="Q156" s="10">
        <f t="shared" si="31"/>
        <v>0</v>
      </c>
      <c r="R156" s="10" t="str">
        <f ca="1">_xlfn.IFERROR(IF(_xlfn.IFERROR(VLOOKUP(Q156,'F.SL'!F:O,10,FALSE),0)=0,IF(_xlfn.IFERROR(VLOOKUP(Q156,'SF.SL'!F:O,10,FALSE),0)=0,N156,_xlfn.IFERROR(VLOOKUP(Q156,'SF.SL'!F:O,10,FALSE),0)),_xlfn.IFERROR(VLOOKUP(Q156,'F.SL'!F:O,10,FALSE),0)),"")</f>
        <v/>
      </c>
      <c r="S156" s="10" t="str">
        <f ca="1" t="shared" si="32"/>
        <v/>
      </c>
      <c r="T156" s="10" t="str">
        <f ca="1" t="shared" si="39"/>
        <v/>
      </c>
      <c r="U156" s="10">
        <f t="shared" si="40"/>
        <v>0</v>
      </c>
      <c r="V156" s="53" t="str">
        <f t="shared" si="41"/>
        <v/>
      </c>
      <c r="W156" s="10" t="str">
        <f>_xlfn.IFERROR(VLOOKUP(H156,'Q3.R'!E:J,6,FALSE),"")</f>
        <v/>
      </c>
      <c r="X156" s="10" t="str">
        <f>_xlfn.IFERROR(VLOOKUP(H156,'Q4.R'!E:J,6,FALSE),"")</f>
        <v/>
      </c>
    </row>
    <row r="157" spans="2:24" ht="21" customHeight="1">
      <c r="B157" s="10">
        <f t="shared" si="33"/>
        <v>0</v>
      </c>
      <c r="C157" s="10" t="str">
        <f t="shared" si="29"/>
        <v/>
      </c>
      <c r="D157" s="32">
        <f t="shared" si="34"/>
        <v>156</v>
      </c>
      <c r="I157" s="10">
        <v>0.8739132404806357</v>
      </c>
      <c r="J157" s="10" t="str">
        <f t="shared" si="30"/>
        <v/>
      </c>
      <c r="K157" s="10" t="str">
        <f>_xlfn.IFERROR(VLOOKUP(H157,'Q1.R'!E:J,6,FALSE),"")</f>
        <v/>
      </c>
      <c r="L157" s="10" t="str">
        <f>_xlfn.IFERROR(VLOOKUP(H157,'Q2.R'!E:J,6,FALSE),"")</f>
        <v/>
      </c>
      <c r="M157" s="10" t="str">
        <f t="shared" si="35"/>
        <v/>
      </c>
      <c r="N157" s="10" t="str">
        <f t="shared" si="36"/>
        <v/>
      </c>
      <c r="O157" s="10" t="str">
        <f t="shared" si="37"/>
        <v/>
      </c>
      <c r="P157" s="10" t="str">
        <f t="shared" si="38"/>
        <v/>
      </c>
      <c r="Q157" s="10">
        <f t="shared" si="31"/>
        <v>0</v>
      </c>
      <c r="R157" s="10" t="str">
        <f ca="1">_xlfn.IFERROR(IF(_xlfn.IFERROR(VLOOKUP(Q157,'F.SL'!F:O,10,FALSE),0)=0,IF(_xlfn.IFERROR(VLOOKUP(Q157,'SF.SL'!F:O,10,FALSE),0)=0,N157,_xlfn.IFERROR(VLOOKUP(Q157,'SF.SL'!F:O,10,FALSE),0)),_xlfn.IFERROR(VLOOKUP(Q157,'F.SL'!F:O,10,FALSE),0)),"")</f>
        <v/>
      </c>
      <c r="S157" s="10" t="str">
        <f ca="1" t="shared" si="32"/>
        <v/>
      </c>
      <c r="T157" s="10" t="str">
        <f ca="1" t="shared" si="39"/>
        <v/>
      </c>
      <c r="U157" s="10">
        <f t="shared" si="40"/>
        <v>0</v>
      </c>
      <c r="V157" s="53" t="str">
        <f t="shared" si="41"/>
        <v/>
      </c>
      <c r="W157" s="10" t="str">
        <f>_xlfn.IFERROR(VLOOKUP(H157,'Q3.R'!E:J,6,FALSE),"")</f>
        <v/>
      </c>
      <c r="X157" s="10" t="str">
        <f>_xlfn.IFERROR(VLOOKUP(H157,'Q4.R'!E:J,6,FALSE),"")</f>
        <v/>
      </c>
    </row>
    <row r="158" spans="2:24" ht="21" customHeight="1">
      <c r="B158" s="10">
        <f t="shared" si="33"/>
        <v>0</v>
      </c>
      <c r="C158" s="10" t="str">
        <f t="shared" si="29"/>
        <v/>
      </c>
      <c r="D158" s="32">
        <f t="shared" si="34"/>
        <v>157</v>
      </c>
      <c r="I158" s="10">
        <v>0.5491317788936394</v>
      </c>
      <c r="J158" s="10" t="str">
        <f t="shared" si="30"/>
        <v/>
      </c>
      <c r="K158" s="10" t="str">
        <f>_xlfn.IFERROR(VLOOKUP(H158,'Q1.R'!E:J,6,FALSE),"")</f>
        <v/>
      </c>
      <c r="L158" s="10" t="str">
        <f>_xlfn.IFERROR(VLOOKUP(H158,'Q2.R'!E:J,6,FALSE),"")</f>
        <v/>
      </c>
      <c r="M158" s="10" t="str">
        <f t="shared" si="35"/>
        <v/>
      </c>
      <c r="N158" s="10" t="str">
        <f t="shared" si="36"/>
        <v/>
      </c>
      <c r="O158" s="10" t="str">
        <f t="shared" si="37"/>
        <v/>
      </c>
      <c r="P158" s="10" t="str">
        <f t="shared" si="38"/>
        <v/>
      </c>
      <c r="Q158" s="10">
        <f t="shared" si="31"/>
        <v>0</v>
      </c>
      <c r="R158" s="10" t="str">
        <f ca="1">_xlfn.IFERROR(IF(_xlfn.IFERROR(VLOOKUP(Q158,'F.SL'!F:O,10,FALSE),0)=0,IF(_xlfn.IFERROR(VLOOKUP(Q158,'SF.SL'!F:O,10,FALSE),0)=0,N158,_xlfn.IFERROR(VLOOKUP(Q158,'SF.SL'!F:O,10,FALSE),0)),_xlfn.IFERROR(VLOOKUP(Q158,'F.SL'!F:O,10,FALSE),0)),"")</f>
        <v/>
      </c>
      <c r="S158" s="10" t="str">
        <f ca="1" t="shared" si="32"/>
        <v/>
      </c>
      <c r="T158" s="10" t="str">
        <f ca="1" t="shared" si="39"/>
        <v/>
      </c>
      <c r="U158" s="10">
        <f t="shared" si="40"/>
        <v>0</v>
      </c>
      <c r="V158" s="53" t="str">
        <f t="shared" si="41"/>
        <v/>
      </c>
      <c r="W158" s="10" t="str">
        <f>_xlfn.IFERROR(VLOOKUP(H158,'Q3.R'!E:J,6,FALSE),"")</f>
        <v/>
      </c>
      <c r="X158" s="10" t="str">
        <f>_xlfn.IFERROR(VLOOKUP(H158,'Q4.R'!E:J,6,FALSE),"")</f>
        <v/>
      </c>
    </row>
    <row r="159" spans="2:24" ht="21" customHeight="1">
      <c r="B159" s="10">
        <f t="shared" si="33"/>
        <v>0</v>
      </c>
      <c r="C159" s="10" t="str">
        <f t="shared" si="29"/>
        <v/>
      </c>
      <c r="D159" s="32">
        <f t="shared" si="34"/>
        <v>158</v>
      </c>
      <c r="I159" s="10">
        <v>0.5880466580229252</v>
      </c>
      <c r="J159" s="10" t="str">
        <f t="shared" si="30"/>
        <v/>
      </c>
      <c r="K159" s="10" t="str">
        <f>_xlfn.IFERROR(VLOOKUP(H159,'Q1.R'!E:J,6,FALSE),"")</f>
        <v/>
      </c>
      <c r="L159" s="10" t="str">
        <f>_xlfn.IFERROR(VLOOKUP(H159,'Q2.R'!E:J,6,FALSE),"")</f>
        <v/>
      </c>
      <c r="M159" s="10" t="str">
        <f t="shared" si="35"/>
        <v/>
      </c>
      <c r="N159" s="10" t="str">
        <f t="shared" si="36"/>
        <v/>
      </c>
      <c r="O159" s="10" t="str">
        <f t="shared" si="37"/>
        <v/>
      </c>
      <c r="P159" s="10" t="str">
        <f t="shared" si="38"/>
        <v/>
      </c>
      <c r="Q159" s="10">
        <f t="shared" si="31"/>
        <v>0</v>
      </c>
      <c r="R159" s="10" t="str">
        <f ca="1">_xlfn.IFERROR(IF(_xlfn.IFERROR(VLOOKUP(Q159,'F.SL'!F:O,10,FALSE),0)=0,IF(_xlfn.IFERROR(VLOOKUP(Q159,'SF.SL'!F:O,10,FALSE),0)=0,N159,_xlfn.IFERROR(VLOOKUP(Q159,'SF.SL'!F:O,10,FALSE),0)),_xlfn.IFERROR(VLOOKUP(Q159,'F.SL'!F:O,10,FALSE),0)),"")</f>
        <v/>
      </c>
      <c r="S159" s="10" t="str">
        <f ca="1" t="shared" si="32"/>
        <v/>
      </c>
      <c r="T159" s="10" t="str">
        <f ca="1" t="shared" si="39"/>
        <v/>
      </c>
      <c r="U159" s="10">
        <f t="shared" si="40"/>
        <v>0</v>
      </c>
      <c r="V159" s="53" t="str">
        <f t="shared" si="41"/>
        <v/>
      </c>
      <c r="W159" s="10" t="str">
        <f>_xlfn.IFERROR(VLOOKUP(H159,'Q3.R'!E:J,6,FALSE),"")</f>
        <v/>
      </c>
      <c r="X159" s="10" t="str">
        <f>_xlfn.IFERROR(VLOOKUP(H159,'Q4.R'!E:J,6,FALSE),"")</f>
        <v/>
      </c>
    </row>
    <row r="160" spans="2:24" ht="21" customHeight="1">
      <c r="B160" s="10">
        <f t="shared" si="33"/>
        <v>0</v>
      </c>
      <c r="C160" s="10" t="str">
        <f t="shared" si="29"/>
        <v/>
      </c>
      <c r="D160" s="32">
        <f t="shared" si="34"/>
        <v>159</v>
      </c>
      <c r="I160" s="10">
        <v>0.41824861615916065</v>
      </c>
      <c r="J160" s="10" t="str">
        <f t="shared" si="30"/>
        <v/>
      </c>
      <c r="K160" s="10" t="str">
        <f>_xlfn.IFERROR(VLOOKUP(H160,'Q1.R'!E:J,6,FALSE),"")</f>
        <v/>
      </c>
      <c r="L160" s="10" t="str">
        <f>_xlfn.IFERROR(VLOOKUP(H160,'Q2.R'!E:J,6,FALSE),"")</f>
        <v/>
      </c>
      <c r="M160" s="10" t="str">
        <f t="shared" si="35"/>
        <v/>
      </c>
      <c r="N160" s="10" t="str">
        <f t="shared" si="36"/>
        <v/>
      </c>
      <c r="O160" s="10" t="str">
        <f t="shared" si="37"/>
        <v/>
      </c>
      <c r="P160" s="10" t="str">
        <f t="shared" si="38"/>
        <v/>
      </c>
      <c r="Q160" s="10">
        <f t="shared" si="31"/>
        <v>0</v>
      </c>
      <c r="R160" s="10" t="str">
        <f ca="1">_xlfn.IFERROR(IF(_xlfn.IFERROR(VLOOKUP(Q160,'F.SL'!F:O,10,FALSE),0)=0,IF(_xlfn.IFERROR(VLOOKUP(Q160,'SF.SL'!F:O,10,FALSE),0)=0,N160,_xlfn.IFERROR(VLOOKUP(Q160,'SF.SL'!F:O,10,FALSE),0)),_xlfn.IFERROR(VLOOKUP(Q160,'F.SL'!F:O,10,FALSE),0)),"")</f>
        <v/>
      </c>
      <c r="S160" s="10" t="str">
        <f ca="1" t="shared" si="32"/>
        <v/>
      </c>
      <c r="T160" s="10" t="str">
        <f ca="1" t="shared" si="39"/>
        <v/>
      </c>
      <c r="U160" s="10">
        <f t="shared" si="40"/>
        <v>0</v>
      </c>
      <c r="V160" s="53" t="str">
        <f t="shared" si="41"/>
        <v/>
      </c>
      <c r="W160" s="10" t="str">
        <f>_xlfn.IFERROR(VLOOKUP(H160,'Q3.R'!E:J,6,FALSE),"")</f>
        <v/>
      </c>
      <c r="X160" s="10" t="str">
        <f>_xlfn.IFERROR(VLOOKUP(H160,'Q4.R'!E:J,6,FALSE),"")</f>
        <v/>
      </c>
    </row>
    <row r="161" spans="2:24" ht="21" customHeight="1">
      <c r="B161" s="10">
        <f t="shared" si="33"/>
        <v>0</v>
      </c>
      <c r="C161" s="10" t="str">
        <f t="shared" si="29"/>
        <v/>
      </c>
      <c r="D161" s="32">
        <f t="shared" si="34"/>
        <v>160</v>
      </c>
      <c r="I161" s="10">
        <v>0.7203390573913762</v>
      </c>
      <c r="J161" s="10" t="str">
        <f t="shared" si="30"/>
        <v/>
      </c>
      <c r="K161" s="10" t="str">
        <f>_xlfn.IFERROR(VLOOKUP(H161,'Q1.R'!E:J,6,FALSE),"")</f>
        <v/>
      </c>
      <c r="L161" s="10" t="str">
        <f>_xlfn.IFERROR(VLOOKUP(H161,'Q2.R'!E:J,6,FALSE),"")</f>
        <v/>
      </c>
      <c r="M161" s="10" t="str">
        <f t="shared" si="35"/>
        <v/>
      </c>
      <c r="N161" s="10" t="str">
        <f t="shared" si="36"/>
        <v/>
      </c>
      <c r="O161" s="10" t="str">
        <f t="shared" si="37"/>
        <v/>
      </c>
      <c r="P161" s="10" t="str">
        <f t="shared" si="38"/>
        <v/>
      </c>
      <c r="Q161" s="10">
        <f t="shared" si="31"/>
        <v>0</v>
      </c>
      <c r="R161" s="10" t="str">
        <f ca="1">_xlfn.IFERROR(IF(_xlfn.IFERROR(VLOOKUP(Q161,'F.SL'!F:O,10,FALSE),0)=0,IF(_xlfn.IFERROR(VLOOKUP(Q161,'SF.SL'!F:O,10,FALSE),0)=0,N161,_xlfn.IFERROR(VLOOKUP(Q161,'SF.SL'!F:O,10,FALSE),0)),_xlfn.IFERROR(VLOOKUP(Q161,'F.SL'!F:O,10,FALSE),0)),"")</f>
        <v/>
      </c>
      <c r="S161" s="10" t="str">
        <f ca="1" t="shared" si="32"/>
        <v/>
      </c>
      <c r="T161" s="10" t="str">
        <f ca="1" t="shared" si="39"/>
        <v/>
      </c>
      <c r="U161" s="10">
        <f t="shared" si="40"/>
        <v>0</v>
      </c>
      <c r="V161" s="53" t="str">
        <f t="shared" si="41"/>
        <v/>
      </c>
      <c r="W161" s="10" t="str">
        <f>_xlfn.IFERROR(VLOOKUP(H161,'Q3.R'!E:J,6,FALSE),"")</f>
        <v/>
      </c>
      <c r="X161" s="10" t="str">
        <f>_xlfn.IFERROR(VLOOKUP(H161,'Q4.R'!E:J,6,FALSE),"")</f>
        <v/>
      </c>
    </row>
    <row r="162" spans="2:24" ht="21" customHeight="1">
      <c r="B162" s="10">
        <f t="shared" si="33"/>
        <v>0</v>
      </c>
      <c r="C162" s="10" t="str">
        <f t="shared" si="29"/>
        <v/>
      </c>
      <c r="D162" s="32">
        <f t="shared" si="34"/>
        <v>161</v>
      </c>
      <c r="I162" s="10">
        <v>0.7175511112099672</v>
      </c>
      <c r="J162" s="10" t="str">
        <f t="shared" si="30"/>
        <v/>
      </c>
      <c r="K162" s="10" t="str">
        <f>_xlfn.IFERROR(VLOOKUP(H162,'Q1.R'!E:J,6,FALSE),"")</f>
        <v/>
      </c>
      <c r="L162" s="10" t="str">
        <f>_xlfn.IFERROR(VLOOKUP(H162,'Q2.R'!E:J,6,FALSE),"")</f>
        <v/>
      </c>
      <c r="M162" s="10" t="str">
        <f t="shared" si="35"/>
        <v/>
      </c>
      <c r="N162" s="10" t="str">
        <f t="shared" si="36"/>
        <v/>
      </c>
      <c r="O162" s="10" t="str">
        <f t="shared" si="37"/>
        <v/>
      </c>
      <c r="P162" s="10" t="str">
        <f t="shared" si="38"/>
        <v/>
      </c>
      <c r="Q162" s="10">
        <f t="shared" si="31"/>
        <v>0</v>
      </c>
      <c r="R162" s="10" t="str">
        <f ca="1">_xlfn.IFERROR(IF(_xlfn.IFERROR(VLOOKUP(Q162,'F.SL'!F:O,10,FALSE),0)=0,IF(_xlfn.IFERROR(VLOOKUP(Q162,'SF.SL'!F:O,10,FALSE),0)=0,N162,_xlfn.IFERROR(VLOOKUP(Q162,'SF.SL'!F:O,10,FALSE),0)),_xlfn.IFERROR(VLOOKUP(Q162,'F.SL'!F:O,10,FALSE),0)),"")</f>
        <v/>
      </c>
      <c r="S162" s="10" t="str">
        <f ca="1" t="shared" si="32"/>
        <v/>
      </c>
      <c r="T162" s="10" t="str">
        <f ca="1" t="shared" si="39"/>
        <v/>
      </c>
      <c r="U162" s="10">
        <f t="shared" si="40"/>
        <v>0</v>
      </c>
      <c r="V162" s="53" t="str">
        <f t="shared" si="41"/>
        <v/>
      </c>
      <c r="W162" s="10" t="str">
        <f>_xlfn.IFERROR(VLOOKUP(H162,'Q3.R'!E:J,6,FALSE),"")</f>
        <v/>
      </c>
      <c r="X162" s="10" t="str">
        <f>_xlfn.IFERROR(VLOOKUP(H162,'Q4.R'!E:J,6,FALSE),"")</f>
        <v/>
      </c>
    </row>
    <row r="163" spans="2:24" ht="21" customHeight="1">
      <c r="B163" s="10">
        <f t="shared" si="33"/>
        <v>0</v>
      </c>
      <c r="C163" s="10" t="str">
        <f t="shared" si="29"/>
        <v/>
      </c>
      <c r="D163" s="32">
        <f t="shared" si="34"/>
        <v>162</v>
      </c>
      <c r="I163" s="10">
        <v>0.7284814974856277</v>
      </c>
      <c r="J163" s="10" t="str">
        <f t="shared" si="30"/>
        <v/>
      </c>
      <c r="K163" s="10" t="str">
        <f>_xlfn.IFERROR(VLOOKUP(H163,'Q1.R'!E:J,6,FALSE),"")</f>
        <v/>
      </c>
      <c r="L163" s="10" t="str">
        <f>_xlfn.IFERROR(VLOOKUP(H163,'Q2.R'!E:J,6,FALSE),"")</f>
        <v/>
      </c>
      <c r="M163" s="10" t="str">
        <f t="shared" si="35"/>
        <v/>
      </c>
      <c r="N163" s="10" t="str">
        <f t="shared" si="36"/>
        <v/>
      </c>
      <c r="O163" s="10" t="str">
        <f t="shared" si="37"/>
        <v/>
      </c>
      <c r="P163" s="10" t="str">
        <f t="shared" si="38"/>
        <v/>
      </c>
      <c r="Q163" s="10">
        <f t="shared" si="31"/>
        <v>0</v>
      </c>
      <c r="R163" s="10" t="str">
        <f ca="1">_xlfn.IFERROR(IF(_xlfn.IFERROR(VLOOKUP(Q163,'F.SL'!F:O,10,FALSE),0)=0,IF(_xlfn.IFERROR(VLOOKUP(Q163,'SF.SL'!F:O,10,FALSE),0)=0,N163,_xlfn.IFERROR(VLOOKUP(Q163,'SF.SL'!F:O,10,FALSE),0)),_xlfn.IFERROR(VLOOKUP(Q163,'F.SL'!F:O,10,FALSE),0)),"")</f>
        <v/>
      </c>
      <c r="S163" s="10" t="str">
        <f ca="1" t="shared" si="32"/>
        <v/>
      </c>
      <c r="T163" s="10" t="str">
        <f ca="1" t="shared" si="39"/>
        <v/>
      </c>
      <c r="U163" s="10">
        <f t="shared" si="40"/>
        <v>0</v>
      </c>
      <c r="V163" s="53" t="str">
        <f t="shared" si="41"/>
        <v/>
      </c>
      <c r="W163" s="10" t="str">
        <f>_xlfn.IFERROR(VLOOKUP(H163,'Q3.R'!E:J,6,FALSE),"")</f>
        <v/>
      </c>
      <c r="X163" s="10" t="str">
        <f>_xlfn.IFERROR(VLOOKUP(H163,'Q4.R'!E:J,6,FALSE),"")</f>
        <v/>
      </c>
    </row>
    <row r="164" spans="2:24" ht="21" customHeight="1">
      <c r="B164" s="10">
        <f t="shared" si="33"/>
        <v>0</v>
      </c>
      <c r="C164" s="10" t="str">
        <f t="shared" si="29"/>
        <v/>
      </c>
      <c r="D164" s="32">
        <f t="shared" si="34"/>
        <v>163</v>
      </c>
      <c r="I164" s="10">
        <v>0.3768621701686644</v>
      </c>
      <c r="J164" s="10" t="str">
        <f t="shared" si="30"/>
        <v/>
      </c>
      <c r="K164" s="10" t="str">
        <f>_xlfn.IFERROR(VLOOKUP(H164,'Q1.R'!E:J,6,FALSE),"")</f>
        <v/>
      </c>
      <c r="L164" s="10" t="str">
        <f>_xlfn.IFERROR(VLOOKUP(H164,'Q2.R'!E:J,6,FALSE),"")</f>
        <v/>
      </c>
      <c r="M164" s="10" t="str">
        <f t="shared" si="35"/>
        <v/>
      </c>
      <c r="N164" s="10" t="str">
        <f t="shared" si="36"/>
        <v/>
      </c>
      <c r="O164" s="10" t="str">
        <f t="shared" si="37"/>
        <v/>
      </c>
      <c r="P164" s="10" t="str">
        <f t="shared" si="38"/>
        <v/>
      </c>
      <c r="Q164" s="10">
        <f t="shared" si="31"/>
        <v>0</v>
      </c>
      <c r="R164" s="10" t="str">
        <f ca="1">_xlfn.IFERROR(IF(_xlfn.IFERROR(VLOOKUP(Q164,'F.SL'!F:O,10,FALSE),0)=0,IF(_xlfn.IFERROR(VLOOKUP(Q164,'SF.SL'!F:O,10,FALSE),0)=0,N164,_xlfn.IFERROR(VLOOKUP(Q164,'SF.SL'!F:O,10,FALSE),0)),_xlfn.IFERROR(VLOOKUP(Q164,'F.SL'!F:O,10,FALSE),0)),"")</f>
        <v/>
      </c>
      <c r="S164" s="10" t="str">
        <f ca="1" t="shared" si="32"/>
        <v/>
      </c>
      <c r="T164" s="10" t="str">
        <f ca="1" t="shared" si="39"/>
        <v/>
      </c>
      <c r="U164" s="10">
        <f t="shared" si="40"/>
        <v>0</v>
      </c>
      <c r="V164" s="53" t="str">
        <f t="shared" si="41"/>
        <v/>
      </c>
      <c r="W164" s="10" t="str">
        <f>_xlfn.IFERROR(VLOOKUP(H164,'Q3.R'!E:J,6,FALSE),"")</f>
        <v/>
      </c>
      <c r="X164" s="10" t="str">
        <f>_xlfn.IFERROR(VLOOKUP(H164,'Q4.R'!E:J,6,FALSE),"")</f>
        <v/>
      </c>
    </row>
    <row r="165" spans="2:24" ht="21" customHeight="1">
      <c r="B165" s="10">
        <f t="shared" si="33"/>
        <v>0</v>
      </c>
      <c r="C165" s="10" t="str">
        <f t="shared" si="29"/>
        <v/>
      </c>
      <c r="D165" s="32">
        <f t="shared" si="34"/>
        <v>164</v>
      </c>
      <c r="I165" s="10">
        <v>0.31196813619643005</v>
      </c>
      <c r="J165" s="10" t="str">
        <f t="shared" si="30"/>
        <v/>
      </c>
      <c r="K165" s="10" t="str">
        <f>_xlfn.IFERROR(VLOOKUP(H165,'Q1.R'!E:J,6,FALSE),"")</f>
        <v/>
      </c>
      <c r="L165" s="10" t="str">
        <f>_xlfn.IFERROR(VLOOKUP(H165,'Q2.R'!E:J,6,FALSE),"")</f>
        <v/>
      </c>
      <c r="M165" s="10" t="str">
        <f t="shared" si="35"/>
        <v/>
      </c>
      <c r="N165" s="10" t="str">
        <f t="shared" si="36"/>
        <v/>
      </c>
      <c r="O165" s="10" t="str">
        <f t="shared" si="37"/>
        <v/>
      </c>
      <c r="P165" s="10" t="str">
        <f t="shared" si="38"/>
        <v/>
      </c>
      <c r="Q165" s="10">
        <f t="shared" si="31"/>
        <v>0</v>
      </c>
      <c r="R165" s="10" t="str">
        <f ca="1">_xlfn.IFERROR(IF(_xlfn.IFERROR(VLOOKUP(Q165,'F.SL'!F:O,10,FALSE),0)=0,IF(_xlfn.IFERROR(VLOOKUP(Q165,'SF.SL'!F:O,10,FALSE),0)=0,N165,_xlfn.IFERROR(VLOOKUP(Q165,'SF.SL'!F:O,10,FALSE),0)),_xlfn.IFERROR(VLOOKUP(Q165,'F.SL'!F:O,10,FALSE),0)),"")</f>
        <v/>
      </c>
      <c r="S165" s="10" t="str">
        <f ca="1" t="shared" si="32"/>
        <v/>
      </c>
      <c r="T165" s="10" t="str">
        <f ca="1" t="shared" si="39"/>
        <v/>
      </c>
      <c r="U165" s="10">
        <f t="shared" si="40"/>
        <v>0</v>
      </c>
      <c r="V165" s="53" t="str">
        <f t="shared" si="41"/>
        <v/>
      </c>
      <c r="W165" s="10" t="str">
        <f>_xlfn.IFERROR(VLOOKUP(H165,'Q3.R'!E:J,6,FALSE),"")</f>
        <v/>
      </c>
      <c r="X165" s="10" t="str">
        <f>_xlfn.IFERROR(VLOOKUP(H165,'Q4.R'!E:J,6,FALSE),"")</f>
        <v/>
      </c>
    </row>
    <row r="166" spans="2:24" ht="21" customHeight="1">
      <c r="B166" s="10">
        <f t="shared" si="33"/>
        <v>0</v>
      </c>
      <c r="C166" s="10" t="str">
        <f t="shared" si="29"/>
        <v/>
      </c>
      <c r="D166" s="32">
        <f t="shared" si="34"/>
        <v>165</v>
      </c>
      <c r="I166" s="10">
        <v>0.24166761076138255</v>
      </c>
      <c r="J166" s="10" t="str">
        <f t="shared" si="30"/>
        <v/>
      </c>
      <c r="K166" s="10" t="str">
        <f>_xlfn.IFERROR(VLOOKUP(H166,'Q1.R'!E:J,6,FALSE),"")</f>
        <v/>
      </c>
      <c r="L166" s="10" t="str">
        <f>_xlfn.IFERROR(VLOOKUP(H166,'Q2.R'!E:J,6,FALSE),"")</f>
        <v/>
      </c>
      <c r="M166" s="10" t="str">
        <f t="shared" si="35"/>
        <v/>
      </c>
      <c r="N166" s="10" t="str">
        <f t="shared" si="36"/>
        <v/>
      </c>
      <c r="O166" s="10" t="str">
        <f t="shared" si="37"/>
        <v/>
      </c>
      <c r="P166" s="10" t="str">
        <f t="shared" si="38"/>
        <v/>
      </c>
      <c r="Q166" s="10">
        <f t="shared" si="31"/>
        <v>0</v>
      </c>
      <c r="R166" s="10" t="str">
        <f ca="1">_xlfn.IFERROR(IF(_xlfn.IFERROR(VLOOKUP(Q166,'F.SL'!F:O,10,FALSE),0)=0,IF(_xlfn.IFERROR(VLOOKUP(Q166,'SF.SL'!F:O,10,FALSE),0)=0,N166,_xlfn.IFERROR(VLOOKUP(Q166,'SF.SL'!F:O,10,FALSE),0)),_xlfn.IFERROR(VLOOKUP(Q166,'F.SL'!F:O,10,FALSE),0)),"")</f>
        <v/>
      </c>
      <c r="S166" s="10" t="str">
        <f ca="1" t="shared" si="32"/>
        <v/>
      </c>
      <c r="T166" s="10" t="str">
        <f ca="1" t="shared" si="39"/>
        <v/>
      </c>
      <c r="U166" s="10">
        <f t="shared" si="40"/>
        <v>0</v>
      </c>
      <c r="V166" s="53" t="str">
        <f t="shared" si="41"/>
        <v/>
      </c>
      <c r="W166" s="10" t="str">
        <f>_xlfn.IFERROR(VLOOKUP(H166,'Q3.R'!E:J,6,FALSE),"")</f>
        <v/>
      </c>
      <c r="X166" s="10" t="str">
        <f>_xlfn.IFERROR(VLOOKUP(H166,'Q4.R'!E:J,6,FALSE),"")</f>
        <v/>
      </c>
    </row>
    <row r="167" spans="2:24" ht="21" customHeight="1">
      <c r="B167" s="10">
        <f t="shared" si="33"/>
        <v>0</v>
      </c>
      <c r="C167" s="10" t="str">
        <f t="shared" si="29"/>
        <v/>
      </c>
      <c r="D167" s="32">
        <f t="shared" si="34"/>
        <v>166</v>
      </c>
      <c r="I167" s="10">
        <v>0.5267898027134869</v>
      </c>
      <c r="J167" s="10" t="str">
        <f t="shared" si="30"/>
        <v/>
      </c>
      <c r="K167" s="10" t="str">
        <f>_xlfn.IFERROR(VLOOKUP(H167,'Q1.R'!E:J,6,FALSE),"")</f>
        <v/>
      </c>
      <c r="L167" s="10" t="str">
        <f>_xlfn.IFERROR(VLOOKUP(H167,'Q2.R'!E:J,6,FALSE),"")</f>
        <v/>
      </c>
      <c r="M167" s="10" t="str">
        <f t="shared" si="35"/>
        <v/>
      </c>
      <c r="N167" s="10" t="str">
        <f t="shared" si="36"/>
        <v/>
      </c>
      <c r="O167" s="10" t="str">
        <f t="shared" si="37"/>
        <v/>
      </c>
      <c r="P167" s="10" t="str">
        <f t="shared" si="38"/>
        <v/>
      </c>
      <c r="Q167" s="10">
        <f t="shared" si="31"/>
        <v>0</v>
      </c>
      <c r="R167" s="10" t="str">
        <f ca="1">_xlfn.IFERROR(IF(_xlfn.IFERROR(VLOOKUP(Q167,'F.SL'!F:O,10,FALSE),0)=0,IF(_xlfn.IFERROR(VLOOKUP(Q167,'SF.SL'!F:O,10,FALSE),0)=0,N167,_xlfn.IFERROR(VLOOKUP(Q167,'SF.SL'!F:O,10,FALSE),0)),_xlfn.IFERROR(VLOOKUP(Q167,'F.SL'!F:O,10,FALSE),0)),"")</f>
        <v/>
      </c>
      <c r="S167" s="10" t="str">
        <f ca="1" t="shared" si="32"/>
        <v/>
      </c>
      <c r="T167" s="10" t="str">
        <f ca="1" t="shared" si="39"/>
        <v/>
      </c>
      <c r="U167" s="10">
        <f t="shared" si="40"/>
        <v>0</v>
      </c>
      <c r="V167" s="53" t="str">
        <f t="shared" si="41"/>
        <v/>
      </c>
      <c r="W167" s="10" t="str">
        <f>_xlfn.IFERROR(VLOOKUP(H167,'Q3.R'!E:J,6,FALSE),"")</f>
        <v/>
      </c>
      <c r="X167" s="10" t="str">
        <f>_xlfn.IFERROR(VLOOKUP(H167,'Q4.R'!E:J,6,FALSE),"")</f>
        <v/>
      </c>
    </row>
    <row r="168" spans="2:24" ht="21" customHeight="1">
      <c r="B168" s="10">
        <f t="shared" si="33"/>
        <v>0</v>
      </c>
      <c r="C168" s="10" t="str">
        <f t="shared" si="29"/>
        <v/>
      </c>
      <c r="D168" s="32">
        <f t="shared" si="34"/>
        <v>167</v>
      </c>
      <c r="I168" s="10">
        <v>0.54341015258475</v>
      </c>
      <c r="J168" s="10" t="str">
        <f t="shared" si="30"/>
        <v/>
      </c>
      <c r="K168" s="10" t="str">
        <f>_xlfn.IFERROR(VLOOKUP(H168,'Q1.R'!E:J,6,FALSE),"")</f>
        <v/>
      </c>
      <c r="L168" s="10" t="str">
        <f>_xlfn.IFERROR(VLOOKUP(H168,'Q2.R'!E:J,6,FALSE),"")</f>
        <v/>
      </c>
      <c r="M168" s="10" t="str">
        <f t="shared" si="35"/>
        <v/>
      </c>
      <c r="N168" s="10" t="str">
        <f t="shared" si="36"/>
        <v/>
      </c>
      <c r="O168" s="10" t="str">
        <f t="shared" si="37"/>
        <v/>
      </c>
      <c r="P168" s="10" t="str">
        <f t="shared" si="38"/>
        <v/>
      </c>
      <c r="Q168" s="10">
        <f t="shared" si="31"/>
        <v>0</v>
      </c>
      <c r="R168" s="10" t="str">
        <f ca="1">_xlfn.IFERROR(IF(_xlfn.IFERROR(VLOOKUP(Q168,'F.SL'!F:O,10,FALSE),0)=0,IF(_xlfn.IFERROR(VLOOKUP(Q168,'SF.SL'!F:O,10,FALSE),0)=0,N168,_xlfn.IFERROR(VLOOKUP(Q168,'SF.SL'!F:O,10,FALSE),0)),_xlfn.IFERROR(VLOOKUP(Q168,'F.SL'!F:O,10,FALSE),0)),"")</f>
        <v/>
      </c>
      <c r="S168" s="10" t="str">
        <f ca="1" t="shared" si="32"/>
        <v/>
      </c>
      <c r="T168" s="10" t="str">
        <f ca="1" t="shared" si="39"/>
        <v/>
      </c>
      <c r="U168" s="10">
        <f t="shared" si="40"/>
        <v>0</v>
      </c>
      <c r="V168" s="53" t="str">
        <f t="shared" si="41"/>
        <v/>
      </c>
      <c r="W168" s="10" t="str">
        <f>_xlfn.IFERROR(VLOOKUP(H168,'Q3.R'!E:J,6,FALSE),"")</f>
        <v/>
      </c>
      <c r="X168" s="10" t="str">
        <f>_xlfn.IFERROR(VLOOKUP(H168,'Q4.R'!E:J,6,FALSE),"")</f>
        <v/>
      </c>
    </row>
    <row r="169" spans="2:24" ht="21" customHeight="1">
      <c r="B169" s="10">
        <f t="shared" si="33"/>
        <v>0</v>
      </c>
      <c r="C169" s="10" t="str">
        <f t="shared" si="29"/>
        <v/>
      </c>
      <c r="D169" s="32">
        <f t="shared" si="34"/>
        <v>168</v>
      </c>
      <c r="I169" s="10">
        <v>0.9167857879799457</v>
      </c>
      <c r="J169" s="10" t="str">
        <f t="shared" si="30"/>
        <v/>
      </c>
      <c r="K169" s="10" t="str">
        <f>_xlfn.IFERROR(VLOOKUP(H169,'Q1.R'!E:J,6,FALSE),"")</f>
        <v/>
      </c>
      <c r="L169" s="10" t="str">
        <f>_xlfn.IFERROR(VLOOKUP(H169,'Q2.R'!E:J,6,FALSE),"")</f>
        <v/>
      </c>
      <c r="M169" s="10" t="str">
        <f t="shared" si="35"/>
        <v/>
      </c>
      <c r="N169" s="10" t="str">
        <f t="shared" si="36"/>
        <v/>
      </c>
      <c r="O169" s="10" t="str">
        <f t="shared" si="37"/>
        <v/>
      </c>
      <c r="P169" s="10" t="str">
        <f t="shared" si="38"/>
        <v/>
      </c>
      <c r="Q169" s="10">
        <f t="shared" si="31"/>
        <v>0</v>
      </c>
      <c r="R169" s="10" t="str">
        <f ca="1">_xlfn.IFERROR(IF(_xlfn.IFERROR(VLOOKUP(Q169,'F.SL'!F:O,10,FALSE),0)=0,IF(_xlfn.IFERROR(VLOOKUP(Q169,'SF.SL'!F:O,10,FALSE),0)=0,N169,_xlfn.IFERROR(VLOOKUP(Q169,'SF.SL'!F:O,10,FALSE),0)),_xlfn.IFERROR(VLOOKUP(Q169,'F.SL'!F:O,10,FALSE),0)),"")</f>
        <v/>
      </c>
      <c r="S169" s="10" t="str">
        <f ca="1" t="shared" si="32"/>
        <v/>
      </c>
      <c r="T169" s="10" t="str">
        <f ca="1" t="shared" si="39"/>
        <v/>
      </c>
      <c r="U169" s="10">
        <f t="shared" si="40"/>
        <v>0</v>
      </c>
      <c r="V169" s="53" t="str">
        <f t="shared" si="41"/>
        <v/>
      </c>
      <c r="W169" s="10" t="str">
        <f>_xlfn.IFERROR(VLOOKUP(H169,'Q3.R'!E:J,6,FALSE),"")</f>
        <v/>
      </c>
      <c r="X169" s="10" t="str">
        <f>_xlfn.IFERROR(VLOOKUP(H169,'Q4.R'!E:J,6,FALSE),"")</f>
        <v/>
      </c>
    </row>
    <row r="170" spans="2:24" ht="21" customHeight="1">
      <c r="B170" s="10">
        <f t="shared" si="33"/>
        <v>0</v>
      </c>
      <c r="C170" s="10" t="str">
        <f t="shared" si="29"/>
        <v/>
      </c>
      <c r="D170" s="32">
        <f t="shared" si="34"/>
        <v>169</v>
      </c>
      <c r="I170" s="10">
        <v>0.159484957331399</v>
      </c>
      <c r="J170" s="10" t="str">
        <f t="shared" si="30"/>
        <v/>
      </c>
      <c r="K170" s="10" t="str">
        <f>_xlfn.IFERROR(VLOOKUP(H170,'Q1.R'!E:J,6,FALSE),"")</f>
        <v/>
      </c>
      <c r="L170" s="10" t="str">
        <f>_xlfn.IFERROR(VLOOKUP(H170,'Q2.R'!E:J,6,FALSE),"")</f>
        <v/>
      </c>
      <c r="M170" s="10" t="str">
        <f t="shared" si="35"/>
        <v/>
      </c>
      <c r="N170" s="10" t="str">
        <f t="shared" si="36"/>
        <v/>
      </c>
      <c r="O170" s="10" t="str">
        <f t="shared" si="37"/>
        <v/>
      </c>
      <c r="P170" s="10" t="str">
        <f t="shared" si="38"/>
        <v/>
      </c>
      <c r="Q170" s="10">
        <f t="shared" si="31"/>
        <v>0</v>
      </c>
      <c r="R170" s="10" t="str">
        <f ca="1">_xlfn.IFERROR(IF(_xlfn.IFERROR(VLOOKUP(Q170,'F.SL'!F:O,10,FALSE),0)=0,IF(_xlfn.IFERROR(VLOOKUP(Q170,'SF.SL'!F:O,10,FALSE),0)=0,N170,_xlfn.IFERROR(VLOOKUP(Q170,'SF.SL'!F:O,10,FALSE),0)),_xlfn.IFERROR(VLOOKUP(Q170,'F.SL'!F:O,10,FALSE),0)),"")</f>
        <v/>
      </c>
      <c r="S170" s="10" t="str">
        <f ca="1" t="shared" si="32"/>
        <v/>
      </c>
      <c r="T170" s="10" t="str">
        <f ca="1" t="shared" si="39"/>
        <v/>
      </c>
      <c r="U170" s="10">
        <f t="shared" si="40"/>
        <v>0</v>
      </c>
      <c r="V170" s="53" t="str">
        <f t="shared" si="41"/>
        <v/>
      </c>
      <c r="W170" s="10" t="str">
        <f>_xlfn.IFERROR(VLOOKUP(H170,'Q3.R'!E:J,6,FALSE),"")</f>
        <v/>
      </c>
      <c r="X170" s="10" t="str">
        <f>_xlfn.IFERROR(VLOOKUP(H170,'Q4.R'!E:J,6,FALSE),"")</f>
        <v/>
      </c>
    </row>
    <row r="171" spans="2:24" ht="21" customHeight="1">
      <c r="B171" s="10">
        <f t="shared" si="33"/>
        <v>0</v>
      </c>
      <c r="C171" s="10" t="str">
        <f t="shared" si="29"/>
        <v/>
      </c>
      <c r="D171" s="32">
        <f t="shared" si="34"/>
        <v>170</v>
      </c>
      <c r="I171" s="10">
        <v>0.03754164802910842</v>
      </c>
      <c r="J171" s="10" t="str">
        <f t="shared" si="30"/>
        <v/>
      </c>
      <c r="K171" s="10" t="str">
        <f>_xlfn.IFERROR(VLOOKUP(H171,'Q1.R'!E:J,6,FALSE),"")</f>
        <v/>
      </c>
      <c r="L171" s="10" t="str">
        <f>_xlfn.IFERROR(VLOOKUP(H171,'Q2.R'!E:J,6,FALSE),"")</f>
        <v/>
      </c>
      <c r="M171" s="10" t="str">
        <f t="shared" si="35"/>
        <v/>
      </c>
      <c r="N171" s="10" t="str">
        <f t="shared" si="36"/>
        <v/>
      </c>
      <c r="O171" s="10" t="str">
        <f t="shared" si="37"/>
        <v/>
      </c>
      <c r="P171" s="10" t="str">
        <f t="shared" si="38"/>
        <v/>
      </c>
      <c r="Q171" s="10">
        <f t="shared" si="31"/>
        <v>0</v>
      </c>
      <c r="R171" s="10" t="str">
        <f ca="1">_xlfn.IFERROR(IF(_xlfn.IFERROR(VLOOKUP(Q171,'F.SL'!F:O,10,FALSE),0)=0,IF(_xlfn.IFERROR(VLOOKUP(Q171,'SF.SL'!F:O,10,FALSE),0)=0,N171,_xlfn.IFERROR(VLOOKUP(Q171,'SF.SL'!F:O,10,FALSE),0)),_xlfn.IFERROR(VLOOKUP(Q171,'F.SL'!F:O,10,FALSE),0)),"")</f>
        <v/>
      </c>
      <c r="S171" s="10" t="str">
        <f ca="1" t="shared" si="32"/>
        <v/>
      </c>
      <c r="T171" s="10" t="str">
        <f ca="1" t="shared" si="39"/>
        <v/>
      </c>
      <c r="U171" s="10">
        <f t="shared" si="40"/>
        <v>0</v>
      </c>
      <c r="V171" s="53" t="str">
        <f t="shared" si="41"/>
        <v/>
      </c>
      <c r="W171" s="10" t="str">
        <f>_xlfn.IFERROR(VLOOKUP(H171,'Q3.R'!E:J,6,FALSE),"")</f>
        <v/>
      </c>
      <c r="X171" s="10" t="str">
        <f>_xlfn.IFERROR(VLOOKUP(H171,'Q4.R'!E:J,6,FALSE),"")</f>
        <v/>
      </c>
    </row>
    <row r="172" spans="2:24" ht="21" customHeight="1">
      <c r="B172" s="10">
        <f t="shared" si="33"/>
        <v>0</v>
      </c>
      <c r="C172" s="10" t="str">
        <f t="shared" si="29"/>
        <v/>
      </c>
      <c r="D172" s="32">
        <f t="shared" si="34"/>
        <v>171</v>
      </c>
      <c r="I172" s="10">
        <v>0.6636786856263043</v>
      </c>
      <c r="J172" s="10" t="str">
        <f t="shared" si="30"/>
        <v/>
      </c>
      <c r="K172" s="10" t="str">
        <f>_xlfn.IFERROR(VLOOKUP(H172,'Q1.R'!E:J,6,FALSE),"")</f>
        <v/>
      </c>
      <c r="L172" s="10" t="str">
        <f>_xlfn.IFERROR(VLOOKUP(H172,'Q2.R'!E:J,6,FALSE),"")</f>
        <v/>
      </c>
      <c r="M172" s="10" t="str">
        <f t="shared" si="35"/>
        <v/>
      </c>
      <c r="N172" s="10" t="str">
        <f t="shared" si="36"/>
        <v/>
      </c>
      <c r="O172" s="10" t="str">
        <f t="shared" si="37"/>
        <v/>
      </c>
      <c r="P172" s="10" t="str">
        <f t="shared" si="38"/>
        <v/>
      </c>
      <c r="Q172" s="10">
        <f t="shared" si="31"/>
        <v>0</v>
      </c>
      <c r="R172" s="10" t="str">
        <f ca="1">_xlfn.IFERROR(IF(_xlfn.IFERROR(VLOOKUP(Q172,'F.SL'!F:O,10,FALSE),0)=0,IF(_xlfn.IFERROR(VLOOKUP(Q172,'SF.SL'!F:O,10,FALSE),0)=0,N172,_xlfn.IFERROR(VLOOKUP(Q172,'SF.SL'!F:O,10,FALSE),0)),_xlfn.IFERROR(VLOOKUP(Q172,'F.SL'!F:O,10,FALSE),0)),"")</f>
        <v/>
      </c>
      <c r="S172" s="10" t="str">
        <f ca="1" t="shared" si="32"/>
        <v/>
      </c>
      <c r="T172" s="10" t="str">
        <f ca="1" t="shared" si="39"/>
        <v/>
      </c>
      <c r="U172" s="10">
        <f t="shared" si="40"/>
        <v>0</v>
      </c>
      <c r="V172" s="53" t="str">
        <f t="shared" si="41"/>
        <v/>
      </c>
      <c r="W172" s="10" t="str">
        <f>_xlfn.IFERROR(VLOOKUP(H172,'Q3.R'!E:J,6,FALSE),"")</f>
        <v/>
      </c>
      <c r="X172" s="10" t="str">
        <f>_xlfn.IFERROR(VLOOKUP(H172,'Q4.R'!E:J,6,FALSE),"")</f>
        <v/>
      </c>
    </row>
    <row r="173" spans="2:24" ht="21" customHeight="1">
      <c r="B173" s="10">
        <f t="shared" si="33"/>
        <v>0</v>
      </c>
      <c r="C173" s="10" t="str">
        <f t="shared" si="29"/>
        <v/>
      </c>
      <c r="D173" s="32">
        <f t="shared" si="34"/>
        <v>172</v>
      </c>
      <c r="I173" s="10">
        <v>0.35663377233429594</v>
      </c>
      <c r="J173" s="10" t="str">
        <f t="shared" si="30"/>
        <v/>
      </c>
      <c r="K173" s="10" t="str">
        <f>_xlfn.IFERROR(VLOOKUP(H173,'Q1.R'!E:J,6,FALSE),"")</f>
        <v/>
      </c>
      <c r="L173" s="10" t="str">
        <f>_xlfn.IFERROR(VLOOKUP(H173,'Q2.R'!E:J,6,FALSE),"")</f>
        <v/>
      </c>
      <c r="M173" s="10" t="str">
        <f t="shared" si="35"/>
        <v/>
      </c>
      <c r="N173" s="10" t="str">
        <f t="shared" si="36"/>
        <v/>
      </c>
      <c r="O173" s="10" t="str">
        <f t="shared" si="37"/>
        <v/>
      </c>
      <c r="P173" s="10" t="str">
        <f t="shared" si="38"/>
        <v/>
      </c>
      <c r="Q173" s="10">
        <f t="shared" si="31"/>
        <v>0</v>
      </c>
      <c r="R173" s="10" t="str">
        <f ca="1">_xlfn.IFERROR(IF(_xlfn.IFERROR(VLOOKUP(Q173,'F.SL'!F:O,10,FALSE),0)=0,IF(_xlfn.IFERROR(VLOOKUP(Q173,'SF.SL'!F:O,10,FALSE),0)=0,N173,_xlfn.IFERROR(VLOOKUP(Q173,'SF.SL'!F:O,10,FALSE),0)),_xlfn.IFERROR(VLOOKUP(Q173,'F.SL'!F:O,10,FALSE),0)),"")</f>
        <v/>
      </c>
      <c r="S173" s="10" t="str">
        <f ca="1" t="shared" si="32"/>
        <v/>
      </c>
      <c r="T173" s="10" t="str">
        <f ca="1" t="shared" si="39"/>
        <v/>
      </c>
      <c r="U173" s="10">
        <f t="shared" si="40"/>
        <v>0</v>
      </c>
      <c r="V173" s="53" t="str">
        <f t="shared" si="41"/>
        <v/>
      </c>
      <c r="W173" s="10" t="str">
        <f>_xlfn.IFERROR(VLOOKUP(H173,'Q3.R'!E:J,6,FALSE),"")</f>
        <v/>
      </c>
      <c r="X173" s="10" t="str">
        <f>_xlfn.IFERROR(VLOOKUP(H173,'Q4.R'!E:J,6,FALSE),"")</f>
        <v/>
      </c>
    </row>
    <row r="174" spans="2:24" ht="21" customHeight="1">
      <c r="B174" s="10">
        <f t="shared" si="33"/>
        <v>0</v>
      </c>
      <c r="C174" s="10" t="str">
        <f t="shared" si="29"/>
        <v/>
      </c>
      <c r="D174" s="32">
        <f t="shared" si="34"/>
        <v>173</v>
      </c>
      <c r="I174" s="10">
        <v>0.41757823899597113</v>
      </c>
      <c r="J174" s="10" t="str">
        <f t="shared" si="30"/>
        <v/>
      </c>
      <c r="K174" s="10" t="str">
        <f>_xlfn.IFERROR(VLOOKUP(H174,'Q1.R'!E:J,6,FALSE),"")</f>
        <v/>
      </c>
      <c r="L174" s="10" t="str">
        <f>_xlfn.IFERROR(VLOOKUP(H174,'Q2.R'!E:J,6,FALSE),"")</f>
        <v/>
      </c>
      <c r="M174" s="10" t="str">
        <f t="shared" si="35"/>
        <v/>
      </c>
      <c r="N174" s="10" t="str">
        <f t="shared" si="36"/>
        <v/>
      </c>
      <c r="O174" s="10" t="str">
        <f t="shared" si="37"/>
        <v/>
      </c>
      <c r="P174" s="10" t="str">
        <f t="shared" si="38"/>
        <v/>
      </c>
      <c r="Q174" s="10">
        <f t="shared" si="31"/>
        <v>0</v>
      </c>
      <c r="R174" s="10" t="str">
        <f ca="1">_xlfn.IFERROR(IF(_xlfn.IFERROR(VLOOKUP(Q174,'F.SL'!F:O,10,FALSE),0)=0,IF(_xlfn.IFERROR(VLOOKUP(Q174,'SF.SL'!F:O,10,FALSE),0)=0,N174,_xlfn.IFERROR(VLOOKUP(Q174,'SF.SL'!F:O,10,FALSE),0)),_xlfn.IFERROR(VLOOKUP(Q174,'F.SL'!F:O,10,FALSE),0)),"")</f>
        <v/>
      </c>
      <c r="S174" s="10" t="str">
        <f ca="1" t="shared" si="32"/>
        <v/>
      </c>
      <c r="T174" s="10" t="str">
        <f ca="1" t="shared" si="39"/>
        <v/>
      </c>
      <c r="U174" s="10">
        <f t="shared" si="40"/>
        <v>0</v>
      </c>
      <c r="V174" s="53" t="str">
        <f t="shared" si="41"/>
        <v/>
      </c>
      <c r="W174" s="10" t="str">
        <f>_xlfn.IFERROR(VLOOKUP(H174,'Q3.R'!E:J,6,FALSE),"")</f>
        <v/>
      </c>
      <c r="X174" s="10" t="str">
        <f>_xlfn.IFERROR(VLOOKUP(H174,'Q4.R'!E:J,6,FALSE),"")</f>
        <v/>
      </c>
    </row>
    <row r="175" spans="2:24" ht="21" customHeight="1">
      <c r="B175" s="10">
        <f t="shared" si="33"/>
        <v>0</v>
      </c>
      <c r="C175" s="10" t="str">
        <f t="shared" si="29"/>
        <v/>
      </c>
      <c r="D175" s="32">
        <f t="shared" si="34"/>
        <v>174</v>
      </c>
      <c r="I175" s="10">
        <v>0.31170711453367206</v>
      </c>
      <c r="J175" s="10" t="str">
        <f t="shared" si="30"/>
        <v/>
      </c>
      <c r="K175" s="10" t="str">
        <f>_xlfn.IFERROR(VLOOKUP(H175,'Q1.R'!E:J,6,FALSE),"")</f>
        <v/>
      </c>
      <c r="L175" s="10" t="str">
        <f>_xlfn.IFERROR(VLOOKUP(H175,'Q2.R'!E:J,6,FALSE),"")</f>
        <v/>
      </c>
      <c r="M175" s="10" t="str">
        <f t="shared" si="35"/>
        <v/>
      </c>
      <c r="N175" s="10" t="str">
        <f t="shared" si="36"/>
        <v/>
      </c>
      <c r="O175" s="10" t="str">
        <f t="shared" si="37"/>
        <v/>
      </c>
      <c r="P175" s="10" t="str">
        <f t="shared" si="38"/>
        <v/>
      </c>
      <c r="Q175" s="10">
        <f t="shared" si="31"/>
        <v>0</v>
      </c>
      <c r="R175" s="10" t="str">
        <f ca="1">_xlfn.IFERROR(IF(_xlfn.IFERROR(VLOOKUP(Q175,'F.SL'!F:O,10,FALSE),0)=0,IF(_xlfn.IFERROR(VLOOKUP(Q175,'SF.SL'!F:O,10,FALSE),0)=0,N175,_xlfn.IFERROR(VLOOKUP(Q175,'SF.SL'!F:O,10,FALSE),0)),_xlfn.IFERROR(VLOOKUP(Q175,'F.SL'!F:O,10,FALSE),0)),"")</f>
        <v/>
      </c>
      <c r="S175" s="10" t="str">
        <f ca="1" t="shared" si="32"/>
        <v/>
      </c>
      <c r="T175" s="10" t="str">
        <f ca="1" t="shared" si="39"/>
        <v/>
      </c>
      <c r="U175" s="10">
        <f t="shared" si="40"/>
        <v>0</v>
      </c>
      <c r="V175" s="53" t="str">
        <f t="shared" si="41"/>
        <v/>
      </c>
      <c r="W175" s="10" t="str">
        <f>_xlfn.IFERROR(VLOOKUP(H175,'Q3.R'!E:J,6,FALSE),"")</f>
        <v/>
      </c>
      <c r="X175" s="10" t="str">
        <f>_xlfn.IFERROR(VLOOKUP(H175,'Q4.R'!E:J,6,FALSE),"")</f>
        <v/>
      </c>
    </row>
    <row r="176" spans="2:24" ht="21" customHeight="1">
      <c r="B176" s="10">
        <f t="shared" si="33"/>
        <v>0</v>
      </c>
      <c r="C176" s="10" t="str">
        <f t="shared" si="29"/>
        <v/>
      </c>
      <c r="D176" s="32">
        <f t="shared" si="34"/>
        <v>175</v>
      </c>
      <c r="I176" s="10">
        <v>0.8779836036544384</v>
      </c>
      <c r="J176" s="10" t="str">
        <f t="shared" si="30"/>
        <v/>
      </c>
      <c r="K176" s="10" t="str">
        <f>_xlfn.IFERROR(VLOOKUP(H176,'Q1.R'!E:J,6,FALSE),"")</f>
        <v/>
      </c>
      <c r="L176" s="10" t="str">
        <f>_xlfn.IFERROR(VLOOKUP(H176,'Q2.R'!E:J,6,FALSE),"")</f>
        <v/>
      </c>
      <c r="M176" s="10" t="str">
        <f t="shared" si="35"/>
        <v/>
      </c>
      <c r="N176" s="10" t="str">
        <f t="shared" si="36"/>
        <v/>
      </c>
      <c r="O176" s="10" t="str">
        <f t="shared" si="37"/>
        <v/>
      </c>
      <c r="P176" s="10" t="str">
        <f t="shared" si="38"/>
        <v/>
      </c>
      <c r="Q176" s="10">
        <f t="shared" si="31"/>
        <v>0</v>
      </c>
      <c r="R176" s="10" t="str">
        <f ca="1">_xlfn.IFERROR(IF(_xlfn.IFERROR(VLOOKUP(Q176,'F.SL'!F:O,10,FALSE),0)=0,IF(_xlfn.IFERROR(VLOOKUP(Q176,'SF.SL'!F:O,10,FALSE),0)=0,N176,_xlfn.IFERROR(VLOOKUP(Q176,'SF.SL'!F:O,10,FALSE),0)),_xlfn.IFERROR(VLOOKUP(Q176,'F.SL'!F:O,10,FALSE),0)),"")</f>
        <v/>
      </c>
      <c r="S176" s="10" t="str">
        <f ca="1" t="shared" si="32"/>
        <v/>
      </c>
      <c r="T176" s="10" t="str">
        <f ca="1" t="shared" si="39"/>
        <v/>
      </c>
      <c r="U176" s="10">
        <f t="shared" si="40"/>
        <v>0</v>
      </c>
      <c r="V176" s="53" t="str">
        <f t="shared" si="41"/>
        <v/>
      </c>
      <c r="W176" s="10" t="str">
        <f>_xlfn.IFERROR(VLOOKUP(H176,'Q3.R'!E:J,6,FALSE),"")</f>
        <v/>
      </c>
      <c r="X176" s="10" t="str">
        <f>_xlfn.IFERROR(VLOOKUP(H176,'Q4.R'!E:J,6,FALSE),"")</f>
        <v/>
      </c>
    </row>
    <row r="177" spans="2:24" ht="21" customHeight="1">
      <c r="B177" s="10">
        <f t="shared" si="33"/>
        <v>0</v>
      </c>
      <c r="C177" s="10" t="str">
        <f t="shared" si="29"/>
        <v/>
      </c>
      <c r="D177" s="32">
        <f t="shared" si="34"/>
        <v>176</v>
      </c>
      <c r="I177" s="10">
        <v>0.9839461044698654</v>
      </c>
      <c r="J177" s="10" t="str">
        <f t="shared" si="30"/>
        <v/>
      </c>
      <c r="K177" s="10" t="str">
        <f>_xlfn.IFERROR(VLOOKUP(H177,'Q1.R'!E:J,6,FALSE),"")</f>
        <v/>
      </c>
      <c r="L177" s="10" t="str">
        <f>_xlfn.IFERROR(VLOOKUP(H177,'Q2.R'!E:J,6,FALSE),"")</f>
        <v/>
      </c>
      <c r="M177" s="10" t="str">
        <f t="shared" si="35"/>
        <v/>
      </c>
      <c r="N177" s="10" t="str">
        <f t="shared" si="36"/>
        <v/>
      </c>
      <c r="O177" s="10" t="str">
        <f t="shared" si="37"/>
        <v/>
      </c>
      <c r="P177" s="10" t="str">
        <f t="shared" si="38"/>
        <v/>
      </c>
      <c r="Q177" s="10">
        <f t="shared" si="31"/>
        <v>0</v>
      </c>
      <c r="R177" s="10" t="str">
        <f ca="1">_xlfn.IFERROR(IF(_xlfn.IFERROR(VLOOKUP(Q177,'F.SL'!F:O,10,FALSE),0)=0,IF(_xlfn.IFERROR(VLOOKUP(Q177,'SF.SL'!F:O,10,FALSE),0)=0,N177,_xlfn.IFERROR(VLOOKUP(Q177,'SF.SL'!F:O,10,FALSE),0)),_xlfn.IFERROR(VLOOKUP(Q177,'F.SL'!F:O,10,FALSE),0)),"")</f>
        <v/>
      </c>
      <c r="S177" s="10" t="str">
        <f ca="1" t="shared" si="32"/>
        <v/>
      </c>
      <c r="T177" s="10" t="str">
        <f ca="1" t="shared" si="39"/>
        <v/>
      </c>
      <c r="U177" s="10">
        <f t="shared" si="40"/>
        <v>0</v>
      </c>
      <c r="V177" s="53" t="str">
        <f t="shared" si="41"/>
        <v/>
      </c>
      <c r="W177" s="10" t="str">
        <f>_xlfn.IFERROR(VLOOKUP(H177,'Q3.R'!E:J,6,FALSE),"")</f>
        <v/>
      </c>
      <c r="X177" s="10" t="str">
        <f>_xlfn.IFERROR(VLOOKUP(H177,'Q4.R'!E:J,6,FALSE),"")</f>
        <v/>
      </c>
    </row>
    <row r="178" spans="2:24" ht="21" customHeight="1">
      <c r="B178" s="10">
        <f t="shared" si="33"/>
        <v>0</v>
      </c>
      <c r="C178" s="10" t="str">
        <f t="shared" si="29"/>
        <v/>
      </c>
      <c r="D178" s="32">
        <f t="shared" si="34"/>
        <v>177</v>
      </c>
      <c r="I178" s="10">
        <v>0.26183984397855775</v>
      </c>
      <c r="J178" s="10" t="str">
        <f t="shared" si="30"/>
        <v/>
      </c>
      <c r="K178" s="10" t="str">
        <f>_xlfn.IFERROR(VLOOKUP(H178,'Q1.R'!E:J,6,FALSE),"")</f>
        <v/>
      </c>
      <c r="L178" s="10" t="str">
        <f>_xlfn.IFERROR(VLOOKUP(H178,'Q2.R'!E:J,6,FALSE),"")</f>
        <v/>
      </c>
      <c r="M178" s="10" t="str">
        <f t="shared" si="35"/>
        <v/>
      </c>
      <c r="N178" s="10" t="str">
        <f t="shared" si="36"/>
        <v/>
      </c>
      <c r="O178" s="10" t="str">
        <f t="shared" si="37"/>
        <v/>
      </c>
      <c r="P178" s="10" t="str">
        <f t="shared" si="38"/>
        <v/>
      </c>
      <c r="Q178" s="10">
        <f t="shared" si="31"/>
        <v>0</v>
      </c>
      <c r="R178" s="10" t="str">
        <f ca="1">_xlfn.IFERROR(IF(_xlfn.IFERROR(VLOOKUP(Q178,'F.SL'!F:O,10,FALSE),0)=0,IF(_xlfn.IFERROR(VLOOKUP(Q178,'SF.SL'!F:O,10,FALSE),0)=0,N178,_xlfn.IFERROR(VLOOKUP(Q178,'SF.SL'!F:O,10,FALSE),0)),_xlfn.IFERROR(VLOOKUP(Q178,'F.SL'!F:O,10,FALSE),0)),"")</f>
        <v/>
      </c>
      <c r="S178" s="10" t="str">
        <f ca="1" t="shared" si="32"/>
        <v/>
      </c>
      <c r="T178" s="10" t="str">
        <f ca="1" t="shared" si="39"/>
        <v/>
      </c>
      <c r="U178" s="10">
        <f t="shared" si="40"/>
        <v>0</v>
      </c>
      <c r="V178" s="53" t="str">
        <f t="shared" si="41"/>
        <v/>
      </c>
      <c r="W178" s="10" t="str">
        <f>_xlfn.IFERROR(VLOOKUP(H178,'Q3.R'!E:J,6,FALSE),"")</f>
        <v/>
      </c>
      <c r="X178" s="10" t="str">
        <f>_xlfn.IFERROR(VLOOKUP(H178,'Q4.R'!E:J,6,FALSE),"")</f>
        <v/>
      </c>
    </row>
    <row r="179" spans="2:24" ht="21" customHeight="1">
      <c r="B179" s="10">
        <f t="shared" si="33"/>
        <v>0</v>
      </c>
      <c r="C179" s="10" t="str">
        <f t="shared" si="29"/>
        <v/>
      </c>
      <c r="D179" s="32">
        <f t="shared" si="34"/>
        <v>178</v>
      </c>
      <c r="I179" s="10">
        <v>0.28261677260027473</v>
      </c>
      <c r="J179" s="10" t="str">
        <f t="shared" si="30"/>
        <v/>
      </c>
      <c r="K179" s="10" t="str">
        <f>_xlfn.IFERROR(VLOOKUP(H179,'Q1.R'!E:J,6,FALSE),"")</f>
        <v/>
      </c>
      <c r="L179" s="10" t="str">
        <f>_xlfn.IFERROR(VLOOKUP(H179,'Q2.R'!E:J,6,FALSE),"")</f>
        <v/>
      </c>
      <c r="M179" s="10" t="str">
        <f t="shared" si="35"/>
        <v/>
      </c>
      <c r="N179" s="10" t="str">
        <f t="shared" si="36"/>
        <v/>
      </c>
      <c r="O179" s="10" t="str">
        <f t="shared" si="37"/>
        <v/>
      </c>
      <c r="P179" s="10" t="str">
        <f t="shared" si="38"/>
        <v/>
      </c>
      <c r="Q179" s="10">
        <f t="shared" si="31"/>
        <v>0</v>
      </c>
      <c r="R179" s="10" t="str">
        <f ca="1">_xlfn.IFERROR(IF(_xlfn.IFERROR(VLOOKUP(Q179,'F.SL'!F:O,10,FALSE),0)=0,IF(_xlfn.IFERROR(VLOOKUP(Q179,'SF.SL'!F:O,10,FALSE),0)=0,N179,_xlfn.IFERROR(VLOOKUP(Q179,'SF.SL'!F:O,10,FALSE),0)),_xlfn.IFERROR(VLOOKUP(Q179,'F.SL'!F:O,10,FALSE),0)),"")</f>
        <v/>
      </c>
      <c r="S179" s="10" t="str">
        <f ca="1" t="shared" si="32"/>
        <v/>
      </c>
      <c r="T179" s="10" t="str">
        <f ca="1" t="shared" si="39"/>
        <v/>
      </c>
      <c r="U179" s="10">
        <f t="shared" si="40"/>
        <v>0</v>
      </c>
      <c r="V179" s="53" t="str">
        <f t="shared" si="41"/>
        <v/>
      </c>
      <c r="W179" s="10" t="str">
        <f>_xlfn.IFERROR(VLOOKUP(H179,'Q3.R'!E:J,6,FALSE),"")</f>
        <v/>
      </c>
      <c r="X179" s="10" t="str">
        <f>_xlfn.IFERROR(VLOOKUP(H179,'Q4.R'!E:J,6,FALSE),"")</f>
        <v/>
      </c>
    </row>
    <row r="180" spans="2:24" ht="21" customHeight="1">
      <c r="B180" s="10">
        <f t="shared" si="33"/>
        <v>0</v>
      </c>
      <c r="C180" s="10" t="str">
        <f t="shared" si="29"/>
        <v/>
      </c>
      <c r="D180" s="32">
        <f t="shared" si="34"/>
        <v>179</v>
      </c>
      <c r="I180" s="10">
        <v>0.5135067936136085</v>
      </c>
      <c r="J180" s="10" t="str">
        <f t="shared" si="30"/>
        <v/>
      </c>
      <c r="K180" s="10" t="str">
        <f>_xlfn.IFERROR(VLOOKUP(H180,'Q1.R'!E:J,6,FALSE),"")</f>
        <v/>
      </c>
      <c r="L180" s="10" t="str">
        <f>_xlfn.IFERROR(VLOOKUP(H180,'Q2.R'!E:J,6,FALSE),"")</f>
        <v/>
      </c>
      <c r="M180" s="10" t="str">
        <f t="shared" si="35"/>
        <v/>
      </c>
      <c r="N180" s="10" t="str">
        <f t="shared" si="36"/>
        <v/>
      </c>
      <c r="O180" s="10" t="str">
        <f t="shared" si="37"/>
        <v/>
      </c>
      <c r="P180" s="10" t="str">
        <f t="shared" si="38"/>
        <v/>
      </c>
      <c r="Q180" s="10">
        <f t="shared" si="31"/>
        <v>0</v>
      </c>
      <c r="R180" s="10" t="str">
        <f ca="1">_xlfn.IFERROR(IF(_xlfn.IFERROR(VLOOKUP(Q180,'F.SL'!F:O,10,FALSE),0)=0,IF(_xlfn.IFERROR(VLOOKUP(Q180,'SF.SL'!F:O,10,FALSE),0)=0,N180,_xlfn.IFERROR(VLOOKUP(Q180,'SF.SL'!F:O,10,FALSE),0)),_xlfn.IFERROR(VLOOKUP(Q180,'F.SL'!F:O,10,FALSE),0)),"")</f>
        <v/>
      </c>
      <c r="S180" s="10" t="str">
        <f ca="1" t="shared" si="32"/>
        <v/>
      </c>
      <c r="T180" s="10" t="str">
        <f ca="1" t="shared" si="39"/>
        <v/>
      </c>
      <c r="U180" s="10">
        <f t="shared" si="40"/>
        <v>0</v>
      </c>
      <c r="V180" s="53" t="str">
        <f t="shared" si="41"/>
        <v/>
      </c>
      <c r="W180" s="10" t="str">
        <f>_xlfn.IFERROR(VLOOKUP(H180,'Q3.R'!E:J,6,FALSE),"")</f>
        <v/>
      </c>
      <c r="X180" s="10" t="str">
        <f>_xlfn.IFERROR(VLOOKUP(H180,'Q4.R'!E:J,6,FALSE),"")</f>
        <v/>
      </c>
    </row>
    <row r="181" spans="2:24" ht="21" customHeight="1">
      <c r="B181" s="10">
        <f t="shared" si="33"/>
        <v>0</v>
      </c>
      <c r="C181" s="10" t="str">
        <f t="shared" si="29"/>
        <v/>
      </c>
      <c r="D181" s="32">
        <f t="shared" si="34"/>
        <v>180</v>
      </c>
      <c r="I181" s="10">
        <v>0.17965148130246233</v>
      </c>
      <c r="J181" s="10" t="str">
        <f t="shared" si="30"/>
        <v/>
      </c>
      <c r="K181" s="10" t="str">
        <f>_xlfn.IFERROR(VLOOKUP(H181,'Q1.R'!E:J,6,FALSE),"")</f>
        <v/>
      </c>
      <c r="L181" s="10" t="str">
        <f>_xlfn.IFERROR(VLOOKUP(H181,'Q2.R'!E:J,6,FALSE),"")</f>
        <v/>
      </c>
      <c r="M181" s="10" t="str">
        <f t="shared" si="35"/>
        <v/>
      </c>
      <c r="N181" s="10" t="str">
        <f t="shared" si="36"/>
        <v/>
      </c>
      <c r="O181" s="10" t="str">
        <f t="shared" si="37"/>
        <v/>
      </c>
      <c r="P181" s="10" t="str">
        <f t="shared" si="38"/>
        <v/>
      </c>
      <c r="Q181" s="10">
        <f t="shared" si="31"/>
        <v>0</v>
      </c>
      <c r="R181" s="10" t="str">
        <f ca="1">_xlfn.IFERROR(IF(_xlfn.IFERROR(VLOOKUP(Q181,'F.SL'!F:O,10,FALSE),0)=0,IF(_xlfn.IFERROR(VLOOKUP(Q181,'SF.SL'!F:O,10,FALSE),0)=0,N181,_xlfn.IFERROR(VLOOKUP(Q181,'SF.SL'!F:O,10,FALSE),0)),_xlfn.IFERROR(VLOOKUP(Q181,'F.SL'!F:O,10,FALSE),0)),"")</f>
        <v/>
      </c>
      <c r="S181" s="10" t="str">
        <f ca="1" t="shared" si="32"/>
        <v/>
      </c>
      <c r="T181" s="10" t="str">
        <f ca="1" t="shared" si="39"/>
        <v/>
      </c>
      <c r="U181" s="10">
        <f t="shared" si="40"/>
        <v>0</v>
      </c>
      <c r="V181" s="53" t="str">
        <f t="shared" si="41"/>
        <v/>
      </c>
      <c r="W181" s="10" t="str">
        <f>_xlfn.IFERROR(VLOOKUP(H181,'Q3.R'!E:J,6,FALSE),"")</f>
        <v/>
      </c>
      <c r="X181" s="10" t="str">
        <f>_xlfn.IFERROR(VLOOKUP(H181,'Q4.R'!E:J,6,FALSE),"")</f>
        <v/>
      </c>
    </row>
    <row r="182" spans="2:24" ht="21" customHeight="1">
      <c r="B182" s="10">
        <f t="shared" si="33"/>
        <v>0</v>
      </c>
      <c r="C182" s="10" t="str">
        <f t="shared" si="29"/>
        <v/>
      </c>
      <c r="D182" s="32">
        <f t="shared" si="34"/>
        <v>181</v>
      </c>
      <c r="I182" s="10">
        <v>0.6151172120751812</v>
      </c>
      <c r="J182" s="10" t="str">
        <f t="shared" si="30"/>
        <v/>
      </c>
      <c r="K182" s="10" t="str">
        <f>_xlfn.IFERROR(VLOOKUP(H182,'Q1.R'!E:J,6,FALSE),"")</f>
        <v/>
      </c>
      <c r="L182" s="10" t="str">
        <f>_xlfn.IFERROR(VLOOKUP(H182,'Q2.R'!E:J,6,FALSE),"")</f>
        <v/>
      </c>
      <c r="M182" s="10" t="str">
        <f t="shared" si="35"/>
        <v/>
      </c>
      <c r="N182" s="10" t="str">
        <f t="shared" si="36"/>
        <v/>
      </c>
      <c r="O182" s="10" t="str">
        <f t="shared" si="37"/>
        <v/>
      </c>
      <c r="P182" s="10" t="str">
        <f t="shared" si="38"/>
        <v/>
      </c>
      <c r="Q182" s="10">
        <f t="shared" si="31"/>
        <v>0</v>
      </c>
      <c r="R182" s="10" t="str">
        <f ca="1">_xlfn.IFERROR(IF(_xlfn.IFERROR(VLOOKUP(Q182,'F.SL'!F:O,10,FALSE),0)=0,IF(_xlfn.IFERROR(VLOOKUP(Q182,'SF.SL'!F:O,10,FALSE),0)=0,N182,_xlfn.IFERROR(VLOOKUP(Q182,'SF.SL'!F:O,10,FALSE),0)),_xlfn.IFERROR(VLOOKUP(Q182,'F.SL'!F:O,10,FALSE),0)),"")</f>
        <v/>
      </c>
      <c r="S182" s="10" t="str">
        <f ca="1" t="shared" si="32"/>
        <v/>
      </c>
      <c r="T182" s="10" t="str">
        <f ca="1" t="shared" si="39"/>
        <v/>
      </c>
      <c r="U182" s="10">
        <f t="shared" si="40"/>
        <v>0</v>
      </c>
      <c r="V182" s="53" t="str">
        <f t="shared" si="41"/>
        <v/>
      </c>
      <c r="W182" s="10" t="str">
        <f>_xlfn.IFERROR(VLOOKUP(H182,'Q3.R'!E:J,6,FALSE),"")</f>
        <v/>
      </c>
      <c r="X182" s="10" t="str">
        <f>_xlfn.IFERROR(VLOOKUP(H182,'Q4.R'!E:J,6,FALSE),"")</f>
        <v/>
      </c>
    </row>
    <row r="183" spans="2:24" ht="21" customHeight="1">
      <c r="B183" s="10">
        <f t="shared" si="33"/>
        <v>0</v>
      </c>
      <c r="C183" s="10" t="str">
        <f t="shared" si="29"/>
        <v/>
      </c>
      <c r="D183" s="32">
        <f t="shared" si="34"/>
        <v>182</v>
      </c>
      <c r="I183" s="10">
        <v>0.6635110639386731</v>
      </c>
      <c r="J183" s="10" t="str">
        <f t="shared" si="30"/>
        <v/>
      </c>
      <c r="K183" s="10" t="str">
        <f>_xlfn.IFERROR(VLOOKUP(H183,'Q1.R'!E:J,6,FALSE),"")</f>
        <v/>
      </c>
      <c r="L183" s="10" t="str">
        <f>_xlfn.IFERROR(VLOOKUP(H183,'Q2.R'!E:J,6,FALSE),"")</f>
        <v/>
      </c>
      <c r="M183" s="10" t="str">
        <f t="shared" si="35"/>
        <v/>
      </c>
      <c r="N183" s="10" t="str">
        <f t="shared" si="36"/>
        <v/>
      </c>
      <c r="O183" s="10" t="str">
        <f t="shared" si="37"/>
        <v/>
      </c>
      <c r="P183" s="10" t="str">
        <f t="shared" si="38"/>
        <v/>
      </c>
      <c r="Q183" s="10">
        <f t="shared" si="31"/>
        <v>0</v>
      </c>
      <c r="R183" s="10" t="str">
        <f ca="1">_xlfn.IFERROR(IF(_xlfn.IFERROR(VLOOKUP(Q183,'F.SL'!F:O,10,FALSE),0)=0,IF(_xlfn.IFERROR(VLOOKUP(Q183,'SF.SL'!F:O,10,FALSE),0)=0,N183,_xlfn.IFERROR(VLOOKUP(Q183,'SF.SL'!F:O,10,FALSE),0)),_xlfn.IFERROR(VLOOKUP(Q183,'F.SL'!F:O,10,FALSE),0)),"")</f>
        <v/>
      </c>
      <c r="S183" s="10" t="str">
        <f ca="1" t="shared" si="32"/>
        <v/>
      </c>
      <c r="T183" s="10" t="str">
        <f ca="1" t="shared" si="39"/>
        <v/>
      </c>
      <c r="U183" s="10">
        <f t="shared" si="40"/>
        <v>0</v>
      </c>
      <c r="V183" s="53" t="str">
        <f t="shared" si="41"/>
        <v/>
      </c>
      <c r="W183" s="10" t="str">
        <f>_xlfn.IFERROR(VLOOKUP(H183,'Q3.R'!E:J,6,FALSE),"")</f>
        <v/>
      </c>
      <c r="X183" s="10" t="str">
        <f>_xlfn.IFERROR(VLOOKUP(H183,'Q4.R'!E:J,6,FALSE),"")</f>
        <v/>
      </c>
    </row>
    <row r="184" spans="2:24" ht="21" customHeight="1">
      <c r="B184" s="10">
        <f t="shared" si="33"/>
        <v>0</v>
      </c>
      <c r="C184" s="10" t="str">
        <f t="shared" si="29"/>
        <v/>
      </c>
      <c r="D184" s="32">
        <f t="shared" si="34"/>
        <v>183</v>
      </c>
      <c r="I184" s="10">
        <v>0.9536982294185079</v>
      </c>
      <c r="J184" s="10" t="str">
        <f t="shared" si="30"/>
        <v/>
      </c>
      <c r="K184" s="10" t="str">
        <f>_xlfn.IFERROR(VLOOKUP(H184,'Q1.R'!E:J,6,FALSE),"")</f>
        <v/>
      </c>
      <c r="L184" s="10" t="str">
        <f>_xlfn.IFERROR(VLOOKUP(H184,'Q2.R'!E:J,6,FALSE),"")</f>
        <v/>
      </c>
      <c r="M184" s="10" t="str">
        <f t="shared" si="35"/>
        <v/>
      </c>
      <c r="N184" s="10" t="str">
        <f t="shared" si="36"/>
        <v/>
      </c>
      <c r="O184" s="10" t="str">
        <f t="shared" si="37"/>
        <v/>
      </c>
      <c r="P184" s="10" t="str">
        <f t="shared" si="38"/>
        <v/>
      </c>
      <c r="Q184" s="10">
        <f t="shared" si="31"/>
        <v>0</v>
      </c>
      <c r="R184" s="10" t="str">
        <f ca="1">_xlfn.IFERROR(IF(_xlfn.IFERROR(VLOOKUP(Q184,'F.SL'!F:O,10,FALSE),0)=0,IF(_xlfn.IFERROR(VLOOKUP(Q184,'SF.SL'!F:O,10,FALSE),0)=0,N184,_xlfn.IFERROR(VLOOKUP(Q184,'SF.SL'!F:O,10,FALSE),0)),_xlfn.IFERROR(VLOOKUP(Q184,'F.SL'!F:O,10,FALSE),0)),"")</f>
        <v/>
      </c>
      <c r="S184" s="10" t="str">
        <f ca="1" t="shared" si="32"/>
        <v/>
      </c>
      <c r="T184" s="10" t="str">
        <f ca="1" t="shared" si="39"/>
        <v/>
      </c>
      <c r="U184" s="10">
        <f t="shared" si="40"/>
        <v>0</v>
      </c>
      <c r="V184" s="53" t="str">
        <f t="shared" si="41"/>
        <v/>
      </c>
      <c r="W184" s="10" t="str">
        <f>_xlfn.IFERROR(VLOOKUP(H184,'Q3.R'!E:J,6,FALSE),"")</f>
        <v/>
      </c>
      <c r="X184" s="10" t="str">
        <f>_xlfn.IFERROR(VLOOKUP(H184,'Q4.R'!E:J,6,FALSE),"")</f>
        <v/>
      </c>
    </row>
    <row r="185" spans="2:24" ht="21" customHeight="1">
      <c r="B185" s="10">
        <f t="shared" si="33"/>
        <v>0</v>
      </c>
      <c r="C185" s="10" t="str">
        <f t="shared" si="29"/>
        <v/>
      </c>
      <c r="D185" s="32">
        <f t="shared" si="34"/>
        <v>184</v>
      </c>
      <c r="I185" s="10">
        <v>0.544751779737492</v>
      </c>
      <c r="J185" s="10" t="str">
        <f t="shared" si="30"/>
        <v/>
      </c>
      <c r="K185" s="10" t="str">
        <f>_xlfn.IFERROR(VLOOKUP(H185,'Q1.R'!E:J,6,FALSE),"")</f>
        <v/>
      </c>
      <c r="L185" s="10" t="str">
        <f>_xlfn.IFERROR(VLOOKUP(H185,'Q2.R'!E:J,6,FALSE),"")</f>
        <v/>
      </c>
      <c r="M185" s="10" t="str">
        <f t="shared" si="35"/>
        <v/>
      </c>
      <c r="N185" s="10" t="str">
        <f t="shared" si="36"/>
        <v/>
      </c>
      <c r="O185" s="10" t="str">
        <f t="shared" si="37"/>
        <v/>
      </c>
      <c r="P185" s="10" t="str">
        <f t="shared" si="38"/>
        <v/>
      </c>
      <c r="Q185" s="10">
        <f t="shared" si="31"/>
        <v>0</v>
      </c>
      <c r="R185" s="10" t="str">
        <f ca="1">_xlfn.IFERROR(IF(_xlfn.IFERROR(VLOOKUP(Q185,'F.SL'!F:O,10,FALSE),0)=0,IF(_xlfn.IFERROR(VLOOKUP(Q185,'SF.SL'!F:O,10,FALSE),0)=0,N185,_xlfn.IFERROR(VLOOKUP(Q185,'SF.SL'!F:O,10,FALSE),0)),_xlfn.IFERROR(VLOOKUP(Q185,'F.SL'!F:O,10,FALSE),0)),"")</f>
        <v/>
      </c>
      <c r="S185" s="10" t="str">
        <f ca="1" t="shared" si="32"/>
        <v/>
      </c>
      <c r="T185" s="10" t="str">
        <f ca="1" t="shared" si="39"/>
        <v/>
      </c>
      <c r="U185" s="10">
        <f t="shared" si="40"/>
        <v>0</v>
      </c>
      <c r="V185" s="53" t="str">
        <f t="shared" si="41"/>
        <v/>
      </c>
      <c r="W185" s="10" t="str">
        <f>_xlfn.IFERROR(VLOOKUP(H185,'Q3.R'!E:J,6,FALSE),"")</f>
        <v/>
      </c>
      <c r="X185" s="10" t="str">
        <f>_xlfn.IFERROR(VLOOKUP(H185,'Q4.R'!E:J,6,FALSE),"")</f>
        <v/>
      </c>
    </row>
    <row r="186" spans="2:24" ht="21" customHeight="1">
      <c r="B186" s="10">
        <f t="shared" si="33"/>
        <v>0</v>
      </c>
      <c r="C186" s="10" t="str">
        <f t="shared" si="29"/>
        <v/>
      </c>
      <c r="D186" s="32">
        <f t="shared" si="34"/>
        <v>185</v>
      </c>
      <c r="I186" s="10">
        <v>0.8506192952552748</v>
      </c>
      <c r="J186" s="10" t="str">
        <f t="shared" si="30"/>
        <v/>
      </c>
      <c r="K186" s="10" t="str">
        <f>_xlfn.IFERROR(VLOOKUP(H186,'Q1.R'!E:J,6,FALSE),"")</f>
        <v/>
      </c>
      <c r="L186" s="10" t="str">
        <f>_xlfn.IFERROR(VLOOKUP(H186,'Q2.R'!E:J,6,FALSE),"")</f>
        <v/>
      </c>
      <c r="M186" s="10" t="str">
        <f t="shared" si="35"/>
        <v/>
      </c>
      <c r="N186" s="10" t="str">
        <f t="shared" si="36"/>
        <v/>
      </c>
      <c r="O186" s="10" t="str">
        <f t="shared" si="37"/>
        <v/>
      </c>
      <c r="P186" s="10" t="str">
        <f t="shared" si="38"/>
        <v/>
      </c>
      <c r="Q186" s="10">
        <f t="shared" si="31"/>
        <v>0</v>
      </c>
      <c r="R186" s="10" t="str">
        <f ca="1">_xlfn.IFERROR(IF(_xlfn.IFERROR(VLOOKUP(Q186,'F.SL'!F:O,10,FALSE),0)=0,IF(_xlfn.IFERROR(VLOOKUP(Q186,'SF.SL'!F:O,10,FALSE),0)=0,N186,_xlfn.IFERROR(VLOOKUP(Q186,'SF.SL'!F:O,10,FALSE),0)),_xlfn.IFERROR(VLOOKUP(Q186,'F.SL'!F:O,10,FALSE),0)),"")</f>
        <v/>
      </c>
      <c r="S186" s="10" t="str">
        <f ca="1" t="shared" si="32"/>
        <v/>
      </c>
      <c r="T186" s="10" t="str">
        <f ca="1" t="shared" si="39"/>
        <v/>
      </c>
      <c r="U186" s="10">
        <f t="shared" si="40"/>
        <v>0</v>
      </c>
      <c r="V186" s="53" t="str">
        <f t="shared" si="41"/>
        <v/>
      </c>
      <c r="W186" s="10" t="str">
        <f>_xlfn.IFERROR(VLOOKUP(H186,'Q3.R'!E:J,6,FALSE),"")</f>
        <v/>
      </c>
      <c r="X186" s="10" t="str">
        <f>_xlfn.IFERROR(VLOOKUP(H186,'Q4.R'!E:J,6,FALSE),"")</f>
        <v/>
      </c>
    </row>
    <row r="187" spans="2:24" ht="21" customHeight="1">
      <c r="B187" s="10">
        <f t="shared" si="33"/>
        <v>0</v>
      </c>
      <c r="C187" s="10" t="str">
        <f t="shared" si="29"/>
        <v/>
      </c>
      <c r="D187" s="32">
        <f t="shared" si="34"/>
        <v>186</v>
      </c>
      <c r="I187" s="10">
        <v>0.0385992515750474</v>
      </c>
      <c r="J187" s="10" t="str">
        <f t="shared" si="30"/>
        <v/>
      </c>
      <c r="K187" s="10" t="str">
        <f>_xlfn.IFERROR(VLOOKUP(H187,'Q1.R'!E:J,6,FALSE),"")</f>
        <v/>
      </c>
      <c r="L187" s="10" t="str">
        <f>_xlfn.IFERROR(VLOOKUP(H187,'Q2.R'!E:J,6,FALSE),"")</f>
        <v/>
      </c>
      <c r="M187" s="10" t="str">
        <f t="shared" si="35"/>
        <v/>
      </c>
      <c r="N187" s="10" t="str">
        <f t="shared" si="36"/>
        <v/>
      </c>
      <c r="O187" s="10" t="str">
        <f t="shared" si="37"/>
        <v/>
      </c>
      <c r="P187" s="10" t="str">
        <f t="shared" si="38"/>
        <v/>
      </c>
      <c r="Q187" s="10">
        <f t="shared" si="31"/>
        <v>0</v>
      </c>
      <c r="R187" s="10" t="str">
        <f ca="1">_xlfn.IFERROR(IF(_xlfn.IFERROR(VLOOKUP(Q187,'F.SL'!F:O,10,FALSE),0)=0,IF(_xlfn.IFERROR(VLOOKUP(Q187,'SF.SL'!F:O,10,FALSE),0)=0,N187,_xlfn.IFERROR(VLOOKUP(Q187,'SF.SL'!F:O,10,FALSE),0)),_xlfn.IFERROR(VLOOKUP(Q187,'F.SL'!F:O,10,FALSE),0)),"")</f>
        <v/>
      </c>
      <c r="S187" s="10" t="str">
        <f ca="1" t="shared" si="32"/>
        <v/>
      </c>
      <c r="T187" s="10" t="str">
        <f ca="1" t="shared" si="39"/>
        <v/>
      </c>
      <c r="U187" s="10">
        <f t="shared" si="40"/>
        <v>0</v>
      </c>
      <c r="V187" s="53" t="str">
        <f t="shared" si="41"/>
        <v/>
      </c>
      <c r="W187" s="10" t="str">
        <f>_xlfn.IFERROR(VLOOKUP(H187,'Q3.R'!E:J,6,FALSE),"")</f>
        <v/>
      </c>
      <c r="X187" s="10" t="str">
        <f>_xlfn.IFERROR(VLOOKUP(H187,'Q4.R'!E:J,6,FALSE),"")</f>
        <v/>
      </c>
    </row>
    <row r="188" spans="2:24" ht="21" customHeight="1">
      <c r="B188" s="10">
        <f t="shared" si="33"/>
        <v>0</v>
      </c>
      <c r="C188" s="10" t="str">
        <f t="shared" si="29"/>
        <v/>
      </c>
      <c r="D188" s="32">
        <f t="shared" si="34"/>
        <v>187</v>
      </c>
      <c r="I188" s="10">
        <v>0.9394148287897793</v>
      </c>
      <c r="J188" s="10" t="str">
        <f t="shared" si="30"/>
        <v/>
      </c>
      <c r="K188" s="10" t="str">
        <f>_xlfn.IFERROR(VLOOKUP(H188,'Q1.R'!E:J,6,FALSE),"")</f>
        <v/>
      </c>
      <c r="L188" s="10" t="str">
        <f>_xlfn.IFERROR(VLOOKUP(H188,'Q2.R'!E:J,6,FALSE),"")</f>
        <v/>
      </c>
      <c r="M188" s="10" t="str">
        <f t="shared" si="35"/>
        <v/>
      </c>
      <c r="N188" s="10" t="str">
        <f t="shared" si="36"/>
        <v/>
      </c>
      <c r="O188" s="10" t="str">
        <f t="shared" si="37"/>
        <v/>
      </c>
      <c r="P188" s="10" t="str">
        <f t="shared" si="38"/>
        <v/>
      </c>
      <c r="Q188" s="10">
        <f t="shared" si="31"/>
        <v>0</v>
      </c>
      <c r="R188" s="10" t="str">
        <f ca="1">_xlfn.IFERROR(IF(_xlfn.IFERROR(VLOOKUP(Q188,'F.SL'!F:O,10,FALSE),0)=0,IF(_xlfn.IFERROR(VLOOKUP(Q188,'SF.SL'!F:O,10,FALSE),0)=0,N188,_xlfn.IFERROR(VLOOKUP(Q188,'SF.SL'!F:O,10,FALSE),0)),_xlfn.IFERROR(VLOOKUP(Q188,'F.SL'!F:O,10,FALSE),0)),"")</f>
        <v/>
      </c>
      <c r="S188" s="10" t="str">
        <f ca="1" t="shared" si="32"/>
        <v/>
      </c>
      <c r="T188" s="10" t="str">
        <f ca="1" t="shared" si="39"/>
        <v/>
      </c>
      <c r="U188" s="10">
        <f t="shared" si="40"/>
        <v>0</v>
      </c>
      <c r="V188" s="53" t="str">
        <f t="shared" si="41"/>
        <v/>
      </c>
      <c r="W188" s="10" t="str">
        <f>_xlfn.IFERROR(VLOOKUP(H188,'Q3.R'!E:J,6,FALSE),"")</f>
        <v/>
      </c>
      <c r="X188" s="10" t="str">
        <f>_xlfn.IFERROR(VLOOKUP(H188,'Q4.R'!E:J,6,FALSE),"")</f>
        <v/>
      </c>
    </row>
    <row r="189" spans="2:24" ht="21" customHeight="1">
      <c r="B189" s="10">
        <f t="shared" si="33"/>
        <v>0</v>
      </c>
      <c r="C189" s="10" t="str">
        <f t="shared" si="29"/>
        <v/>
      </c>
      <c r="D189" s="32">
        <f t="shared" si="34"/>
        <v>188</v>
      </c>
      <c r="I189" s="10">
        <v>0.43146002717614584</v>
      </c>
      <c r="J189" s="10" t="str">
        <f t="shared" si="30"/>
        <v/>
      </c>
      <c r="K189" s="10" t="str">
        <f>_xlfn.IFERROR(VLOOKUP(H189,'Q1.R'!E:J,6,FALSE),"")</f>
        <v/>
      </c>
      <c r="L189" s="10" t="str">
        <f>_xlfn.IFERROR(VLOOKUP(H189,'Q2.R'!E:J,6,FALSE),"")</f>
        <v/>
      </c>
      <c r="M189" s="10" t="str">
        <f t="shared" si="35"/>
        <v/>
      </c>
      <c r="N189" s="10" t="str">
        <f t="shared" si="36"/>
        <v/>
      </c>
      <c r="O189" s="10" t="str">
        <f t="shared" si="37"/>
        <v/>
      </c>
      <c r="P189" s="10" t="str">
        <f t="shared" si="38"/>
        <v/>
      </c>
      <c r="Q189" s="10">
        <f t="shared" si="31"/>
        <v>0</v>
      </c>
      <c r="R189" s="10" t="str">
        <f ca="1">_xlfn.IFERROR(IF(_xlfn.IFERROR(VLOOKUP(Q189,'F.SL'!F:O,10,FALSE),0)=0,IF(_xlfn.IFERROR(VLOOKUP(Q189,'SF.SL'!F:O,10,FALSE),0)=0,N189,_xlfn.IFERROR(VLOOKUP(Q189,'SF.SL'!F:O,10,FALSE),0)),_xlfn.IFERROR(VLOOKUP(Q189,'F.SL'!F:O,10,FALSE),0)),"")</f>
        <v/>
      </c>
      <c r="S189" s="10" t="str">
        <f ca="1" t="shared" si="32"/>
        <v/>
      </c>
      <c r="T189" s="10" t="str">
        <f ca="1" t="shared" si="39"/>
        <v/>
      </c>
      <c r="U189" s="10">
        <f t="shared" si="40"/>
        <v>0</v>
      </c>
      <c r="V189" s="53" t="str">
        <f t="shared" si="41"/>
        <v/>
      </c>
      <c r="W189" s="10" t="str">
        <f>_xlfn.IFERROR(VLOOKUP(H189,'Q3.R'!E:J,6,FALSE),"")</f>
        <v/>
      </c>
      <c r="X189" s="10" t="str">
        <f>_xlfn.IFERROR(VLOOKUP(H189,'Q4.R'!E:J,6,FALSE),"")</f>
        <v/>
      </c>
    </row>
    <row r="190" spans="2:24" ht="21" customHeight="1">
      <c r="B190" s="10">
        <f t="shared" si="33"/>
        <v>0</v>
      </c>
      <c r="C190" s="10" t="str">
        <f t="shared" si="29"/>
        <v/>
      </c>
      <c r="D190" s="32">
        <f t="shared" si="34"/>
        <v>189</v>
      </c>
      <c r="I190" s="10">
        <v>0.088418680931729</v>
      </c>
      <c r="J190" s="10" t="str">
        <f t="shared" si="30"/>
        <v/>
      </c>
      <c r="K190" s="10" t="str">
        <f>_xlfn.IFERROR(VLOOKUP(H190,'Q1.R'!E:J,6,FALSE),"")</f>
        <v/>
      </c>
      <c r="L190" s="10" t="str">
        <f>_xlfn.IFERROR(VLOOKUP(H190,'Q2.R'!E:J,6,FALSE),"")</f>
        <v/>
      </c>
      <c r="M190" s="10" t="str">
        <f t="shared" si="35"/>
        <v/>
      </c>
      <c r="N190" s="10" t="str">
        <f t="shared" si="36"/>
        <v/>
      </c>
      <c r="O190" s="10" t="str">
        <f t="shared" si="37"/>
        <v/>
      </c>
      <c r="P190" s="10" t="str">
        <f t="shared" si="38"/>
        <v/>
      </c>
      <c r="Q190" s="10">
        <f t="shared" si="31"/>
        <v>0</v>
      </c>
      <c r="R190" s="10" t="str">
        <f ca="1">_xlfn.IFERROR(IF(_xlfn.IFERROR(VLOOKUP(Q190,'F.SL'!F:O,10,FALSE),0)=0,IF(_xlfn.IFERROR(VLOOKUP(Q190,'SF.SL'!F:O,10,FALSE),0)=0,N190,_xlfn.IFERROR(VLOOKUP(Q190,'SF.SL'!F:O,10,FALSE),0)),_xlfn.IFERROR(VLOOKUP(Q190,'F.SL'!F:O,10,FALSE),0)),"")</f>
        <v/>
      </c>
      <c r="S190" s="10" t="str">
        <f ca="1" t="shared" si="32"/>
        <v/>
      </c>
      <c r="T190" s="10" t="str">
        <f ca="1" t="shared" si="39"/>
        <v/>
      </c>
      <c r="U190" s="10">
        <f t="shared" si="40"/>
        <v>0</v>
      </c>
      <c r="V190" s="53" t="str">
        <f t="shared" si="41"/>
        <v/>
      </c>
      <c r="W190" s="10" t="str">
        <f>_xlfn.IFERROR(VLOOKUP(H190,'Q3.R'!E:J,6,FALSE),"")</f>
        <v/>
      </c>
      <c r="X190" s="10" t="str">
        <f>_xlfn.IFERROR(VLOOKUP(H190,'Q4.R'!E:J,6,FALSE),"")</f>
        <v/>
      </c>
    </row>
    <row r="191" spans="2:24" ht="21" customHeight="1">
      <c r="B191" s="10">
        <f t="shared" si="33"/>
        <v>0</v>
      </c>
      <c r="C191" s="10" t="str">
        <f t="shared" si="29"/>
        <v/>
      </c>
      <c r="D191" s="32">
        <f t="shared" si="34"/>
        <v>190</v>
      </c>
      <c r="I191" s="10">
        <v>0.9614276878963816</v>
      </c>
      <c r="J191" s="10" t="str">
        <f t="shared" si="30"/>
        <v/>
      </c>
      <c r="K191" s="10" t="str">
        <f>_xlfn.IFERROR(VLOOKUP(H191,'Q1.R'!E:J,6,FALSE),"")</f>
        <v/>
      </c>
      <c r="L191" s="10" t="str">
        <f>_xlfn.IFERROR(VLOOKUP(H191,'Q2.R'!E:J,6,FALSE),"")</f>
        <v/>
      </c>
      <c r="M191" s="10" t="str">
        <f t="shared" si="35"/>
        <v/>
      </c>
      <c r="N191" s="10" t="str">
        <f t="shared" si="36"/>
        <v/>
      </c>
      <c r="O191" s="10" t="str">
        <f t="shared" si="37"/>
        <v/>
      </c>
      <c r="P191" s="10" t="str">
        <f t="shared" si="38"/>
        <v/>
      </c>
      <c r="Q191" s="10">
        <f t="shared" si="31"/>
        <v>0</v>
      </c>
      <c r="R191" s="10" t="str">
        <f ca="1">_xlfn.IFERROR(IF(_xlfn.IFERROR(VLOOKUP(Q191,'F.SL'!F:O,10,FALSE),0)=0,IF(_xlfn.IFERROR(VLOOKUP(Q191,'SF.SL'!F:O,10,FALSE),0)=0,N191,_xlfn.IFERROR(VLOOKUP(Q191,'SF.SL'!F:O,10,FALSE),0)),_xlfn.IFERROR(VLOOKUP(Q191,'F.SL'!F:O,10,FALSE),0)),"")</f>
        <v/>
      </c>
      <c r="S191" s="10" t="str">
        <f ca="1" t="shared" si="32"/>
        <v/>
      </c>
      <c r="T191" s="10" t="str">
        <f ca="1" t="shared" si="39"/>
        <v/>
      </c>
      <c r="U191" s="10">
        <f t="shared" si="40"/>
        <v>0</v>
      </c>
      <c r="V191" s="53" t="str">
        <f t="shared" si="41"/>
        <v/>
      </c>
      <c r="W191" s="10" t="str">
        <f>_xlfn.IFERROR(VLOOKUP(H191,'Q3.R'!E:J,6,FALSE),"")</f>
        <v/>
      </c>
      <c r="X191" s="10" t="str">
        <f>_xlfn.IFERROR(VLOOKUP(H191,'Q4.R'!E:J,6,FALSE),"")</f>
        <v/>
      </c>
    </row>
    <row r="192" spans="2:24" ht="21" customHeight="1">
      <c r="B192" s="10">
        <f t="shared" si="33"/>
        <v>0</v>
      </c>
      <c r="C192" s="10" t="str">
        <f t="shared" si="29"/>
        <v/>
      </c>
      <c r="D192" s="32">
        <f t="shared" si="34"/>
        <v>191</v>
      </c>
      <c r="I192" s="10">
        <v>0.4104636390284936</v>
      </c>
      <c r="J192" s="10" t="str">
        <f t="shared" si="30"/>
        <v/>
      </c>
      <c r="K192" s="10" t="str">
        <f>_xlfn.IFERROR(VLOOKUP(H192,'Q1.R'!E:J,6,FALSE),"")</f>
        <v/>
      </c>
      <c r="L192" s="10" t="str">
        <f>_xlfn.IFERROR(VLOOKUP(H192,'Q2.R'!E:J,6,FALSE),"")</f>
        <v/>
      </c>
      <c r="M192" s="10" t="str">
        <f t="shared" si="35"/>
        <v/>
      </c>
      <c r="N192" s="10" t="str">
        <f t="shared" si="36"/>
        <v/>
      </c>
      <c r="O192" s="10" t="str">
        <f t="shared" si="37"/>
        <v/>
      </c>
      <c r="P192" s="10" t="str">
        <f t="shared" si="38"/>
        <v/>
      </c>
      <c r="Q192" s="10">
        <f t="shared" si="31"/>
        <v>0</v>
      </c>
      <c r="R192" s="10" t="str">
        <f ca="1">_xlfn.IFERROR(IF(_xlfn.IFERROR(VLOOKUP(Q192,'F.SL'!F:O,10,FALSE),0)=0,IF(_xlfn.IFERROR(VLOOKUP(Q192,'SF.SL'!F:O,10,FALSE),0)=0,N192,_xlfn.IFERROR(VLOOKUP(Q192,'SF.SL'!F:O,10,FALSE),0)),_xlfn.IFERROR(VLOOKUP(Q192,'F.SL'!F:O,10,FALSE),0)),"")</f>
        <v/>
      </c>
      <c r="S192" s="10" t="str">
        <f ca="1" t="shared" si="32"/>
        <v/>
      </c>
      <c r="T192" s="10" t="str">
        <f ca="1" t="shared" si="39"/>
        <v/>
      </c>
      <c r="U192" s="10">
        <f t="shared" si="40"/>
        <v>0</v>
      </c>
      <c r="V192" s="53" t="str">
        <f t="shared" si="41"/>
        <v/>
      </c>
      <c r="W192" s="10" t="str">
        <f>_xlfn.IFERROR(VLOOKUP(H192,'Q3.R'!E:J,6,FALSE),"")</f>
        <v/>
      </c>
      <c r="X192" s="10" t="str">
        <f>_xlfn.IFERROR(VLOOKUP(H192,'Q4.R'!E:J,6,FALSE),"")</f>
        <v/>
      </c>
    </row>
    <row r="193" spans="2:24" ht="21" customHeight="1">
      <c r="B193" s="10">
        <f t="shared" si="33"/>
        <v>0</v>
      </c>
      <c r="C193" s="10" t="str">
        <f t="shared" si="29"/>
        <v/>
      </c>
      <c r="D193" s="32">
        <f t="shared" si="34"/>
        <v>192</v>
      </c>
      <c r="I193" s="10">
        <v>0.751248963021712</v>
      </c>
      <c r="J193" s="10" t="str">
        <f t="shared" si="30"/>
        <v/>
      </c>
      <c r="K193" s="10" t="str">
        <f>_xlfn.IFERROR(VLOOKUP(H193,'Q1.R'!E:J,6,FALSE),"")</f>
        <v/>
      </c>
      <c r="L193" s="10" t="str">
        <f>_xlfn.IFERROR(VLOOKUP(H193,'Q2.R'!E:J,6,FALSE),"")</f>
        <v/>
      </c>
      <c r="M193" s="10" t="str">
        <f t="shared" si="35"/>
        <v/>
      </c>
      <c r="N193" s="10" t="str">
        <f t="shared" si="36"/>
        <v/>
      </c>
      <c r="O193" s="10" t="str">
        <f t="shared" si="37"/>
        <v/>
      </c>
      <c r="P193" s="10" t="str">
        <f t="shared" si="38"/>
        <v/>
      </c>
      <c r="Q193" s="10">
        <f t="shared" si="31"/>
        <v>0</v>
      </c>
      <c r="R193" s="10" t="str">
        <f ca="1">_xlfn.IFERROR(IF(_xlfn.IFERROR(VLOOKUP(Q193,'F.SL'!F:O,10,FALSE),0)=0,IF(_xlfn.IFERROR(VLOOKUP(Q193,'SF.SL'!F:O,10,FALSE),0)=0,N193,_xlfn.IFERROR(VLOOKUP(Q193,'SF.SL'!F:O,10,FALSE),0)),_xlfn.IFERROR(VLOOKUP(Q193,'F.SL'!F:O,10,FALSE),0)),"")</f>
        <v/>
      </c>
      <c r="S193" s="10" t="str">
        <f ca="1" t="shared" si="32"/>
        <v/>
      </c>
      <c r="T193" s="10" t="str">
        <f ca="1" t="shared" si="39"/>
        <v/>
      </c>
      <c r="U193" s="10">
        <f t="shared" si="40"/>
        <v>0</v>
      </c>
      <c r="V193" s="53" t="str">
        <f t="shared" si="41"/>
        <v/>
      </c>
      <c r="W193" s="10" t="str">
        <f>_xlfn.IFERROR(VLOOKUP(H193,'Q3.R'!E:J,6,FALSE),"")</f>
        <v/>
      </c>
      <c r="X193" s="10" t="str">
        <f>_xlfn.IFERROR(VLOOKUP(H193,'Q4.R'!E:J,6,FALSE),"")</f>
        <v/>
      </c>
    </row>
    <row r="194" spans="2:24" ht="21" customHeight="1">
      <c r="B194" s="10">
        <f t="shared" si="33"/>
        <v>0</v>
      </c>
      <c r="C194" s="10" t="str">
        <f aca="true" t="shared" si="42" ref="C194:C257">_xlfn.IFERROR(RANK(J194,J:J,1),"")</f>
        <v/>
      </c>
      <c r="D194" s="32">
        <f t="shared" si="34"/>
        <v>193</v>
      </c>
      <c r="I194" s="10">
        <v>0.23000627651833838</v>
      </c>
      <c r="J194" s="10" t="str">
        <f aca="true" t="shared" si="43" ref="J194:J257">IF(E194&lt;&gt;"",I194,"")</f>
        <v/>
      </c>
      <c r="K194" s="10" t="str">
        <f>_xlfn.IFERROR(VLOOKUP(H194,'Q1.R'!E:J,6,FALSE),"")</f>
        <v/>
      </c>
      <c r="L194" s="10" t="str">
        <f>_xlfn.IFERROR(VLOOKUP(H194,'Q2.R'!E:J,6,FALSE),"")</f>
        <v/>
      </c>
      <c r="M194" s="10" t="str">
        <f t="shared" si="35"/>
        <v/>
      </c>
      <c r="N194" s="10" t="str">
        <f t="shared" si="36"/>
        <v/>
      </c>
      <c r="O194" s="10" t="str">
        <f t="shared" si="37"/>
        <v/>
      </c>
      <c r="P194" s="10" t="str">
        <f t="shared" si="38"/>
        <v/>
      </c>
      <c r="Q194" s="10">
        <f aca="true" t="shared" si="44" ref="Q194:Q257">H194</f>
        <v>0</v>
      </c>
      <c r="R194" s="10" t="str">
        <f ca="1">_xlfn.IFERROR(IF(_xlfn.IFERROR(VLOOKUP(Q194,'F.SL'!F:O,10,FALSE),0)=0,IF(_xlfn.IFERROR(VLOOKUP(Q194,'SF.SL'!F:O,10,FALSE),0)=0,N194,_xlfn.IFERROR(VLOOKUP(Q194,'SF.SL'!F:O,10,FALSE),0)),_xlfn.IFERROR(VLOOKUP(Q194,'F.SL'!F:O,10,FALSE),0)),"")</f>
        <v/>
      </c>
      <c r="S194" s="10" t="str">
        <f aca="true" t="shared" si="45" ref="S194:S257">_xlfn.IFERROR(R194+J194,"")</f>
        <v/>
      </c>
      <c r="T194" s="10" t="str">
        <f ca="1" t="shared" si="39"/>
        <v/>
      </c>
      <c r="U194" s="10">
        <f t="shared" si="40"/>
        <v>0</v>
      </c>
      <c r="V194" s="53" t="str">
        <f t="shared" si="41"/>
        <v/>
      </c>
      <c r="W194" s="10" t="str">
        <f>_xlfn.IFERROR(VLOOKUP(H194,'Q3.R'!E:J,6,FALSE),"")</f>
        <v/>
      </c>
      <c r="X194" s="10" t="str">
        <f>_xlfn.IFERROR(VLOOKUP(H194,'Q4.R'!E:J,6,FALSE),"")</f>
        <v/>
      </c>
    </row>
    <row r="195" spans="2:24" ht="21" customHeight="1">
      <c r="B195" s="10">
        <f aca="true" t="shared" si="46" ref="B195:B258">H195</f>
        <v>0</v>
      </c>
      <c r="C195" s="10" t="str">
        <f t="shared" si="42"/>
        <v/>
      </c>
      <c r="D195" s="32">
        <f aca="true" t="shared" si="47" ref="D195:D258">ROW()-1</f>
        <v>194</v>
      </c>
      <c r="I195" s="10">
        <v>0.5485742169059602</v>
      </c>
      <c r="J195" s="10" t="str">
        <f t="shared" si="43"/>
        <v/>
      </c>
      <c r="K195" s="10" t="str">
        <f>_xlfn.IFERROR(VLOOKUP(H195,'Q1.R'!E:J,6,FALSE),"")</f>
        <v/>
      </c>
      <c r="L195" s="10" t="str">
        <f>_xlfn.IFERROR(VLOOKUP(H195,'Q2.R'!E:J,6,FALSE),"")</f>
        <v/>
      </c>
      <c r="M195" s="10" t="str">
        <f aca="true" t="shared" si="48" ref="M195:M258">_xlfn.IFERROR(K195*L195*W195*X195,"")</f>
        <v/>
      </c>
      <c r="N195" s="10" t="str">
        <f aca="true" t="shared" si="49" ref="N195:N258">_xlfn.IFERROR(RANK(M195,M:M,1),"")</f>
        <v/>
      </c>
      <c r="O195" s="10" t="str">
        <f aca="true" t="shared" si="50" ref="O195:O258">_xlfn.IFERROR(N195*100+J195,"")</f>
        <v/>
      </c>
      <c r="P195" s="10" t="str">
        <f aca="true" t="shared" si="51" ref="P195:P258">_xlfn.IFERROR(RANK(O195,O:O,1),"")</f>
        <v/>
      </c>
      <c r="Q195" s="10">
        <f t="shared" si="44"/>
        <v>0</v>
      </c>
      <c r="R195" s="10" t="str">
        <f ca="1">_xlfn.IFERROR(IF(_xlfn.IFERROR(VLOOKUP(Q195,'F.SL'!F:O,10,FALSE),0)=0,IF(_xlfn.IFERROR(VLOOKUP(Q195,'SF.SL'!F:O,10,FALSE),0)=0,N195,_xlfn.IFERROR(VLOOKUP(Q195,'SF.SL'!F:O,10,FALSE),0)),_xlfn.IFERROR(VLOOKUP(Q195,'F.SL'!F:O,10,FALSE),0)),"")</f>
        <v/>
      </c>
      <c r="S195" s="10" t="str">
        <f ca="1" t="shared" si="45"/>
        <v/>
      </c>
      <c r="T195" s="10" t="str">
        <f aca="true" t="shared" si="52" ref="T195:T258">_xlfn.IFERROR(RANK(S195,S:S,1),"")</f>
        <v/>
      </c>
      <c r="U195" s="10">
        <f aca="true" t="shared" si="53" ref="U195:U258">Q195</f>
        <v>0</v>
      </c>
      <c r="V195" s="53" t="str">
        <f aca="true" t="shared" si="54" ref="V195:V258">_xlfn.IFERROR(1/COUNTIF(G:G,G195),"")</f>
        <v/>
      </c>
      <c r="W195" s="10" t="str">
        <f>_xlfn.IFERROR(VLOOKUP(H195,'Q3.R'!E:J,6,FALSE),"")</f>
        <v/>
      </c>
      <c r="X195" s="10" t="str">
        <f>_xlfn.IFERROR(VLOOKUP(H195,'Q4.R'!E:J,6,FALSE),"")</f>
        <v/>
      </c>
    </row>
    <row r="196" spans="2:24" ht="21" customHeight="1">
      <c r="B196" s="10">
        <f t="shared" si="46"/>
        <v>0</v>
      </c>
      <c r="C196" s="10" t="str">
        <f t="shared" si="42"/>
        <v/>
      </c>
      <c r="D196" s="32">
        <f t="shared" si="47"/>
        <v>195</v>
      </c>
      <c r="I196" s="10">
        <v>0.4670525480663227</v>
      </c>
      <c r="J196" s="10" t="str">
        <f t="shared" si="43"/>
        <v/>
      </c>
      <c r="K196" s="10" t="str">
        <f>_xlfn.IFERROR(VLOOKUP(H196,'Q1.R'!E:J,6,FALSE),"")</f>
        <v/>
      </c>
      <c r="L196" s="10" t="str">
        <f>_xlfn.IFERROR(VLOOKUP(H196,'Q2.R'!E:J,6,FALSE),"")</f>
        <v/>
      </c>
      <c r="M196" s="10" t="str">
        <f t="shared" si="48"/>
        <v/>
      </c>
      <c r="N196" s="10" t="str">
        <f t="shared" si="49"/>
        <v/>
      </c>
      <c r="O196" s="10" t="str">
        <f t="shared" si="50"/>
        <v/>
      </c>
      <c r="P196" s="10" t="str">
        <f t="shared" si="51"/>
        <v/>
      </c>
      <c r="Q196" s="10">
        <f t="shared" si="44"/>
        <v>0</v>
      </c>
      <c r="R196" s="10" t="str">
        <f ca="1">_xlfn.IFERROR(IF(_xlfn.IFERROR(VLOOKUP(Q196,'F.SL'!F:O,10,FALSE),0)=0,IF(_xlfn.IFERROR(VLOOKUP(Q196,'SF.SL'!F:O,10,FALSE),0)=0,N196,_xlfn.IFERROR(VLOOKUP(Q196,'SF.SL'!F:O,10,FALSE),0)),_xlfn.IFERROR(VLOOKUP(Q196,'F.SL'!F:O,10,FALSE),0)),"")</f>
        <v/>
      </c>
      <c r="S196" s="10" t="str">
        <f ca="1" t="shared" si="45"/>
        <v/>
      </c>
      <c r="T196" s="10" t="str">
        <f ca="1" t="shared" si="52"/>
        <v/>
      </c>
      <c r="U196" s="10">
        <f t="shared" si="53"/>
        <v>0</v>
      </c>
      <c r="V196" s="53" t="str">
        <f t="shared" si="54"/>
        <v/>
      </c>
      <c r="W196" s="10" t="str">
        <f>_xlfn.IFERROR(VLOOKUP(H196,'Q3.R'!E:J,6,FALSE),"")</f>
        <v/>
      </c>
      <c r="X196" s="10" t="str">
        <f>_xlfn.IFERROR(VLOOKUP(H196,'Q4.R'!E:J,6,FALSE),"")</f>
        <v/>
      </c>
    </row>
    <row r="197" spans="2:24" ht="21" customHeight="1">
      <c r="B197" s="10">
        <f t="shared" si="46"/>
        <v>0</v>
      </c>
      <c r="C197" s="10" t="str">
        <f t="shared" si="42"/>
        <v/>
      </c>
      <c r="D197" s="32">
        <f t="shared" si="47"/>
        <v>196</v>
      </c>
      <c r="I197" s="10">
        <v>0.32470341931842905</v>
      </c>
      <c r="J197" s="10" t="str">
        <f t="shared" si="43"/>
        <v/>
      </c>
      <c r="K197" s="10" t="str">
        <f>_xlfn.IFERROR(VLOOKUP(H197,'Q1.R'!E:J,6,FALSE),"")</f>
        <v/>
      </c>
      <c r="L197" s="10" t="str">
        <f>_xlfn.IFERROR(VLOOKUP(H197,'Q2.R'!E:J,6,FALSE),"")</f>
        <v/>
      </c>
      <c r="M197" s="10" t="str">
        <f t="shared" si="48"/>
        <v/>
      </c>
      <c r="N197" s="10" t="str">
        <f t="shared" si="49"/>
        <v/>
      </c>
      <c r="O197" s="10" t="str">
        <f t="shared" si="50"/>
        <v/>
      </c>
      <c r="P197" s="10" t="str">
        <f t="shared" si="51"/>
        <v/>
      </c>
      <c r="Q197" s="10">
        <f t="shared" si="44"/>
        <v>0</v>
      </c>
      <c r="R197" s="10" t="str">
        <f ca="1">_xlfn.IFERROR(IF(_xlfn.IFERROR(VLOOKUP(Q197,'F.SL'!F:O,10,FALSE),0)=0,IF(_xlfn.IFERROR(VLOOKUP(Q197,'SF.SL'!F:O,10,FALSE),0)=0,N197,_xlfn.IFERROR(VLOOKUP(Q197,'SF.SL'!F:O,10,FALSE),0)),_xlfn.IFERROR(VLOOKUP(Q197,'F.SL'!F:O,10,FALSE),0)),"")</f>
        <v/>
      </c>
      <c r="S197" s="10" t="str">
        <f ca="1" t="shared" si="45"/>
        <v/>
      </c>
      <c r="T197" s="10" t="str">
        <f ca="1" t="shared" si="52"/>
        <v/>
      </c>
      <c r="U197" s="10">
        <f t="shared" si="53"/>
        <v>0</v>
      </c>
      <c r="V197" s="53" t="str">
        <f t="shared" si="54"/>
        <v/>
      </c>
      <c r="W197" s="10" t="str">
        <f>_xlfn.IFERROR(VLOOKUP(H197,'Q3.R'!E:J,6,FALSE),"")</f>
        <v/>
      </c>
      <c r="X197" s="10" t="str">
        <f>_xlfn.IFERROR(VLOOKUP(H197,'Q4.R'!E:J,6,FALSE),"")</f>
        <v/>
      </c>
    </row>
    <row r="198" spans="2:24" ht="21" customHeight="1">
      <c r="B198" s="10">
        <f t="shared" si="46"/>
        <v>0</v>
      </c>
      <c r="C198" s="10" t="str">
        <f t="shared" si="42"/>
        <v/>
      </c>
      <c r="D198" s="32">
        <f t="shared" si="47"/>
        <v>197</v>
      </c>
      <c r="I198" s="10">
        <v>0.3667793722707263</v>
      </c>
      <c r="J198" s="10" t="str">
        <f t="shared" si="43"/>
        <v/>
      </c>
      <c r="K198" s="10" t="str">
        <f>_xlfn.IFERROR(VLOOKUP(H198,'Q1.R'!E:J,6,FALSE),"")</f>
        <v/>
      </c>
      <c r="L198" s="10" t="str">
        <f>_xlfn.IFERROR(VLOOKUP(H198,'Q2.R'!E:J,6,FALSE),"")</f>
        <v/>
      </c>
      <c r="M198" s="10" t="str">
        <f t="shared" si="48"/>
        <v/>
      </c>
      <c r="N198" s="10" t="str">
        <f t="shared" si="49"/>
        <v/>
      </c>
      <c r="O198" s="10" t="str">
        <f t="shared" si="50"/>
        <v/>
      </c>
      <c r="P198" s="10" t="str">
        <f t="shared" si="51"/>
        <v/>
      </c>
      <c r="Q198" s="10">
        <f t="shared" si="44"/>
        <v>0</v>
      </c>
      <c r="R198" s="10" t="str">
        <f ca="1">_xlfn.IFERROR(IF(_xlfn.IFERROR(VLOOKUP(Q198,'F.SL'!F:O,10,FALSE),0)=0,IF(_xlfn.IFERROR(VLOOKUP(Q198,'SF.SL'!F:O,10,FALSE),0)=0,N198,_xlfn.IFERROR(VLOOKUP(Q198,'SF.SL'!F:O,10,FALSE),0)),_xlfn.IFERROR(VLOOKUP(Q198,'F.SL'!F:O,10,FALSE),0)),"")</f>
        <v/>
      </c>
      <c r="S198" s="10" t="str">
        <f ca="1" t="shared" si="45"/>
        <v/>
      </c>
      <c r="T198" s="10" t="str">
        <f ca="1" t="shared" si="52"/>
        <v/>
      </c>
      <c r="U198" s="10">
        <f t="shared" si="53"/>
        <v>0</v>
      </c>
      <c r="V198" s="53" t="str">
        <f t="shared" si="54"/>
        <v/>
      </c>
      <c r="W198" s="10" t="str">
        <f>_xlfn.IFERROR(VLOOKUP(H198,'Q3.R'!E:J,6,FALSE),"")</f>
        <v/>
      </c>
      <c r="X198" s="10" t="str">
        <f>_xlfn.IFERROR(VLOOKUP(H198,'Q4.R'!E:J,6,FALSE),"")</f>
        <v/>
      </c>
    </row>
    <row r="199" spans="2:24" ht="21" customHeight="1">
      <c r="B199" s="10">
        <f t="shared" si="46"/>
        <v>0</v>
      </c>
      <c r="C199" s="10" t="str">
        <f t="shared" si="42"/>
        <v/>
      </c>
      <c r="D199" s="32">
        <f t="shared" si="47"/>
        <v>198</v>
      </c>
      <c r="I199" s="10">
        <v>0.545576518838069</v>
      </c>
      <c r="J199" s="10" t="str">
        <f t="shared" si="43"/>
        <v/>
      </c>
      <c r="K199" s="10" t="str">
        <f>_xlfn.IFERROR(VLOOKUP(H199,'Q1.R'!E:J,6,FALSE),"")</f>
        <v/>
      </c>
      <c r="L199" s="10" t="str">
        <f>_xlfn.IFERROR(VLOOKUP(H199,'Q2.R'!E:J,6,FALSE),"")</f>
        <v/>
      </c>
      <c r="M199" s="10" t="str">
        <f t="shared" si="48"/>
        <v/>
      </c>
      <c r="N199" s="10" t="str">
        <f t="shared" si="49"/>
        <v/>
      </c>
      <c r="O199" s="10" t="str">
        <f t="shared" si="50"/>
        <v/>
      </c>
      <c r="P199" s="10" t="str">
        <f t="shared" si="51"/>
        <v/>
      </c>
      <c r="Q199" s="10">
        <f t="shared" si="44"/>
        <v>0</v>
      </c>
      <c r="R199" s="10" t="str">
        <f ca="1">_xlfn.IFERROR(IF(_xlfn.IFERROR(VLOOKUP(Q199,'F.SL'!F:O,10,FALSE),0)=0,IF(_xlfn.IFERROR(VLOOKUP(Q199,'SF.SL'!F:O,10,FALSE),0)=0,N199,_xlfn.IFERROR(VLOOKUP(Q199,'SF.SL'!F:O,10,FALSE),0)),_xlfn.IFERROR(VLOOKUP(Q199,'F.SL'!F:O,10,FALSE),0)),"")</f>
        <v/>
      </c>
      <c r="S199" s="10" t="str">
        <f ca="1" t="shared" si="45"/>
        <v/>
      </c>
      <c r="T199" s="10" t="str">
        <f ca="1" t="shared" si="52"/>
        <v/>
      </c>
      <c r="U199" s="10">
        <f t="shared" si="53"/>
        <v>0</v>
      </c>
      <c r="V199" s="53" t="str">
        <f t="shared" si="54"/>
        <v/>
      </c>
      <c r="W199" s="10" t="str">
        <f>_xlfn.IFERROR(VLOOKUP(H199,'Q3.R'!E:J,6,FALSE),"")</f>
        <v/>
      </c>
      <c r="X199" s="10" t="str">
        <f>_xlfn.IFERROR(VLOOKUP(H199,'Q4.R'!E:J,6,FALSE),"")</f>
        <v/>
      </c>
    </row>
    <row r="200" spans="2:24" ht="21" customHeight="1">
      <c r="B200" s="10">
        <f t="shared" si="46"/>
        <v>0</v>
      </c>
      <c r="C200" s="10" t="str">
        <f t="shared" si="42"/>
        <v/>
      </c>
      <c r="D200" s="32">
        <f t="shared" si="47"/>
        <v>199</v>
      </c>
      <c r="I200" s="10">
        <v>0.3684856800411296</v>
      </c>
      <c r="J200" s="10" t="str">
        <f t="shared" si="43"/>
        <v/>
      </c>
      <c r="K200" s="10" t="str">
        <f>_xlfn.IFERROR(VLOOKUP(H200,'Q1.R'!E:J,6,FALSE),"")</f>
        <v/>
      </c>
      <c r="L200" s="10" t="str">
        <f>_xlfn.IFERROR(VLOOKUP(H200,'Q2.R'!E:J,6,FALSE),"")</f>
        <v/>
      </c>
      <c r="M200" s="10" t="str">
        <f t="shared" si="48"/>
        <v/>
      </c>
      <c r="N200" s="10" t="str">
        <f t="shared" si="49"/>
        <v/>
      </c>
      <c r="O200" s="10" t="str">
        <f t="shared" si="50"/>
        <v/>
      </c>
      <c r="P200" s="10" t="str">
        <f t="shared" si="51"/>
        <v/>
      </c>
      <c r="Q200" s="10">
        <f t="shared" si="44"/>
        <v>0</v>
      </c>
      <c r="R200" s="10" t="str">
        <f ca="1">_xlfn.IFERROR(IF(_xlfn.IFERROR(VLOOKUP(Q200,'F.SL'!F:O,10,FALSE),0)=0,IF(_xlfn.IFERROR(VLOOKUP(Q200,'SF.SL'!F:O,10,FALSE),0)=0,N200,_xlfn.IFERROR(VLOOKUP(Q200,'SF.SL'!F:O,10,FALSE),0)),_xlfn.IFERROR(VLOOKUP(Q200,'F.SL'!F:O,10,FALSE),0)),"")</f>
        <v/>
      </c>
      <c r="S200" s="10" t="str">
        <f ca="1" t="shared" si="45"/>
        <v/>
      </c>
      <c r="T200" s="10" t="str">
        <f ca="1" t="shared" si="52"/>
        <v/>
      </c>
      <c r="U200" s="10">
        <f t="shared" si="53"/>
        <v>0</v>
      </c>
      <c r="V200" s="53" t="str">
        <f t="shared" si="54"/>
        <v/>
      </c>
      <c r="W200" s="10" t="str">
        <f>_xlfn.IFERROR(VLOOKUP(H200,'Q3.R'!E:J,6,FALSE),"")</f>
        <v/>
      </c>
      <c r="X200" s="10" t="str">
        <f>_xlfn.IFERROR(VLOOKUP(H200,'Q4.R'!E:J,6,FALSE),"")</f>
        <v/>
      </c>
    </row>
    <row r="201" spans="2:24" ht="21" customHeight="1">
      <c r="B201" s="10">
        <f t="shared" si="46"/>
        <v>0</v>
      </c>
      <c r="C201" s="10" t="str">
        <f t="shared" si="42"/>
        <v/>
      </c>
      <c r="D201" s="32">
        <f t="shared" si="47"/>
        <v>200</v>
      </c>
      <c r="I201" s="10">
        <v>0.07419777788292903</v>
      </c>
      <c r="J201" s="10" t="str">
        <f t="shared" si="43"/>
        <v/>
      </c>
      <c r="K201" s="10" t="str">
        <f>_xlfn.IFERROR(VLOOKUP(H201,'Q1.R'!E:J,6,FALSE),"")</f>
        <v/>
      </c>
      <c r="L201" s="10" t="str">
        <f>_xlfn.IFERROR(VLOOKUP(H201,'Q2.R'!E:J,6,FALSE),"")</f>
        <v/>
      </c>
      <c r="M201" s="10" t="str">
        <f t="shared" si="48"/>
        <v/>
      </c>
      <c r="N201" s="10" t="str">
        <f t="shared" si="49"/>
        <v/>
      </c>
      <c r="O201" s="10" t="str">
        <f t="shared" si="50"/>
        <v/>
      </c>
      <c r="P201" s="10" t="str">
        <f t="shared" si="51"/>
        <v/>
      </c>
      <c r="Q201" s="10">
        <f t="shared" si="44"/>
        <v>0</v>
      </c>
      <c r="R201" s="10" t="str">
        <f ca="1">_xlfn.IFERROR(IF(_xlfn.IFERROR(VLOOKUP(Q201,'F.SL'!F:O,10,FALSE),0)=0,IF(_xlfn.IFERROR(VLOOKUP(Q201,'SF.SL'!F:O,10,FALSE),0)=0,N201,_xlfn.IFERROR(VLOOKUP(Q201,'SF.SL'!F:O,10,FALSE),0)),_xlfn.IFERROR(VLOOKUP(Q201,'F.SL'!F:O,10,FALSE),0)),"")</f>
        <v/>
      </c>
      <c r="S201" s="10" t="str">
        <f ca="1" t="shared" si="45"/>
        <v/>
      </c>
      <c r="T201" s="10" t="str">
        <f ca="1" t="shared" si="52"/>
        <v/>
      </c>
      <c r="U201" s="10">
        <f t="shared" si="53"/>
        <v>0</v>
      </c>
      <c r="V201" s="53" t="str">
        <f t="shared" si="54"/>
        <v/>
      </c>
      <c r="W201" s="10" t="str">
        <f>_xlfn.IFERROR(VLOOKUP(H201,'Q3.R'!E:J,6,FALSE),"")</f>
        <v/>
      </c>
      <c r="X201" s="10" t="str">
        <f>_xlfn.IFERROR(VLOOKUP(H201,'Q4.R'!E:J,6,FALSE),"")</f>
        <v/>
      </c>
    </row>
    <row r="202" spans="2:24" ht="21" customHeight="1">
      <c r="B202" s="10">
        <f t="shared" si="46"/>
        <v>0</v>
      </c>
      <c r="C202" s="10" t="str">
        <f t="shared" si="42"/>
        <v/>
      </c>
      <c r="D202" s="32">
        <f t="shared" si="47"/>
        <v>201</v>
      </c>
      <c r="I202" s="10">
        <v>0.9153160781225335</v>
      </c>
      <c r="J202" s="10" t="str">
        <f t="shared" si="43"/>
        <v/>
      </c>
      <c r="K202" s="10" t="str">
        <f>_xlfn.IFERROR(VLOOKUP(H202,'Q1.R'!E:J,6,FALSE),"")</f>
        <v/>
      </c>
      <c r="L202" s="10" t="str">
        <f>_xlfn.IFERROR(VLOOKUP(H202,'Q2.R'!E:J,6,FALSE),"")</f>
        <v/>
      </c>
      <c r="M202" s="10" t="str">
        <f t="shared" si="48"/>
        <v/>
      </c>
      <c r="N202" s="10" t="str">
        <f t="shared" si="49"/>
        <v/>
      </c>
      <c r="O202" s="10" t="str">
        <f t="shared" si="50"/>
        <v/>
      </c>
      <c r="P202" s="10" t="str">
        <f t="shared" si="51"/>
        <v/>
      </c>
      <c r="Q202" s="10">
        <f t="shared" si="44"/>
        <v>0</v>
      </c>
      <c r="R202" s="10" t="str">
        <f ca="1">_xlfn.IFERROR(IF(_xlfn.IFERROR(VLOOKUP(Q202,'F.SL'!F:O,10,FALSE),0)=0,IF(_xlfn.IFERROR(VLOOKUP(Q202,'SF.SL'!F:O,10,FALSE),0)=0,N202,_xlfn.IFERROR(VLOOKUP(Q202,'SF.SL'!F:O,10,FALSE),0)),_xlfn.IFERROR(VLOOKUP(Q202,'F.SL'!F:O,10,FALSE),0)),"")</f>
        <v/>
      </c>
      <c r="S202" s="10" t="str">
        <f ca="1" t="shared" si="45"/>
        <v/>
      </c>
      <c r="T202" s="10" t="str">
        <f ca="1" t="shared" si="52"/>
        <v/>
      </c>
      <c r="U202" s="10">
        <f t="shared" si="53"/>
        <v>0</v>
      </c>
      <c r="V202" s="53" t="str">
        <f t="shared" si="54"/>
        <v/>
      </c>
      <c r="W202" s="10" t="str">
        <f>_xlfn.IFERROR(VLOOKUP(H202,'Q3.R'!E:J,6,FALSE),"")</f>
        <v/>
      </c>
      <c r="X202" s="10" t="str">
        <f>_xlfn.IFERROR(VLOOKUP(H202,'Q4.R'!E:J,6,FALSE),"")</f>
        <v/>
      </c>
    </row>
    <row r="203" spans="2:24" ht="21" customHeight="1">
      <c r="B203" s="10">
        <f t="shared" si="46"/>
        <v>0</v>
      </c>
      <c r="C203" s="10" t="str">
        <f t="shared" si="42"/>
        <v/>
      </c>
      <c r="D203" s="32">
        <f t="shared" si="47"/>
        <v>202</v>
      </c>
      <c r="I203" s="10">
        <v>0.5116100169181882</v>
      </c>
      <c r="J203" s="10" t="str">
        <f t="shared" si="43"/>
        <v/>
      </c>
      <c r="K203" s="10" t="str">
        <f>_xlfn.IFERROR(VLOOKUP(H203,'Q1.R'!E:J,6,FALSE),"")</f>
        <v/>
      </c>
      <c r="L203" s="10" t="str">
        <f>_xlfn.IFERROR(VLOOKUP(H203,'Q2.R'!E:J,6,FALSE),"")</f>
        <v/>
      </c>
      <c r="M203" s="10" t="str">
        <f t="shared" si="48"/>
        <v/>
      </c>
      <c r="N203" s="10" t="str">
        <f t="shared" si="49"/>
        <v/>
      </c>
      <c r="O203" s="10" t="str">
        <f t="shared" si="50"/>
        <v/>
      </c>
      <c r="P203" s="10" t="str">
        <f t="shared" si="51"/>
        <v/>
      </c>
      <c r="Q203" s="10">
        <f t="shared" si="44"/>
        <v>0</v>
      </c>
      <c r="R203" s="10" t="str">
        <f ca="1">_xlfn.IFERROR(IF(_xlfn.IFERROR(VLOOKUP(Q203,'F.SL'!F:O,10,FALSE),0)=0,IF(_xlfn.IFERROR(VLOOKUP(Q203,'SF.SL'!F:O,10,FALSE),0)=0,N203,_xlfn.IFERROR(VLOOKUP(Q203,'SF.SL'!F:O,10,FALSE),0)),_xlfn.IFERROR(VLOOKUP(Q203,'F.SL'!F:O,10,FALSE),0)),"")</f>
        <v/>
      </c>
      <c r="S203" s="10" t="str">
        <f ca="1" t="shared" si="45"/>
        <v/>
      </c>
      <c r="T203" s="10" t="str">
        <f ca="1" t="shared" si="52"/>
        <v/>
      </c>
      <c r="U203" s="10">
        <f t="shared" si="53"/>
        <v>0</v>
      </c>
      <c r="V203" s="53" t="str">
        <f t="shared" si="54"/>
        <v/>
      </c>
      <c r="W203" s="10" t="str">
        <f>_xlfn.IFERROR(VLOOKUP(H203,'Q3.R'!E:J,6,FALSE),"")</f>
        <v/>
      </c>
      <c r="X203" s="10" t="str">
        <f>_xlfn.IFERROR(VLOOKUP(H203,'Q4.R'!E:J,6,FALSE),"")</f>
        <v/>
      </c>
    </row>
    <row r="204" spans="2:24" ht="21" customHeight="1">
      <c r="B204" s="10">
        <f t="shared" si="46"/>
        <v>0</v>
      </c>
      <c r="C204" s="10" t="str">
        <f t="shared" si="42"/>
        <v/>
      </c>
      <c r="D204" s="32">
        <f t="shared" si="47"/>
        <v>203</v>
      </c>
      <c r="I204" s="10">
        <v>0.38884936215092614</v>
      </c>
      <c r="J204" s="10" t="str">
        <f t="shared" si="43"/>
        <v/>
      </c>
      <c r="K204" s="10" t="str">
        <f>_xlfn.IFERROR(VLOOKUP(H204,'Q1.R'!E:J,6,FALSE),"")</f>
        <v/>
      </c>
      <c r="L204" s="10" t="str">
        <f>_xlfn.IFERROR(VLOOKUP(H204,'Q2.R'!E:J,6,FALSE),"")</f>
        <v/>
      </c>
      <c r="M204" s="10" t="str">
        <f t="shared" si="48"/>
        <v/>
      </c>
      <c r="N204" s="10" t="str">
        <f t="shared" si="49"/>
        <v/>
      </c>
      <c r="O204" s="10" t="str">
        <f t="shared" si="50"/>
        <v/>
      </c>
      <c r="P204" s="10" t="str">
        <f t="shared" si="51"/>
        <v/>
      </c>
      <c r="Q204" s="10">
        <f t="shared" si="44"/>
        <v>0</v>
      </c>
      <c r="R204" s="10" t="str">
        <f ca="1">_xlfn.IFERROR(IF(_xlfn.IFERROR(VLOOKUP(Q204,'F.SL'!F:O,10,FALSE),0)=0,IF(_xlfn.IFERROR(VLOOKUP(Q204,'SF.SL'!F:O,10,FALSE),0)=0,N204,_xlfn.IFERROR(VLOOKUP(Q204,'SF.SL'!F:O,10,FALSE),0)),_xlfn.IFERROR(VLOOKUP(Q204,'F.SL'!F:O,10,FALSE),0)),"")</f>
        <v/>
      </c>
      <c r="S204" s="10" t="str">
        <f ca="1" t="shared" si="45"/>
        <v/>
      </c>
      <c r="T204" s="10" t="str">
        <f ca="1" t="shared" si="52"/>
        <v/>
      </c>
      <c r="U204" s="10">
        <f t="shared" si="53"/>
        <v>0</v>
      </c>
      <c r="V204" s="53" t="str">
        <f t="shared" si="54"/>
        <v/>
      </c>
      <c r="W204" s="10" t="str">
        <f>_xlfn.IFERROR(VLOOKUP(H204,'Q3.R'!E:J,6,FALSE),"")</f>
        <v/>
      </c>
      <c r="X204" s="10" t="str">
        <f>_xlfn.IFERROR(VLOOKUP(H204,'Q4.R'!E:J,6,FALSE),"")</f>
        <v/>
      </c>
    </row>
    <row r="205" spans="2:24" ht="21" customHeight="1">
      <c r="B205" s="10">
        <f t="shared" si="46"/>
        <v>0</v>
      </c>
      <c r="C205" s="10" t="str">
        <f t="shared" si="42"/>
        <v/>
      </c>
      <c r="D205" s="32">
        <f t="shared" si="47"/>
        <v>204</v>
      </c>
      <c r="I205" s="10">
        <v>0.5262658783953822</v>
      </c>
      <c r="J205" s="10" t="str">
        <f t="shared" si="43"/>
        <v/>
      </c>
      <c r="K205" s="10" t="str">
        <f>_xlfn.IFERROR(VLOOKUP(H205,'Q1.R'!E:J,6,FALSE),"")</f>
        <v/>
      </c>
      <c r="L205" s="10" t="str">
        <f>_xlfn.IFERROR(VLOOKUP(H205,'Q2.R'!E:J,6,FALSE),"")</f>
        <v/>
      </c>
      <c r="M205" s="10" t="str">
        <f t="shared" si="48"/>
        <v/>
      </c>
      <c r="N205" s="10" t="str">
        <f t="shared" si="49"/>
        <v/>
      </c>
      <c r="O205" s="10" t="str">
        <f t="shared" si="50"/>
        <v/>
      </c>
      <c r="P205" s="10" t="str">
        <f t="shared" si="51"/>
        <v/>
      </c>
      <c r="Q205" s="10">
        <f t="shared" si="44"/>
        <v>0</v>
      </c>
      <c r="R205" s="10" t="str">
        <f ca="1">_xlfn.IFERROR(IF(_xlfn.IFERROR(VLOOKUP(Q205,'F.SL'!F:O,10,FALSE),0)=0,IF(_xlfn.IFERROR(VLOOKUP(Q205,'SF.SL'!F:O,10,FALSE),0)=0,N205,_xlfn.IFERROR(VLOOKUP(Q205,'SF.SL'!F:O,10,FALSE),0)),_xlfn.IFERROR(VLOOKUP(Q205,'F.SL'!F:O,10,FALSE),0)),"")</f>
        <v/>
      </c>
      <c r="S205" s="10" t="str">
        <f ca="1" t="shared" si="45"/>
        <v/>
      </c>
      <c r="T205" s="10" t="str">
        <f ca="1" t="shared" si="52"/>
        <v/>
      </c>
      <c r="U205" s="10">
        <f t="shared" si="53"/>
        <v>0</v>
      </c>
      <c r="V205" s="53" t="str">
        <f t="shared" si="54"/>
        <v/>
      </c>
      <c r="W205" s="10" t="str">
        <f>_xlfn.IFERROR(VLOOKUP(H205,'Q3.R'!E:J,6,FALSE),"")</f>
        <v/>
      </c>
      <c r="X205" s="10" t="str">
        <f>_xlfn.IFERROR(VLOOKUP(H205,'Q4.R'!E:J,6,FALSE),"")</f>
        <v/>
      </c>
    </row>
    <row r="206" spans="2:24" ht="21" customHeight="1">
      <c r="B206" s="10">
        <f t="shared" si="46"/>
        <v>0</v>
      </c>
      <c r="C206" s="10" t="str">
        <f t="shared" si="42"/>
        <v/>
      </c>
      <c r="D206" s="32">
        <f t="shared" si="47"/>
        <v>205</v>
      </c>
      <c r="I206" s="10">
        <v>0.9586524006009107</v>
      </c>
      <c r="J206" s="10" t="str">
        <f t="shared" si="43"/>
        <v/>
      </c>
      <c r="K206" s="10" t="str">
        <f>_xlfn.IFERROR(VLOOKUP(H206,'Q1.R'!E:J,6,FALSE),"")</f>
        <v/>
      </c>
      <c r="L206" s="10" t="str">
        <f>_xlfn.IFERROR(VLOOKUP(H206,'Q2.R'!E:J,6,FALSE),"")</f>
        <v/>
      </c>
      <c r="M206" s="10" t="str">
        <f t="shared" si="48"/>
        <v/>
      </c>
      <c r="N206" s="10" t="str">
        <f t="shared" si="49"/>
        <v/>
      </c>
      <c r="O206" s="10" t="str">
        <f t="shared" si="50"/>
        <v/>
      </c>
      <c r="P206" s="10" t="str">
        <f t="shared" si="51"/>
        <v/>
      </c>
      <c r="Q206" s="10">
        <f t="shared" si="44"/>
        <v>0</v>
      </c>
      <c r="R206" s="10" t="str">
        <f ca="1">_xlfn.IFERROR(IF(_xlfn.IFERROR(VLOOKUP(Q206,'F.SL'!F:O,10,FALSE),0)=0,IF(_xlfn.IFERROR(VLOOKUP(Q206,'SF.SL'!F:O,10,FALSE),0)=0,N206,_xlfn.IFERROR(VLOOKUP(Q206,'SF.SL'!F:O,10,FALSE),0)),_xlfn.IFERROR(VLOOKUP(Q206,'F.SL'!F:O,10,FALSE),0)),"")</f>
        <v/>
      </c>
      <c r="S206" s="10" t="str">
        <f ca="1" t="shared" si="45"/>
        <v/>
      </c>
      <c r="T206" s="10" t="str">
        <f ca="1" t="shared" si="52"/>
        <v/>
      </c>
      <c r="U206" s="10">
        <f t="shared" si="53"/>
        <v>0</v>
      </c>
      <c r="V206" s="53" t="str">
        <f t="shared" si="54"/>
        <v/>
      </c>
      <c r="W206" s="10" t="str">
        <f>_xlfn.IFERROR(VLOOKUP(H206,'Q3.R'!E:J,6,FALSE),"")</f>
        <v/>
      </c>
      <c r="X206" s="10" t="str">
        <f>_xlfn.IFERROR(VLOOKUP(H206,'Q4.R'!E:J,6,FALSE),"")</f>
        <v/>
      </c>
    </row>
    <row r="207" spans="2:24" ht="21" customHeight="1">
      <c r="B207" s="10">
        <f t="shared" si="46"/>
        <v>0</v>
      </c>
      <c r="C207" s="10" t="str">
        <f t="shared" si="42"/>
        <v/>
      </c>
      <c r="D207" s="32">
        <f t="shared" si="47"/>
        <v>206</v>
      </c>
      <c r="I207" s="10">
        <v>0.760552548055169</v>
      </c>
      <c r="J207" s="10" t="str">
        <f t="shared" si="43"/>
        <v/>
      </c>
      <c r="K207" s="10" t="str">
        <f>_xlfn.IFERROR(VLOOKUP(H207,'Q1.R'!E:J,6,FALSE),"")</f>
        <v/>
      </c>
      <c r="L207" s="10" t="str">
        <f>_xlfn.IFERROR(VLOOKUP(H207,'Q2.R'!E:J,6,FALSE),"")</f>
        <v/>
      </c>
      <c r="M207" s="10" t="str">
        <f t="shared" si="48"/>
        <v/>
      </c>
      <c r="N207" s="10" t="str">
        <f t="shared" si="49"/>
        <v/>
      </c>
      <c r="O207" s="10" t="str">
        <f t="shared" si="50"/>
        <v/>
      </c>
      <c r="P207" s="10" t="str">
        <f t="shared" si="51"/>
        <v/>
      </c>
      <c r="Q207" s="10">
        <f t="shared" si="44"/>
        <v>0</v>
      </c>
      <c r="R207" s="10" t="str">
        <f ca="1">_xlfn.IFERROR(IF(_xlfn.IFERROR(VLOOKUP(Q207,'F.SL'!F:O,10,FALSE),0)=0,IF(_xlfn.IFERROR(VLOOKUP(Q207,'SF.SL'!F:O,10,FALSE),0)=0,N207,_xlfn.IFERROR(VLOOKUP(Q207,'SF.SL'!F:O,10,FALSE),0)),_xlfn.IFERROR(VLOOKUP(Q207,'F.SL'!F:O,10,FALSE),0)),"")</f>
        <v/>
      </c>
      <c r="S207" s="10" t="str">
        <f ca="1" t="shared" si="45"/>
        <v/>
      </c>
      <c r="T207" s="10" t="str">
        <f ca="1" t="shared" si="52"/>
        <v/>
      </c>
      <c r="U207" s="10">
        <f t="shared" si="53"/>
        <v>0</v>
      </c>
      <c r="V207" s="53" t="str">
        <f t="shared" si="54"/>
        <v/>
      </c>
      <c r="W207" s="10" t="str">
        <f>_xlfn.IFERROR(VLOOKUP(H207,'Q3.R'!E:J,6,FALSE),"")</f>
        <v/>
      </c>
      <c r="X207" s="10" t="str">
        <f>_xlfn.IFERROR(VLOOKUP(H207,'Q4.R'!E:J,6,FALSE),"")</f>
        <v/>
      </c>
    </row>
    <row r="208" spans="2:24" ht="21" customHeight="1">
      <c r="B208" s="10">
        <f t="shared" si="46"/>
        <v>0</v>
      </c>
      <c r="C208" s="10" t="str">
        <f t="shared" si="42"/>
        <v/>
      </c>
      <c r="D208" s="32">
        <f t="shared" si="47"/>
        <v>207</v>
      </c>
      <c r="I208" s="10">
        <v>0.48062131591160806</v>
      </c>
      <c r="J208" s="10" t="str">
        <f t="shared" si="43"/>
        <v/>
      </c>
      <c r="K208" s="10" t="str">
        <f>_xlfn.IFERROR(VLOOKUP(H208,'Q1.R'!E:J,6,FALSE),"")</f>
        <v/>
      </c>
      <c r="L208" s="10" t="str">
        <f>_xlfn.IFERROR(VLOOKUP(H208,'Q2.R'!E:J,6,FALSE),"")</f>
        <v/>
      </c>
      <c r="M208" s="10" t="str">
        <f t="shared" si="48"/>
        <v/>
      </c>
      <c r="N208" s="10" t="str">
        <f t="shared" si="49"/>
        <v/>
      </c>
      <c r="O208" s="10" t="str">
        <f t="shared" si="50"/>
        <v/>
      </c>
      <c r="P208" s="10" t="str">
        <f t="shared" si="51"/>
        <v/>
      </c>
      <c r="Q208" s="10">
        <f t="shared" si="44"/>
        <v>0</v>
      </c>
      <c r="R208" s="10" t="str">
        <f ca="1">_xlfn.IFERROR(IF(_xlfn.IFERROR(VLOOKUP(Q208,'F.SL'!F:O,10,FALSE),0)=0,IF(_xlfn.IFERROR(VLOOKUP(Q208,'SF.SL'!F:O,10,FALSE),0)=0,N208,_xlfn.IFERROR(VLOOKUP(Q208,'SF.SL'!F:O,10,FALSE),0)),_xlfn.IFERROR(VLOOKUP(Q208,'F.SL'!F:O,10,FALSE),0)),"")</f>
        <v/>
      </c>
      <c r="S208" s="10" t="str">
        <f ca="1" t="shared" si="45"/>
        <v/>
      </c>
      <c r="T208" s="10" t="str">
        <f ca="1" t="shared" si="52"/>
        <v/>
      </c>
      <c r="U208" s="10">
        <f t="shared" si="53"/>
        <v>0</v>
      </c>
      <c r="V208" s="53" t="str">
        <f t="shared" si="54"/>
        <v/>
      </c>
      <c r="W208" s="10" t="str">
        <f>_xlfn.IFERROR(VLOOKUP(H208,'Q3.R'!E:J,6,FALSE),"")</f>
        <v/>
      </c>
      <c r="X208" s="10" t="str">
        <f>_xlfn.IFERROR(VLOOKUP(H208,'Q4.R'!E:J,6,FALSE),"")</f>
        <v/>
      </c>
    </row>
    <row r="209" spans="2:24" ht="21" customHeight="1">
      <c r="B209" s="10">
        <f t="shared" si="46"/>
        <v>0</v>
      </c>
      <c r="C209" s="10" t="str">
        <f t="shared" si="42"/>
        <v/>
      </c>
      <c r="D209" s="32">
        <f t="shared" si="47"/>
        <v>208</v>
      </c>
      <c r="I209" s="10">
        <v>0.7194902631412096</v>
      </c>
      <c r="J209" s="10" t="str">
        <f t="shared" si="43"/>
        <v/>
      </c>
      <c r="K209" s="10" t="str">
        <f>_xlfn.IFERROR(VLOOKUP(H209,'Q1.R'!E:J,6,FALSE),"")</f>
        <v/>
      </c>
      <c r="L209" s="10" t="str">
        <f>_xlfn.IFERROR(VLOOKUP(H209,'Q2.R'!E:J,6,FALSE),"")</f>
        <v/>
      </c>
      <c r="M209" s="10" t="str">
        <f t="shared" si="48"/>
        <v/>
      </c>
      <c r="N209" s="10" t="str">
        <f t="shared" si="49"/>
        <v/>
      </c>
      <c r="O209" s="10" t="str">
        <f t="shared" si="50"/>
        <v/>
      </c>
      <c r="P209" s="10" t="str">
        <f t="shared" si="51"/>
        <v/>
      </c>
      <c r="Q209" s="10">
        <f t="shared" si="44"/>
        <v>0</v>
      </c>
      <c r="R209" s="10" t="str">
        <f ca="1">_xlfn.IFERROR(IF(_xlfn.IFERROR(VLOOKUP(Q209,'F.SL'!F:O,10,FALSE),0)=0,IF(_xlfn.IFERROR(VLOOKUP(Q209,'SF.SL'!F:O,10,FALSE),0)=0,N209,_xlfn.IFERROR(VLOOKUP(Q209,'SF.SL'!F:O,10,FALSE),0)),_xlfn.IFERROR(VLOOKUP(Q209,'F.SL'!F:O,10,FALSE),0)),"")</f>
        <v/>
      </c>
      <c r="S209" s="10" t="str">
        <f ca="1" t="shared" si="45"/>
        <v/>
      </c>
      <c r="T209" s="10" t="str">
        <f ca="1" t="shared" si="52"/>
        <v/>
      </c>
      <c r="U209" s="10">
        <f t="shared" si="53"/>
        <v>0</v>
      </c>
      <c r="V209" s="53" t="str">
        <f t="shared" si="54"/>
        <v/>
      </c>
      <c r="W209" s="10" t="str">
        <f>_xlfn.IFERROR(VLOOKUP(H209,'Q3.R'!E:J,6,FALSE),"")</f>
        <v/>
      </c>
      <c r="X209" s="10" t="str">
        <f>_xlfn.IFERROR(VLOOKUP(H209,'Q4.R'!E:J,6,FALSE),"")</f>
        <v/>
      </c>
    </row>
    <row r="210" spans="2:24" ht="21" customHeight="1">
      <c r="B210" s="10">
        <f t="shared" si="46"/>
        <v>0</v>
      </c>
      <c r="C210" s="10" t="str">
        <f t="shared" si="42"/>
        <v/>
      </c>
      <c r="D210" s="32">
        <f t="shared" si="47"/>
        <v>209</v>
      </c>
      <c r="I210" s="10">
        <v>0.41985305942546736</v>
      </c>
      <c r="J210" s="10" t="str">
        <f t="shared" si="43"/>
        <v/>
      </c>
      <c r="K210" s="10" t="str">
        <f>_xlfn.IFERROR(VLOOKUP(H210,'Q1.R'!E:J,6,FALSE),"")</f>
        <v/>
      </c>
      <c r="L210" s="10" t="str">
        <f>_xlfn.IFERROR(VLOOKUP(H210,'Q2.R'!E:J,6,FALSE),"")</f>
        <v/>
      </c>
      <c r="M210" s="10" t="str">
        <f t="shared" si="48"/>
        <v/>
      </c>
      <c r="N210" s="10" t="str">
        <f t="shared" si="49"/>
        <v/>
      </c>
      <c r="O210" s="10" t="str">
        <f t="shared" si="50"/>
        <v/>
      </c>
      <c r="P210" s="10" t="str">
        <f t="shared" si="51"/>
        <v/>
      </c>
      <c r="Q210" s="10">
        <f t="shared" si="44"/>
        <v>0</v>
      </c>
      <c r="R210" s="10" t="str">
        <f ca="1">_xlfn.IFERROR(IF(_xlfn.IFERROR(VLOOKUP(Q210,'F.SL'!F:O,10,FALSE),0)=0,IF(_xlfn.IFERROR(VLOOKUP(Q210,'SF.SL'!F:O,10,FALSE),0)=0,N210,_xlfn.IFERROR(VLOOKUP(Q210,'SF.SL'!F:O,10,FALSE),0)),_xlfn.IFERROR(VLOOKUP(Q210,'F.SL'!F:O,10,FALSE),0)),"")</f>
        <v/>
      </c>
      <c r="S210" s="10" t="str">
        <f ca="1" t="shared" si="45"/>
        <v/>
      </c>
      <c r="T210" s="10" t="str">
        <f ca="1" t="shared" si="52"/>
        <v/>
      </c>
      <c r="U210" s="10">
        <f t="shared" si="53"/>
        <v>0</v>
      </c>
      <c r="V210" s="53" t="str">
        <f t="shared" si="54"/>
        <v/>
      </c>
      <c r="W210" s="10" t="str">
        <f>_xlfn.IFERROR(VLOOKUP(H210,'Q3.R'!E:J,6,FALSE),"")</f>
        <v/>
      </c>
      <c r="X210" s="10" t="str">
        <f>_xlfn.IFERROR(VLOOKUP(H210,'Q4.R'!E:J,6,FALSE),"")</f>
        <v/>
      </c>
    </row>
    <row r="211" spans="2:24" ht="21" customHeight="1">
      <c r="B211" s="10">
        <f t="shared" si="46"/>
        <v>0</v>
      </c>
      <c r="C211" s="10" t="str">
        <f t="shared" si="42"/>
        <v/>
      </c>
      <c r="D211" s="32">
        <f t="shared" si="47"/>
        <v>210</v>
      </c>
      <c r="I211" s="10">
        <v>0.25039504401401236</v>
      </c>
      <c r="J211" s="10" t="str">
        <f t="shared" si="43"/>
        <v/>
      </c>
      <c r="K211" s="10" t="str">
        <f>_xlfn.IFERROR(VLOOKUP(H211,'Q1.R'!E:J,6,FALSE),"")</f>
        <v/>
      </c>
      <c r="L211" s="10" t="str">
        <f>_xlfn.IFERROR(VLOOKUP(H211,'Q2.R'!E:J,6,FALSE),"")</f>
        <v/>
      </c>
      <c r="M211" s="10" t="str">
        <f t="shared" si="48"/>
        <v/>
      </c>
      <c r="N211" s="10" t="str">
        <f t="shared" si="49"/>
        <v/>
      </c>
      <c r="O211" s="10" t="str">
        <f t="shared" si="50"/>
        <v/>
      </c>
      <c r="P211" s="10" t="str">
        <f t="shared" si="51"/>
        <v/>
      </c>
      <c r="Q211" s="10">
        <f t="shared" si="44"/>
        <v>0</v>
      </c>
      <c r="R211" s="10" t="str">
        <f ca="1">_xlfn.IFERROR(IF(_xlfn.IFERROR(VLOOKUP(Q211,'F.SL'!F:O,10,FALSE),0)=0,IF(_xlfn.IFERROR(VLOOKUP(Q211,'SF.SL'!F:O,10,FALSE),0)=0,N211,_xlfn.IFERROR(VLOOKUP(Q211,'SF.SL'!F:O,10,FALSE),0)),_xlfn.IFERROR(VLOOKUP(Q211,'F.SL'!F:O,10,FALSE),0)),"")</f>
        <v/>
      </c>
      <c r="S211" s="10" t="str">
        <f ca="1" t="shared" si="45"/>
        <v/>
      </c>
      <c r="T211" s="10" t="str">
        <f ca="1" t="shared" si="52"/>
        <v/>
      </c>
      <c r="U211" s="10">
        <f t="shared" si="53"/>
        <v>0</v>
      </c>
      <c r="V211" s="53" t="str">
        <f t="shared" si="54"/>
        <v/>
      </c>
      <c r="W211" s="10" t="str">
        <f>_xlfn.IFERROR(VLOOKUP(H211,'Q3.R'!E:J,6,FALSE),"")</f>
        <v/>
      </c>
      <c r="X211" s="10" t="str">
        <f>_xlfn.IFERROR(VLOOKUP(H211,'Q4.R'!E:J,6,FALSE),"")</f>
        <v/>
      </c>
    </row>
    <row r="212" spans="2:24" ht="21" customHeight="1">
      <c r="B212" s="10">
        <f t="shared" si="46"/>
        <v>0</v>
      </c>
      <c r="C212" s="10" t="str">
        <f t="shared" si="42"/>
        <v/>
      </c>
      <c r="D212" s="32">
        <f t="shared" si="47"/>
        <v>211</v>
      </c>
      <c r="I212" s="10">
        <v>0.6671031107774308</v>
      </c>
      <c r="J212" s="10" t="str">
        <f t="shared" si="43"/>
        <v/>
      </c>
      <c r="K212" s="10" t="str">
        <f>_xlfn.IFERROR(VLOOKUP(H212,'Q1.R'!E:J,6,FALSE),"")</f>
        <v/>
      </c>
      <c r="L212" s="10" t="str">
        <f>_xlfn.IFERROR(VLOOKUP(H212,'Q2.R'!E:J,6,FALSE),"")</f>
        <v/>
      </c>
      <c r="M212" s="10" t="str">
        <f t="shared" si="48"/>
        <v/>
      </c>
      <c r="N212" s="10" t="str">
        <f t="shared" si="49"/>
        <v/>
      </c>
      <c r="O212" s="10" t="str">
        <f t="shared" si="50"/>
        <v/>
      </c>
      <c r="P212" s="10" t="str">
        <f t="shared" si="51"/>
        <v/>
      </c>
      <c r="Q212" s="10">
        <f t="shared" si="44"/>
        <v>0</v>
      </c>
      <c r="R212" s="10" t="str">
        <f ca="1">_xlfn.IFERROR(IF(_xlfn.IFERROR(VLOOKUP(Q212,'F.SL'!F:O,10,FALSE),0)=0,IF(_xlfn.IFERROR(VLOOKUP(Q212,'SF.SL'!F:O,10,FALSE),0)=0,N212,_xlfn.IFERROR(VLOOKUP(Q212,'SF.SL'!F:O,10,FALSE),0)),_xlfn.IFERROR(VLOOKUP(Q212,'F.SL'!F:O,10,FALSE),0)),"")</f>
        <v/>
      </c>
      <c r="S212" s="10" t="str">
        <f ca="1" t="shared" si="45"/>
        <v/>
      </c>
      <c r="T212" s="10" t="str">
        <f ca="1" t="shared" si="52"/>
        <v/>
      </c>
      <c r="U212" s="10">
        <f t="shared" si="53"/>
        <v>0</v>
      </c>
      <c r="V212" s="53" t="str">
        <f t="shared" si="54"/>
        <v/>
      </c>
      <c r="W212" s="10" t="str">
        <f>_xlfn.IFERROR(VLOOKUP(H212,'Q3.R'!E:J,6,FALSE),"")</f>
        <v/>
      </c>
      <c r="X212" s="10" t="str">
        <f>_xlfn.IFERROR(VLOOKUP(H212,'Q4.R'!E:J,6,FALSE),"")</f>
        <v/>
      </c>
    </row>
    <row r="213" spans="2:24" ht="21" customHeight="1">
      <c r="B213" s="10">
        <f t="shared" si="46"/>
        <v>0</v>
      </c>
      <c r="C213" s="10" t="str">
        <f t="shared" si="42"/>
        <v/>
      </c>
      <c r="D213" s="32">
        <f t="shared" si="47"/>
        <v>212</v>
      </c>
      <c r="I213" s="10">
        <v>0.5627167737734176</v>
      </c>
      <c r="J213" s="10" t="str">
        <f t="shared" si="43"/>
        <v/>
      </c>
      <c r="K213" s="10" t="str">
        <f>_xlfn.IFERROR(VLOOKUP(H213,'Q1.R'!E:J,6,FALSE),"")</f>
        <v/>
      </c>
      <c r="L213" s="10" t="str">
        <f>_xlfn.IFERROR(VLOOKUP(H213,'Q2.R'!E:J,6,FALSE),"")</f>
        <v/>
      </c>
      <c r="M213" s="10" t="str">
        <f t="shared" si="48"/>
        <v/>
      </c>
      <c r="N213" s="10" t="str">
        <f t="shared" si="49"/>
        <v/>
      </c>
      <c r="O213" s="10" t="str">
        <f t="shared" si="50"/>
        <v/>
      </c>
      <c r="P213" s="10" t="str">
        <f t="shared" si="51"/>
        <v/>
      </c>
      <c r="Q213" s="10">
        <f t="shared" si="44"/>
        <v>0</v>
      </c>
      <c r="R213" s="10" t="str">
        <f ca="1">_xlfn.IFERROR(IF(_xlfn.IFERROR(VLOOKUP(Q213,'F.SL'!F:O,10,FALSE),0)=0,IF(_xlfn.IFERROR(VLOOKUP(Q213,'SF.SL'!F:O,10,FALSE),0)=0,N213,_xlfn.IFERROR(VLOOKUP(Q213,'SF.SL'!F:O,10,FALSE),0)),_xlfn.IFERROR(VLOOKUP(Q213,'F.SL'!F:O,10,FALSE),0)),"")</f>
        <v/>
      </c>
      <c r="S213" s="10" t="str">
        <f ca="1" t="shared" si="45"/>
        <v/>
      </c>
      <c r="T213" s="10" t="str">
        <f ca="1" t="shared" si="52"/>
        <v/>
      </c>
      <c r="U213" s="10">
        <f t="shared" si="53"/>
        <v>0</v>
      </c>
      <c r="V213" s="53" t="str">
        <f t="shared" si="54"/>
        <v/>
      </c>
      <c r="W213" s="10" t="str">
        <f>_xlfn.IFERROR(VLOOKUP(H213,'Q3.R'!E:J,6,FALSE),"")</f>
        <v/>
      </c>
      <c r="X213" s="10" t="str">
        <f>_xlfn.IFERROR(VLOOKUP(H213,'Q4.R'!E:J,6,FALSE),"")</f>
        <v/>
      </c>
    </row>
    <row r="214" spans="2:24" ht="21" customHeight="1">
      <c r="B214" s="10">
        <f t="shared" si="46"/>
        <v>0</v>
      </c>
      <c r="C214" s="10" t="str">
        <f t="shared" si="42"/>
        <v/>
      </c>
      <c r="D214" s="32">
        <f t="shared" si="47"/>
        <v>213</v>
      </c>
      <c r="I214" s="10">
        <v>0.4058789846857014</v>
      </c>
      <c r="J214" s="10" t="str">
        <f t="shared" si="43"/>
        <v/>
      </c>
      <c r="K214" s="10" t="str">
        <f>_xlfn.IFERROR(VLOOKUP(H214,'Q1.R'!E:J,6,FALSE),"")</f>
        <v/>
      </c>
      <c r="L214" s="10" t="str">
        <f>_xlfn.IFERROR(VLOOKUP(H214,'Q2.R'!E:J,6,FALSE),"")</f>
        <v/>
      </c>
      <c r="M214" s="10" t="str">
        <f t="shared" si="48"/>
        <v/>
      </c>
      <c r="N214" s="10" t="str">
        <f t="shared" si="49"/>
        <v/>
      </c>
      <c r="O214" s="10" t="str">
        <f t="shared" si="50"/>
        <v/>
      </c>
      <c r="P214" s="10" t="str">
        <f t="shared" si="51"/>
        <v/>
      </c>
      <c r="Q214" s="10">
        <f t="shared" si="44"/>
        <v>0</v>
      </c>
      <c r="R214" s="10" t="str">
        <f ca="1">_xlfn.IFERROR(IF(_xlfn.IFERROR(VLOOKUP(Q214,'F.SL'!F:O,10,FALSE),0)=0,IF(_xlfn.IFERROR(VLOOKUP(Q214,'SF.SL'!F:O,10,FALSE),0)=0,N214,_xlfn.IFERROR(VLOOKUP(Q214,'SF.SL'!F:O,10,FALSE),0)),_xlfn.IFERROR(VLOOKUP(Q214,'F.SL'!F:O,10,FALSE),0)),"")</f>
        <v/>
      </c>
      <c r="S214" s="10" t="str">
        <f ca="1" t="shared" si="45"/>
        <v/>
      </c>
      <c r="T214" s="10" t="str">
        <f ca="1" t="shared" si="52"/>
        <v/>
      </c>
      <c r="U214" s="10">
        <f t="shared" si="53"/>
        <v>0</v>
      </c>
      <c r="V214" s="53" t="str">
        <f t="shared" si="54"/>
        <v/>
      </c>
      <c r="W214" s="10" t="str">
        <f>_xlfn.IFERROR(VLOOKUP(H214,'Q3.R'!E:J,6,FALSE),"")</f>
        <v/>
      </c>
      <c r="X214" s="10" t="str">
        <f>_xlfn.IFERROR(VLOOKUP(H214,'Q4.R'!E:J,6,FALSE),"")</f>
        <v/>
      </c>
    </row>
    <row r="215" spans="2:24" ht="21" customHeight="1">
      <c r="B215" s="10">
        <f t="shared" si="46"/>
        <v>0</v>
      </c>
      <c r="C215" s="10" t="str">
        <f t="shared" si="42"/>
        <v/>
      </c>
      <c r="D215" s="32">
        <f t="shared" si="47"/>
        <v>214</v>
      </c>
      <c r="I215" s="10">
        <v>0.662063125808858</v>
      </c>
      <c r="J215" s="10" t="str">
        <f t="shared" si="43"/>
        <v/>
      </c>
      <c r="K215" s="10" t="str">
        <f>_xlfn.IFERROR(VLOOKUP(H215,'Q1.R'!E:J,6,FALSE),"")</f>
        <v/>
      </c>
      <c r="L215" s="10" t="str">
        <f>_xlfn.IFERROR(VLOOKUP(H215,'Q2.R'!E:J,6,FALSE),"")</f>
        <v/>
      </c>
      <c r="M215" s="10" t="str">
        <f t="shared" si="48"/>
        <v/>
      </c>
      <c r="N215" s="10" t="str">
        <f t="shared" si="49"/>
        <v/>
      </c>
      <c r="O215" s="10" t="str">
        <f t="shared" si="50"/>
        <v/>
      </c>
      <c r="P215" s="10" t="str">
        <f t="shared" si="51"/>
        <v/>
      </c>
      <c r="Q215" s="10">
        <f t="shared" si="44"/>
        <v>0</v>
      </c>
      <c r="R215" s="10" t="str">
        <f ca="1">_xlfn.IFERROR(IF(_xlfn.IFERROR(VLOOKUP(Q215,'F.SL'!F:O,10,FALSE),0)=0,IF(_xlfn.IFERROR(VLOOKUP(Q215,'SF.SL'!F:O,10,FALSE),0)=0,N215,_xlfn.IFERROR(VLOOKUP(Q215,'SF.SL'!F:O,10,FALSE),0)),_xlfn.IFERROR(VLOOKUP(Q215,'F.SL'!F:O,10,FALSE),0)),"")</f>
        <v/>
      </c>
      <c r="S215" s="10" t="str">
        <f ca="1" t="shared" si="45"/>
        <v/>
      </c>
      <c r="T215" s="10" t="str">
        <f ca="1" t="shared" si="52"/>
        <v/>
      </c>
      <c r="U215" s="10">
        <f t="shared" si="53"/>
        <v>0</v>
      </c>
      <c r="V215" s="53" t="str">
        <f t="shared" si="54"/>
        <v/>
      </c>
      <c r="W215" s="10" t="str">
        <f>_xlfn.IFERROR(VLOOKUP(H215,'Q3.R'!E:J,6,FALSE),"")</f>
        <v/>
      </c>
      <c r="X215" s="10" t="str">
        <f>_xlfn.IFERROR(VLOOKUP(H215,'Q4.R'!E:J,6,FALSE),"")</f>
        <v/>
      </c>
    </row>
    <row r="216" spans="2:24" ht="21" customHeight="1">
      <c r="B216" s="10">
        <f t="shared" si="46"/>
        <v>0</v>
      </c>
      <c r="C216" s="10" t="str">
        <f t="shared" si="42"/>
        <v/>
      </c>
      <c r="D216" s="32">
        <f t="shared" si="47"/>
        <v>215</v>
      </c>
      <c r="I216" s="10">
        <v>0.5234826892928623</v>
      </c>
      <c r="J216" s="10" t="str">
        <f t="shared" si="43"/>
        <v/>
      </c>
      <c r="K216" s="10" t="str">
        <f>_xlfn.IFERROR(VLOOKUP(H216,'Q1.R'!E:J,6,FALSE),"")</f>
        <v/>
      </c>
      <c r="L216" s="10" t="str">
        <f>_xlfn.IFERROR(VLOOKUP(H216,'Q2.R'!E:J,6,FALSE),"")</f>
        <v/>
      </c>
      <c r="M216" s="10" t="str">
        <f t="shared" si="48"/>
        <v/>
      </c>
      <c r="N216" s="10" t="str">
        <f t="shared" si="49"/>
        <v/>
      </c>
      <c r="O216" s="10" t="str">
        <f t="shared" si="50"/>
        <v/>
      </c>
      <c r="P216" s="10" t="str">
        <f t="shared" si="51"/>
        <v/>
      </c>
      <c r="Q216" s="10">
        <f t="shared" si="44"/>
        <v>0</v>
      </c>
      <c r="R216" s="10" t="str">
        <f ca="1">_xlfn.IFERROR(IF(_xlfn.IFERROR(VLOOKUP(Q216,'F.SL'!F:O,10,FALSE),0)=0,IF(_xlfn.IFERROR(VLOOKUP(Q216,'SF.SL'!F:O,10,FALSE),0)=0,N216,_xlfn.IFERROR(VLOOKUP(Q216,'SF.SL'!F:O,10,FALSE),0)),_xlfn.IFERROR(VLOOKUP(Q216,'F.SL'!F:O,10,FALSE),0)),"")</f>
        <v/>
      </c>
      <c r="S216" s="10" t="str">
        <f ca="1" t="shared" si="45"/>
        <v/>
      </c>
      <c r="T216" s="10" t="str">
        <f ca="1" t="shared" si="52"/>
        <v/>
      </c>
      <c r="U216" s="10">
        <f t="shared" si="53"/>
        <v>0</v>
      </c>
      <c r="V216" s="53" t="str">
        <f t="shared" si="54"/>
        <v/>
      </c>
      <c r="W216" s="10" t="str">
        <f>_xlfn.IFERROR(VLOOKUP(H216,'Q3.R'!E:J,6,FALSE),"")</f>
        <v/>
      </c>
      <c r="X216" s="10" t="str">
        <f>_xlfn.IFERROR(VLOOKUP(H216,'Q4.R'!E:J,6,FALSE),"")</f>
        <v/>
      </c>
    </row>
    <row r="217" spans="2:24" ht="21" customHeight="1">
      <c r="B217" s="10">
        <f t="shared" si="46"/>
        <v>0</v>
      </c>
      <c r="C217" s="10" t="str">
        <f t="shared" si="42"/>
        <v/>
      </c>
      <c r="D217" s="32">
        <f t="shared" si="47"/>
        <v>216</v>
      </c>
      <c r="I217" s="10">
        <v>0.8192568750430517</v>
      </c>
      <c r="J217" s="10" t="str">
        <f t="shared" si="43"/>
        <v/>
      </c>
      <c r="K217" s="10" t="str">
        <f>_xlfn.IFERROR(VLOOKUP(H217,'Q1.R'!E:J,6,FALSE),"")</f>
        <v/>
      </c>
      <c r="L217" s="10" t="str">
        <f>_xlfn.IFERROR(VLOOKUP(H217,'Q2.R'!E:J,6,FALSE),"")</f>
        <v/>
      </c>
      <c r="M217" s="10" t="str">
        <f t="shared" si="48"/>
        <v/>
      </c>
      <c r="N217" s="10" t="str">
        <f t="shared" si="49"/>
        <v/>
      </c>
      <c r="O217" s="10" t="str">
        <f t="shared" si="50"/>
        <v/>
      </c>
      <c r="P217" s="10" t="str">
        <f t="shared" si="51"/>
        <v/>
      </c>
      <c r="Q217" s="10">
        <f t="shared" si="44"/>
        <v>0</v>
      </c>
      <c r="R217" s="10" t="str">
        <f ca="1">_xlfn.IFERROR(IF(_xlfn.IFERROR(VLOOKUP(Q217,'F.SL'!F:O,10,FALSE),0)=0,IF(_xlfn.IFERROR(VLOOKUP(Q217,'SF.SL'!F:O,10,FALSE),0)=0,N217,_xlfn.IFERROR(VLOOKUP(Q217,'SF.SL'!F:O,10,FALSE),0)),_xlfn.IFERROR(VLOOKUP(Q217,'F.SL'!F:O,10,FALSE),0)),"")</f>
        <v/>
      </c>
      <c r="S217" s="10" t="str">
        <f ca="1" t="shared" si="45"/>
        <v/>
      </c>
      <c r="T217" s="10" t="str">
        <f ca="1" t="shared" si="52"/>
        <v/>
      </c>
      <c r="U217" s="10">
        <f t="shared" si="53"/>
        <v>0</v>
      </c>
      <c r="V217" s="53" t="str">
        <f t="shared" si="54"/>
        <v/>
      </c>
      <c r="W217" s="10" t="str">
        <f>_xlfn.IFERROR(VLOOKUP(H217,'Q3.R'!E:J,6,FALSE),"")</f>
        <v/>
      </c>
      <c r="X217" s="10" t="str">
        <f>_xlfn.IFERROR(VLOOKUP(H217,'Q4.R'!E:J,6,FALSE),"")</f>
        <v/>
      </c>
    </row>
    <row r="218" spans="2:24" ht="21" customHeight="1">
      <c r="B218" s="10">
        <f t="shared" si="46"/>
        <v>0</v>
      </c>
      <c r="C218" s="10" t="str">
        <f t="shared" si="42"/>
        <v/>
      </c>
      <c r="D218" s="32">
        <f t="shared" si="47"/>
        <v>217</v>
      </c>
      <c r="I218" s="10">
        <v>0.5910956455586137</v>
      </c>
      <c r="J218" s="10" t="str">
        <f t="shared" si="43"/>
        <v/>
      </c>
      <c r="K218" s="10" t="str">
        <f>_xlfn.IFERROR(VLOOKUP(H218,'Q1.R'!E:J,6,FALSE),"")</f>
        <v/>
      </c>
      <c r="L218" s="10" t="str">
        <f>_xlfn.IFERROR(VLOOKUP(H218,'Q2.R'!E:J,6,FALSE),"")</f>
        <v/>
      </c>
      <c r="M218" s="10" t="str">
        <f t="shared" si="48"/>
        <v/>
      </c>
      <c r="N218" s="10" t="str">
        <f t="shared" si="49"/>
        <v/>
      </c>
      <c r="O218" s="10" t="str">
        <f t="shared" si="50"/>
        <v/>
      </c>
      <c r="P218" s="10" t="str">
        <f t="shared" si="51"/>
        <v/>
      </c>
      <c r="Q218" s="10">
        <f t="shared" si="44"/>
        <v>0</v>
      </c>
      <c r="R218" s="10" t="str">
        <f ca="1">_xlfn.IFERROR(IF(_xlfn.IFERROR(VLOOKUP(Q218,'F.SL'!F:O,10,FALSE),0)=0,IF(_xlfn.IFERROR(VLOOKUP(Q218,'SF.SL'!F:O,10,FALSE),0)=0,N218,_xlfn.IFERROR(VLOOKUP(Q218,'SF.SL'!F:O,10,FALSE),0)),_xlfn.IFERROR(VLOOKUP(Q218,'F.SL'!F:O,10,FALSE),0)),"")</f>
        <v/>
      </c>
      <c r="S218" s="10" t="str">
        <f ca="1" t="shared" si="45"/>
        <v/>
      </c>
      <c r="T218" s="10" t="str">
        <f ca="1" t="shared" si="52"/>
        <v/>
      </c>
      <c r="U218" s="10">
        <f t="shared" si="53"/>
        <v>0</v>
      </c>
      <c r="V218" s="53" t="str">
        <f t="shared" si="54"/>
        <v/>
      </c>
      <c r="W218" s="10" t="str">
        <f>_xlfn.IFERROR(VLOOKUP(H218,'Q3.R'!E:J,6,FALSE),"")</f>
        <v/>
      </c>
      <c r="X218" s="10" t="str">
        <f>_xlfn.IFERROR(VLOOKUP(H218,'Q4.R'!E:J,6,FALSE),"")</f>
        <v/>
      </c>
    </row>
    <row r="219" spans="2:24" ht="21" customHeight="1">
      <c r="B219" s="10">
        <f t="shared" si="46"/>
        <v>0</v>
      </c>
      <c r="C219" s="10" t="str">
        <f t="shared" si="42"/>
        <v/>
      </c>
      <c r="D219" s="32">
        <f t="shared" si="47"/>
        <v>218</v>
      </c>
      <c r="I219" s="10">
        <v>0.5031248711640739</v>
      </c>
      <c r="J219" s="10" t="str">
        <f t="shared" si="43"/>
        <v/>
      </c>
      <c r="K219" s="10" t="str">
        <f>_xlfn.IFERROR(VLOOKUP(H219,'Q1.R'!E:J,6,FALSE),"")</f>
        <v/>
      </c>
      <c r="L219" s="10" t="str">
        <f>_xlfn.IFERROR(VLOOKUP(H219,'Q2.R'!E:J,6,FALSE),"")</f>
        <v/>
      </c>
      <c r="M219" s="10" t="str">
        <f t="shared" si="48"/>
        <v/>
      </c>
      <c r="N219" s="10" t="str">
        <f t="shared" si="49"/>
        <v/>
      </c>
      <c r="O219" s="10" t="str">
        <f t="shared" si="50"/>
        <v/>
      </c>
      <c r="P219" s="10" t="str">
        <f t="shared" si="51"/>
        <v/>
      </c>
      <c r="Q219" s="10">
        <f t="shared" si="44"/>
        <v>0</v>
      </c>
      <c r="R219" s="10" t="str">
        <f ca="1">_xlfn.IFERROR(IF(_xlfn.IFERROR(VLOOKUP(Q219,'F.SL'!F:O,10,FALSE),0)=0,IF(_xlfn.IFERROR(VLOOKUP(Q219,'SF.SL'!F:O,10,FALSE),0)=0,N219,_xlfn.IFERROR(VLOOKUP(Q219,'SF.SL'!F:O,10,FALSE),0)),_xlfn.IFERROR(VLOOKUP(Q219,'F.SL'!F:O,10,FALSE),0)),"")</f>
        <v/>
      </c>
      <c r="S219" s="10" t="str">
        <f ca="1" t="shared" si="45"/>
        <v/>
      </c>
      <c r="T219" s="10" t="str">
        <f ca="1" t="shared" si="52"/>
        <v/>
      </c>
      <c r="U219" s="10">
        <f t="shared" si="53"/>
        <v>0</v>
      </c>
      <c r="V219" s="53" t="str">
        <f t="shared" si="54"/>
        <v/>
      </c>
      <c r="W219" s="10" t="str">
        <f>_xlfn.IFERROR(VLOOKUP(H219,'Q3.R'!E:J,6,FALSE),"")</f>
        <v/>
      </c>
      <c r="X219" s="10" t="str">
        <f>_xlfn.IFERROR(VLOOKUP(H219,'Q4.R'!E:J,6,FALSE),"")</f>
        <v/>
      </c>
    </row>
    <row r="220" spans="2:24" ht="21" customHeight="1">
      <c r="B220" s="10">
        <f t="shared" si="46"/>
        <v>0</v>
      </c>
      <c r="C220" s="10" t="str">
        <f t="shared" si="42"/>
        <v/>
      </c>
      <c r="D220" s="32">
        <f t="shared" si="47"/>
        <v>219</v>
      </c>
      <c r="I220" s="10">
        <v>0.5843515707931514</v>
      </c>
      <c r="J220" s="10" t="str">
        <f t="shared" si="43"/>
        <v/>
      </c>
      <c r="K220" s="10" t="str">
        <f>_xlfn.IFERROR(VLOOKUP(H220,'Q1.R'!E:J,6,FALSE),"")</f>
        <v/>
      </c>
      <c r="L220" s="10" t="str">
        <f>_xlfn.IFERROR(VLOOKUP(H220,'Q2.R'!E:J,6,FALSE),"")</f>
        <v/>
      </c>
      <c r="M220" s="10" t="str">
        <f t="shared" si="48"/>
        <v/>
      </c>
      <c r="N220" s="10" t="str">
        <f t="shared" si="49"/>
        <v/>
      </c>
      <c r="O220" s="10" t="str">
        <f t="shared" si="50"/>
        <v/>
      </c>
      <c r="P220" s="10" t="str">
        <f t="shared" si="51"/>
        <v/>
      </c>
      <c r="Q220" s="10">
        <f t="shared" si="44"/>
        <v>0</v>
      </c>
      <c r="R220" s="10" t="str">
        <f ca="1">_xlfn.IFERROR(IF(_xlfn.IFERROR(VLOOKUP(Q220,'F.SL'!F:O,10,FALSE),0)=0,IF(_xlfn.IFERROR(VLOOKUP(Q220,'SF.SL'!F:O,10,FALSE),0)=0,N220,_xlfn.IFERROR(VLOOKUP(Q220,'SF.SL'!F:O,10,FALSE),0)),_xlfn.IFERROR(VLOOKUP(Q220,'F.SL'!F:O,10,FALSE),0)),"")</f>
        <v/>
      </c>
      <c r="S220" s="10" t="str">
        <f ca="1" t="shared" si="45"/>
        <v/>
      </c>
      <c r="T220" s="10" t="str">
        <f ca="1" t="shared" si="52"/>
        <v/>
      </c>
      <c r="U220" s="10">
        <f t="shared" si="53"/>
        <v>0</v>
      </c>
      <c r="V220" s="53" t="str">
        <f t="shared" si="54"/>
        <v/>
      </c>
      <c r="W220" s="10" t="str">
        <f>_xlfn.IFERROR(VLOOKUP(H220,'Q3.R'!E:J,6,FALSE),"")</f>
        <v/>
      </c>
      <c r="X220" s="10" t="str">
        <f>_xlfn.IFERROR(VLOOKUP(H220,'Q4.R'!E:J,6,FALSE),"")</f>
        <v/>
      </c>
    </row>
    <row r="221" spans="2:24" ht="21" customHeight="1">
      <c r="B221" s="10">
        <f t="shared" si="46"/>
        <v>0</v>
      </c>
      <c r="C221" s="10" t="str">
        <f t="shared" si="42"/>
        <v/>
      </c>
      <c r="D221" s="32">
        <f t="shared" si="47"/>
        <v>220</v>
      </c>
      <c r="I221" s="10">
        <v>0.42167418027644166</v>
      </c>
      <c r="J221" s="10" t="str">
        <f t="shared" si="43"/>
        <v/>
      </c>
      <c r="K221" s="10" t="str">
        <f>_xlfn.IFERROR(VLOOKUP(H221,'Q1.R'!E:J,6,FALSE),"")</f>
        <v/>
      </c>
      <c r="L221" s="10" t="str">
        <f>_xlfn.IFERROR(VLOOKUP(H221,'Q2.R'!E:J,6,FALSE),"")</f>
        <v/>
      </c>
      <c r="M221" s="10" t="str">
        <f t="shared" si="48"/>
        <v/>
      </c>
      <c r="N221" s="10" t="str">
        <f t="shared" si="49"/>
        <v/>
      </c>
      <c r="O221" s="10" t="str">
        <f t="shared" si="50"/>
        <v/>
      </c>
      <c r="P221" s="10" t="str">
        <f t="shared" si="51"/>
        <v/>
      </c>
      <c r="Q221" s="10">
        <f t="shared" si="44"/>
        <v>0</v>
      </c>
      <c r="R221" s="10" t="str">
        <f ca="1">_xlfn.IFERROR(IF(_xlfn.IFERROR(VLOOKUP(Q221,'F.SL'!F:O,10,FALSE),0)=0,IF(_xlfn.IFERROR(VLOOKUP(Q221,'SF.SL'!F:O,10,FALSE),0)=0,N221,_xlfn.IFERROR(VLOOKUP(Q221,'SF.SL'!F:O,10,FALSE),0)),_xlfn.IFERROR(VLOOKUP(Q221,'F.SL'!F:O,10,FALSE),0)),"")</f>
        <v/>
      </c>
      <c r="S221" s="10" t="str">
        <f ca="1" t="shared" si="45"/>
        <v/>
      </c>
      <c r="T221" s="10" t="str">
        <f ca="1" t="shared" si="52"/>
        <v/>
      </c>
      <c r="U221" s="10">
        <f t="shared" si="53"/>
        <v>0</v>
      </c>
      <c r="V221" s="53" t="str">
        <f t="shared" si="54"/>
        <v/>
      </c>
      <c r="W221" s="10" t="str">
        <f>_xlfn.IFERROR(VLOOKUP(H221,'Q3.R'!E:J,6,FALSE),"")</f>
        <v/>
      </c>
      <c r="X221" s="10" t="str">
        <f>_xlfn.IFERROR(VLOOKUP(H221,'Q4.R'!E:J,6,FALSE),"")</f>
        <v/>
      </c>
    </row>
    <row r="222" spans="2:24" ht="21" customHeight="1">
      <c r="B222" s="10">
        <f t="shared" si="46"/>
        <v>0</v>
      </c>
      <c r="C222" s="10" t="str">
        <f t="shared" si="42"/>
        <v/>
      </c>
      <c r="D222" s="32">
        <f t="shared" si="47"/>
        <v>221</v>
      </c>
      <c r="I222" s="10">
        <v>0.696843835324043</v>
      </c>
      <c r="J222" s="10" t="str">
        <f t="shared" si="43"/>
        <v/>
      </c>
      <c r="K222" s="10" t="str">
        <f>_xlfn.IFERROR(VLOOKUP(H222,'Q1.R'!E:J,6,FALSE),"")</f>
        <v/>
      </c>
      <c r="L222" s="10" t="str">
        <f>_xlfn.IFERROR(VLOOKUP(H222,'Q2.R'!E:J,6,FALSE),"")</f>
        <v/>
      </c>
      <c r="M222" s="10" t="str">
        <f t="shared" si="48"/>
        <v/>
      </c>
      <c r="N222" s="10" t="str">
        <f t="shared" si="49"/>
        <v/>
      </c>
      <c r="O222" s="10" t="str">
        <f t="shared" si="50"/>
        <v/>
      </c>
      <c r="P222" s="10" t="str">
        <f t="shared" si="51"/>
        <v/>
      </c>
      <c r="Q222" s="10">
        <f t="shared" si="44"/>
        <v>0</v>
      </c>
      <c r="R222" s="10" t="str">
        <f ca="1">_xlfn.IFERROR(IF(_xlfn.IFERROR(VLOOKUP(Q222,'F.SL'!F:O,10,FALSE),0)=0,IF(_xlfn.IFERROR(VLOOKUP(Q222,'SF.SL'!F:O,10,FALSE),0)=0,N222,_xlfn.IFERROR(VLOOKUP(Q222,'SF.SL'!F:O,10,FALSE),0)),_xlfn.IFERROR(VLOOKUP(Q222,'F.SL'!F:O,10,FALSE),0)),"")</f>
        <v/>
      </c>
      <c r="S222" s="10" t="str">
        <f ca="1" t="shared" si="45"/>
        <v/>
      </c>
      <c r="T222" s="10" t="str">
        <f ca="1" t="shared" si="52"/>
        <v/>
      </c>
      <c r="U222" s="10">
        <f t="shared" si="53"/>
        <v>0</v>
      </c>
      <c r="V222" s="53" t="str">
        <f t="shared" si="54"/>
        <v/>
      </c>
      <c r="W222" s="10" t="str">
        <f>_xlfn.IFERROR(VLOOKUP(H222,'Q3.R'!E:J,6,FALSE),"")</f>
        <v/>
      </c>
      <c r="X222" s="10" t="str">
        <f>_xlfn.IFERROR(VLOOKUP(H222,'Q4.R'!E:J,6,FALSE),"")</f>
        <v/>
      </c>
    </row>
    <row r="223" spans="2:24" ht="21" customHeight="1">
      <c r="B223" s="10">
        <f t="shared" si="46"/>
        <v>0</v>
      </c>
      <c r="C223" s="10" t="str">
        <f t="shared" si="42"/>
        <v/>
      </c>
      <c r="D223" s="32">
        <f t="shared" si="47"/>
        <v>222</v>
      </c>
      <c r="I223" s="10">
        <v>0.07746459710821452</v>
      </c>
      <c r="J223" s="10" t="str">
        <f t="shared" si="43"/>
        <v/>
      </c>
      <c r="K223" s="10" t="str">
        <f>_xlfn.IFERROR(VLOOKUP(H223,'Q1.R'!E:J,6,FALSE),"")</f>
        <v/>
      </c>
      <c r="L223" s="10" t="str">
        <f>_xlfn.IFERROR(VLOOKUP(H223,'Q2.R'!E:J,6,FALSE),"")</f>
        <v/>
      </c>
      <c r="M223" s="10" t="str">
        <f t="shared" si="48"/>
        <v/>
      </c>
      <c r="N223" s="10" t="str">
        <f t="shared" si="49"/>
        <v/>
      </c>
      <c r="O223" s="10" t="str">
        <f t="shared" si="50"/>
        <v/>
      </c>
      <c r="P223" s="10" t="str">
        <f t="shared" si="51"/>
        <v/>
      </c>
      <c r="Q223" s="10">
        <f t="shared" si="44"/>
        <v>0</v>
      </c>
      <c r="R223" s="10" t="str">
        <f ca="1">_xlfn.IFERROR(IF(_xlfn.IFERROR(VLOOKUP(Q223,'F.SL'!F:O,10,FALSE),0)=0,IF(_xlfn.IFERROR(VLOOKUP(Q223,'SF.SL'!F:O,10,FALSE),0)=0,N223,_xlfn.IFERROR(VLOOKUP(Q223,'SF.SL'!F:O,10,FALSE),0)),_xlfn.IFERROR(VLOOKUP(Q223,'F.SL'!F:O,10,FALSE),0)),"")</f>
        <v/>
      </c>
      <c r="S223" s="10" t="str">
        <f ca="1" t="shared" si="45"/>
        <v/>
      </c>
      <c r="T223" s="10" t="str">
        <f ca="1" t="shared" si="52"/>
        <v/>
      </c>
      <c r="U223" s="10">
        <f t="shared" si="53"/>
        <v>0</v>
      </c>
      <c r="V223" s="53" t="str">
        <f t="shared" si="54"/>
        <v/>
      </c>
      <c r="W223" s="10" t="str">
        <f>_xlfn.IFERROR(VLOOKUP(H223,'Q3.R'!E:J,6,FALSE),"")</f>
        <v/>
      </c>
      <c r="X223" s="10" t="str">
        <f>_xlfn.IFERROR(VLOOKUP(H223,'Q4.R'!E:J,6,FALSE),"")</f>
        <v/>
      </c>
    </row>
    <row r="224" spans="2:24" ht="21" customHeight="1">
      <c r="B224" s="10">
        <f t="shared" si="46"/>
        <v>0</v>
      </c>
      <c r="C224" s="10" t="str">
        <f t="shared" si="42"/>
        <v/>
      </c>
      <c r="D224" s="32">
        <f t="shared" si="47"/>
        <v>223</v>
      </c>
      <c r="I224" s="10">
        <v>0.9669542386397519</v>
      </c>
      <c r="J224" s="10" t="str">
        <f t="shared" si="43"/>
        <v/>
      </c>
      <c r="K224" s="10" t="str">
        <f>_xlfn.IFERROR(VLOOKUP(H224,'Q1.R'!E:J,6,FALSE),"")</f>
        <v/>
      </c>
      <c r="L224" s="10" t="str">
        <f>_xlfn.IFERROR(VLOOKUP(H224,'Q2.R'!E:J,6,FALSE),"")</f>
        <v/>
      </c>
      <c r="M224" s="10" t="str">
        <f t="shared" si="48"/>
        <v/>
      </c>
      <c r="N224" s="10" t="str">
        <f t="shared" si="49"/>
        <v/>
      </c>
      <c r="O224" s="10" t="str">
        <f t="shared" si="50"/>
        <v/>
      </c>
      <c r="P224" s="10" t="str">
        <f t="shared" si="51"/>
        <v/>
      </c>
      <c r="Q224" s="10">
        <f t="shared" si="44"/>
        <v>0</v>
      </c>
      <c r="R224" s="10" t="str">
        <f ca="1">_xlfn.IFERROR(IF(_xlfn.IFERROR(VLOOKUP(Q224,'F.SL'!F:O,10,FALSE),0)=0,IF(_xlfn.IFERROR(VLOOKUP(Q224,'SF.SL'!F:O,10,FALSE),0)=0,N224,_xlfn.IFERROR(VLOOKUP(Q224,'SF.SL'!F:O,10,FALSE),0)),_xlfn.IFERROR(VLOOKUP(Q224,'F.SL'!F:O,10,FALSE),0)),"")</f>
        <v/>
      </c>
      <c r="S224" s="10" t="str">
        <f ca="1" t="shared" si="45"/>
        <v/>
      </c>
      <c r="T224" s="10" t="str">
        <f ca="1" t="shared" si="52"/>
        <v/>
      </c>
      <c r="U224" s="10">
        <f t="shared" si="53"/>
        <v>0</v>
      </c>
      <c r="V224" s="53" t="str">
        <f t="shared" si="54"/>
        <v/>
      </c>
      <c r="W224" s="10" t="str">
        <f>_xlfn.IFERROR(VLOOKUP(H224,'Q3.R'!E:J,6,FALSE),"")</f>
        <v/>
      </c>
      <c r="X224" s="10" t="str">
        <f>_xlfn.IFERROR(VLOOKUP(H224,'Q4.R'!E:J,6,FALSE),"")</f>
        <v/>
      </c>
    </row>
    <row r="225" spans="2:24" ht="21" customHeight="1">
      <c r="B225" s="10">
        <f t="shared" si="46"/>
        <v>0</v>
      </c>
      <c r="C225" s="10" t="str">
        <f t="shared" si="42"/>
        <v/>
      </c>
      <c r="D225" s="32">
        <f t="shared" si="47"/>
        <v>224</v>
      </c>
      <c r="I225" s="10">
        <v>0.7695873563212916</v>
      </c>
      <c r="J225" s="10" t="str">
        <f t="shared" si="43"/>
        <v/>
      </c>
      <c r="K225" s="10" t="str">
        <f>_xlfn.IFERROR(VLOOKUP(H225,'Q1.R'!E:J,6,FALSE),"")</f>
        <v/>
      </c>
      <c r="L225" s="10" t="str">
        <f>_xlfn.IFERROR(VLOOKUP(H225,'Q2.R'!E:J,6,FALSE),"")</f>
        <v/>
      </c>
      <c r="M225" s="10" t="str">
        <f t="shared" si="48"/>
        <v/>
      </c>
      <c r="N225" s="10" t="str">
        <f t="shared" si="49"/>
        <v/>
      </c>
      <c r="O225" s="10" t="str">
        <f t="shared" si="50"/>
        <v/>
      </c>
      <c r="P225" s="10" t="str">
        <f t="shared" si="51"/>
        <v/>
      </c>
      <c r="Q225" s="10">
        <f t="shared" si="44"/>
        <v>0</v>
      </c>
      <c r="R225" s="10" t="str">
        <f ca="1">_xlfn.IFERROR(IF(_xlfn.IFERROR(VLOOKUP(Q225,'F.SL'!F:O,10,FALSE),0)=0,IF(_xlfn.IFERROR(VLOOKUP(Q225,'SF.SL'!F:O,10,FALSE),0)=0,N225,_xlfn.IFERROR(VLOOKUP(Q225,'SF.SL'!F:O,10,FALSE),0)),_xlfn.IFERROR(VLOOKUP(Q225,'F.SL'!F:O,10,FALSE),0)),"")</f>
        <v/>
      </c>
      <c r="S225" s="10" t="str">
        <f ca="1" t="shared" si="45"/>
        <v/>
      </c>
      <c r="T225" s="10" t="str">
        <f ca="1" t="shared" si="52"/>
        <v/>
      </c>
      <c r="U225" s="10">
        <f t="shared" si="53"/>
        <v>0</v>
      </c>
      <c r="V225" s="53" t="str">
        <f t="shared" si="54"/>
        <v/>
      </c>
      <c r="W225" s="10" t="str">
        <f>_xlfn.IFERROR(VLOOKUP(H225,'Q3.R'!E:J,6,FALSE),"")</f>
        <v/>
      </c>
      <c r="X225" s="10" t="str">
        <f>_xlfn.IFERROR(VLOOKUP(H225,'Q4.R'!E:J,6,FALSE),"")</f>
        <v/>
      </c>
    </row>
    <row r="226" spans="2:24" ht="21" customHeight="1">
      <c r="B226" s="10">
        <f t="shared" si="46"/>
        <v>0</v>
      </c>
      <c r="C226" s="10" t="str">
        <f t="shared" si="42"/>
        <v/>
      </c>
      <c r="D226" s="32">
        <f t="shared" si="47"/>
        <v>225</v>
      </c>
      <c r="I226" s="10">
        <v>0.2797184166142095</v>
      </c>
      <c r="J226" s="10" t="str">
        <f t="shared" si="43"/>
        <v/>
      </c>
      <c r="K226" s="10" t="str">
        <f>_xlfn.IFERROR(VLOOKUP(H226,'Q1.R'!E:J,6,FALSE),"")</f>
        <v/>
      </c>
      <c r="L226" s="10" t="str">
        <f>_xlfn.IFERROR(VLOOKUP(H226,'Q2.R'!E:J,6,FALSE),"")</f>
        <v/>
      </c>
      <c r="M226" s="10" t="str">
        <f t="shared" si="48"/>
        <v/>
      </c>
      <c r="N226" s="10" t="str">
        <f t="shared" si="49"/>
        <v/>
      </c>
      <c r="O226" s="10" t="str">
        <f t="shared" si="50"/>
        <v/>
      </c>
      <c r="P226" s="10" t="str">
        <f t="shared" si="51"/>
        <v/>
      </c>
      <c r="Q226" s="10">
        <f t="shared" si="44"/>
        <v>0</v>
      </c>
      <c r="R226" s="10" t="str">
        <f ca="1">_xlfn.IFERROR(IF(_xlfn.IFERROR(VLOOKUP(Q226,'F.SL'!F:O,10,FALSE),0)=0,IF(_xlfn.IFERROR(VLOOKUP(Q226,'SF.SL'!F:O,10,FALSE),0)=0,N226,_xlfn.IFERROR(VLOOKUP(Q226,'SF.SL'!F:O,10,FALSE),0)),_xlfn.IFERROR(VLOOKUP(Q226,'F.SL'!F:O,10,FALSE),0)),"")</f>
        <v/>
      </c>
      <c r="S226" s="10" t="str">
        <f ca="1" t="shared" si="45"/>
        <v/>
      </c>
      <c r="T226" s="10" t="str">
        <f ca="1" t="shared" si="52"/>
        <v/>
      </c>
      <c r="U226" s="10">
        <f t="shared" si="53"/>
        <v>0</v>
      </c>
      <c r="V226" s="53" t="str">
        <f t="shared" si="54"/>
        <v/>
      </c>
      <c r="W226" s="10" t="str">
        <f>_xlfn.IFERROR(VLOOKUP(H226,'Q3.R'!E:J,6,FALSE),"")</f>
        <v/>
      </c>
      <c r="X226" s="10" t="str">
        <f>_xlfn.IFERROR(VLOOKUP(H226,'Q4.R'!E:J,6,FALSE),"")</f>
        <v/>
      </c>
    </row>
    <row r="227" spans="2:24" ht="21" customHeight="1">
      <c r="B227" s="10">
        <f t="shared" si="46"/>
        <v>0</v>
      </c>
      <c r="C227" s="10" t="str">
        <f t="shared" si="42"/>
        <v/>
      </c>
      <c r="D227" s="32">
        <f t="shared" si="47"/>
        <v>226</v>
      </c>
      <c r="I227" s="10">
        <v>0.006838123600770407</v>
      </c>
      <c r="J227" s="10" t="str">
        <f t="shared" si="43"/>
        <v/>
      </c>
      <c r="K227" s="10" t="str">
        <f>_xlfn.IFERROR(VLOOKUP(H227,'Q1.R'!E:J,6,FALSE),"")</f>
        <v/>
      </c>
      <c r="L227" s="10" t="str">
        <f>_xlfn.IFERROR(VLOOKUP(H227,'Q2.R'!E:J,6,FALSE),"")</f>
        <v/>
      </c>
      <c r="M227" s="10" t="str">
        <f t="shared" si="48"/>
        <v/>
      </c>
      <c r="N227" s="10" t="str">
        <f t="shared" si="49"/>
        <v/>
      </c>
      <c r="O227" s="10" t="str">
        <f t="shared" si="50"/>
        <v/>
      </c>
      <c r="P227" s="10" t="str">
        <f t="shared" si="51"/>
        <v/>
      </c>
      <c r="Q227" s="10">
        <f t="shared" si="44"/>
        <v>0</v>
      </c>
      <c r="R227" s="10" t="str">
        <f ca="1">_xlfn.IFERROR(IF(_xlfn.IFERROR(VLOOKUP(Q227,'F.SL'!F:O,10,FALSE),0)=0,IF(_xlfn.IFERROR(VLOOKUP(Q227,'SF.SL'!F:O,10,FALSE),0)=0,N227,_xlfn.IFERROR(VLOOKUP(Q227,'SF.SL'!F:O,10,FALSE),0)),_xlfn.IFERROR(VLOOKUP(Q227,'F.SL'!F:O,10,FALSE),0)),"")</f>
        <v/>
      </c>
      <c r="S227" s="10" t="str">
        <f ca="1" t="shared" si="45"/>
        <v/>
      </c>
      <c r="T227" s="10" t="str">
        <f ca="1" t="shared" si="52"/>
        <v/>
      </c>
      <c r="U227" s="10">
        <f t="shared" si="53"/>
        <v>0</v>
      </c>
      <c r="V227" s="53" t="str">
        <f t="shared" si="54"/>
        <v/>
      </c>
      <c r="W227" s="10" t="str">
        <f>_xlfn.IFERROR(VLOOKUP(H227,'Q3.R'!E:J,6,FALSE),"")</f>
        <v/>
      </c>
      <c r="X227" s="10" t="str">
        <f>_xlfn.IFERROR(VLOOKUP(H227,'Q4.R'!E:J,6,FALSE),"")</f>
        <v/>
      </c>
    </row>
    <row r="228" spans="2:24" ht="21" customHeight="1">
      <c r="B228" s="10">
        <f t="shared" si="46"/>
        <v>0</v>
      </c>
      <c r="C228" s="10" t="str">
        <f t="shared" si="42"/>
        <v/>
      </c>
      <c r="D228" s="32">
        <f t="shared" si="47"/>
        <v>227</v>
      </c>
      <c r="I228" s="10">
        <v>0.0544676692110897</v>
      </c>
      <c r="J228" s="10" t="str">
        <f t="shared" si="43"/>
        <v/>
      </c>
      <c r="K228" s="10" t="str">
        <f>_xlfn.IFERROR(VLOOKUP(H228,'Q1.R'!E:J,6,FALSE),"")</f>
        <v/>
      </c>
      <c r="L228" s="10" t="str">
        <f>_xlfn.IFERROR(VLOOKUP(H228,'Q2.R'!E:J,6,FALSE),"")</f>
        <v/>
      </c>
      <c r="M228" s="10" t="str">
        <f t="shared" si="48"/>
        <v/>
      </c>
      <c r="N228" s="10" t="str">
        <f t="shared" si="49"/>
        <v/>
      </c>
      <c r="O228" s="10" t="str">
        <f t="shared" si="50"/>
        <v/>
      </c>
      <c r="P228" s="10" t="str">
        <f t="shared" si="51"/>
        <v/>
      </c>
      <c r="Q228" s="10">
        <f t="shared" si="44"/>
        <v>0</v>
      </c>
      <c r="R228" s="10" t="str">
        <f ca="1">_xlfn.IFERROR(IF(_xlfn.IFERROR(VLOOKUP(Q228,'F.SL'!F:O,10,FALSE),0)=0,IF(_xlfn.IFERROR(VLOOKUP(Q228,'SF.SL'!F:O,10,FALSE),0)=0,N228,_xlfn.IFERROR(VLOOKUP(Q228,'SF.SL'!F:O,10,FALSE),0)),_xlfn.IFERROR(VLOOKUP(Q228,'F.SL'!F:O,10,FALSE),0)),"")</f>
        <v/>
      </c>
      <c r="S228" s="10" t="str">
        <f ca="1" t="shared" si="45"/>
        <v/>
      </c>
      <c r="T228" s="10" t="str">
        <f ca="1" t="shared" si="52"/>
        <v/>
      </c>
      <c r="U228" s="10">
        <f t="shared" si="53"/>
        <v>0</v>
      </c>
      <c r="V228" s="53" t="str">
        <f t="shared" si="54"/>
        <v/>
      </c>
      <c r="W228" s="10" t="str">
        <f>_xlfn.IFERROR(VLOOKUP(H228,'Q3.R'!E:J,6,FALSE),"")</f>
        <v/>
      </c>
      <c r="X228" s="10" t="str">
        <f>_xlfn.IFERROR(VLOOKUP(H228,'Q4.R'!E:J,6,FALSE),"")</f>
        <v/>
      </c>
    </row>
    <row r="229" spans="2:24" ht="21" customHeight="1">
      <c r="B229" s="10">
        <f t="shared" si="46"/>
        <v>0</v>
      </c>
      <c r="C229" s="10" t="str">
        <f t="shared" si="42"/>
        <v/>
      </c>
      <c r="D229" s="32">
        <f t="shared" si="47"/>
        <v>228</v>
      </c>
      <c r="I229" s="10">
        <v>0.9539603057931794</v>
      </c>
      <c r="J229" s="10" t="str">
        <f t="shared" si="43"/>
        <v/>
      </c>
      <c r="K229" s="10" t="str">
        <f>_xlfn.IFERROR(VLOOKUP(H229,'Q1.R'!E:J,6,FALSE),"")</f>
        <v/>
      </c>
      <c r="L229" s="10" t="str">
        <f>_xlfn.IFERROR(VLOOKUP(H229,'Q2.R'!E:J,6,FALSE),"")</f>
        <v/>
      </c>
      <c r="M229" s="10" t="str">
        <f t="shared" si="48"/>
        <v/>
      </c>
      <c r="N229" s="10" t="str">
        <f t="shared" si="49"/>
        <v/>
      </c>
      <c r="O229" s="10" t="str">
        <f t="shared" si="50"/>
        <v/>
      </c>
      <c r="P229" s="10" t="str">
        <f t="shared" si="51"/>
        <v/>
      </c>
      <c r="Q229" s="10">
        <f t="shared" si="44"/>
        <v>0</v>
      </c>
      <c r="R229" s="10" t="str">
        <f ca="1">_xlfn.IFERROR(IF(_xlfn.IFERROR(VLOOKUP(Q229,'F.SL'!F:O,10,FALSE),0)=0,IF(_xlfn.IFERROR(VLOOKUP(Q229,'SF.SL'!F:O,10,FALSE),0)=0,N229,_xlfn.IFERROR(VLOOKUP(Q229,'SF.SL'!F:O,10,FALSE),0)),_xlfn.IFERROR(VLOOKUP(Q229,'F.SL'!F:O,10,FALSE),0)),"")</f>
        <v/>
      </c>
      <c r="S229" s="10" t="str">
        <f ca="1" t="shared" si="45"/>
        <v/>
      </c>
      <c r="T229" s="10" t="str">
        <f ca="1" t="shared" si="52"/>
        <v/>
      </c>
      <c r="U229" s="10">
        <f t="shared" si="53"/>
        <v>0</v>
      </c>
      <c r="V229" s="53" t="str">
        <f t="shared" si="54"/>
        <v/>
      </c>
      <c r="W229" s="10" t="str">
        <f>_xlfn.IFERROR(VLOOKUP(H229,'Q3.R'!E:J,6,FALSE),"")</f>
        <v/>
      </c>
      <c r="X229" s="10" t="str">
        <f>_xlfn.IFERROR(VLOOKUP(H229,'Q4.R'!E:J,6,FALSE),"")</f>
        <v/>
      </c>
    </row>
    <row r="230" spans="2:24" ht="21" customHeight="1">
      <c r="B230" s="10">
        <f t="shared" si="46"/>
        <v>0</v>
      </c>
      <c r="C230" s="10" t="str">
        <f t="shared" si="42"/>
        <v/>
      </c>
      <c r="D230" s="32">
        <f t="shared" si="47"/>
        <v>229</v>
      </c>
      <c r="I230" s="10">
        <v>0.5190379181336289</v>
      </c>
      <c r="J230" s="10" t="str">
        <f t="shared" si="43"/>
        <v/>
      </c>
      <c r="K230" s="10" t="str">
        <f>_xlfn.IFERROR(VLOOKUP(H230,'Q1.R'!E:J,6,FALSE),"")</f>
        <v/>
      </c>
      <c r="L230" s="10" t="str">
        <f>_xlfn.IFERROR(VLOOKUP(H230,'Q2.R'!E:J,6,FALSE),"")</f>
        <v/>
      </c>
      <c r="M230" s="10" t="str">
        <f t="shared" si="48"/>
        <v/>
      </c>
      <c r="N230" s="10" t="str">
        <f t="shared" si="49"/>
        <v/>
      </c>
      <c r="O230" s="10" t="str">
        <f t="shared" si="50"/>
        <v/>
      </c>
      <c r="P230" s="10" t="str">
        <f t="shared" si="51"/>
        <v/>
      </c>
      <c r="Q230" s="10">
        <f t="shared" si="44"/>
        <v>0</v>
      </c>
      <c r="R230" s="10" t="str">
        <f ca="1">_xlfn.IFERROR(IF(_xlfn.IFERROR(VLOOKUP(Q230,'F.SL'!F:O,10,FALSE),0)=0,IF(_xlfn.IFERROR(VLOOKUP(Q230,'SF.SL'!F:O,10,FALSE),0)=0,N230,_xlfn.IFERROR(VLOOKUP(Q230,'SF.SL'!F:O,10,FALSE),0)),_xlfn.IFERROR(VLOOKUP(Q230,'F.SL'!F:O,10,FALSE),0)),"")</f>
        <v/>
      </c>
      <c r="S230" s="10" t="str">
        <f ca="1" t="shared" si="45"/>
        <v/>
      </c>
      <c r="T230" s="10" t="str">
        <f ca="1" t="shared" si="52"/>
        <v/>
      </c>
      <c r="U230" s="10">
        <f t="shared" si="53"/>
        <v>0</v>
      </c>
      <c r="V230" s="53" t="str">
        <f t="shared" si="54"/>
        <v/>
      </c>
      <c r="W230" s="10" t="str">
        <f>_xlfn.IFERROR(VLOOKUP(H230,'Q3.R'!E:J,6,FALSE),"")</f>
        <v/>
      </c>
      <c r="X230" s="10" t="str">
        <f>_xlfn.IFERROR(VLOOKUP(H230,'Q4.R'!E:J,6,FALSE),"")</f>
        <v/>
      </c>
    </row>
    <row r="231" spans="2:24" ht="21" customHeight="1">
      <c r="B231" s="10">
        <f t="shared" si="46"/>
        <v>0</v>
      </c>
      <c r="C231" s="10" t="str">
        <f t="shared" si="42"/>
        <v/>
      </c>
      <c r="D231" s="32">
        <f t="shared" si="47"/>
        <v>230</v>
      </c>
      <c r="I231" s="10">
        <v>0.2912274688627573</v>
      </c>
      <c r="J231" s="10" t="str">
        <f t="shared" si="43"/>
        <v/>
      </c>
      <c r="K231" s="10" t="str">
        <f>_xlfn.IFERROR(VLOOKUP(H231,'Q1.R'!E:J,6,FALSE),"")</f>
        <v/>
      </c>
      <c r="L231" s="10" t="str">
        <f>_xlfn.IFERROR(VLOOKUP(H231,'Q2.R'!E:J,6,FALSE),"")</f>
        <v/>
      </c>
      <c r="M231" s="10" t="str">
        <f t="shared" si="48"/>
        <v/>
      </c>
      <c r="N231" s="10" t="str">
        <f t="shared" si="49"/>
        <v/>
      </c>
      <c r="O231" s="10" t="str">
        <f t="shared" si="50"/>
        <v/>
      </c>
      <c r="P231" s="10" t="str">
        <f t="shared" si="51"/>
        <v/>
      </c>
      <c r="Q231" s="10">
        <f t="shared" si="44"/>
        <v>0</v>
      </c>
      <c r="R231" s="10" t="str">
        <f ca="1">_xlfn.IFERROR(IF(_xlfn.IFERROR(VLOOKUP(Q231,'F.SL'!F:O,10,FALSE),0)=0,IF(_xlfn.IFERROR(VLOOKUP(Q231,'SF.SL'!F:O,10,FALSE),0)=0,N231,_xlfn.IFERROR(VLOOKUP(Q231,'SF.SL'!F:O,10,FALSE),0)),_xlfn.IFERROR(VLOOKUP(Q231,'F.SL'!F:O,10,FALSE),0)),"")</f>
        <v/>
      </c>
      <c r="S231" s="10" t="str">
        <f ca="1" t="shared" si="45"/>
        <v/>
      </c>
      <c r="T231" s="10" t="str">
        <f ca="1" t="shared" si="52"/>
        <v/>
      </c>
      <c r="U231" s="10">
        <f t="shared" si="53"/>
        <v>0</v>
      </c>
      <c r="V231" s="53" t="str">
        <f t="shared" si="54"/>
        <v/>
      </c>
      <c r="W231" s="10" t="str">
        <f>_xlfn.IFERROR(VLOOKUP(H231,'Q3.R'!E:J,6,FALSE),"")</f>
        <v/>
      </c>
      <c r="X231" s="10" t="str">
        <f>_xlfn.IFERROR(VLOOKUP(H231,'Q4.R'!E:J,6,FALSE),"")</f>
        <v/>
      </c>
    </row>
    <row r="232" spans="2:24" ht="21" customHeight="1">
      <c r="B232" s="10">
        <f t="shared" si="46"/>
        <v>0</v>
      </c>
      <c r="C232" s="10" t="str">
        <f t="shared" si="42"/>
        <v/>
      </c>
      <c r="D232" s="32">
        <f t="shared" si="47"/>
        <v>231</v>
      </c>
      <c r="I232" s="10">
        <v>0.7159183084709227</v>
      </c>
      <c r="J232" s="10" t="str">
        <f t="shared" si="43"/>
        <v/>
      </c>
      <c r="K232" s="10" t="str">
        <f>_xlfn.IFERROR(VLOOKUP(H232,'Q1.R'!E:J,6,FALSE),"")</f>
        <v/>
      </c>
      <c r="L232" s="10" t="str">
        <f>_xlfn.IFERROR(VLOOKUP(H232,'Q2.R'!E:J,6,FALSE),"")</f>
        <v/>
      </c>
      <c r="M232" s="10" t="str">
        <f t="shared" si="48"/>
        <v/>
      </c>
      <c r="N232" s="10" t="str">
        <f t="shared" si="49"/>
        <v/>
      </c>
      <c r="O232" s="10" t="str">
        <f t="shared" si="50"/>
        <v/>
      </c>
      <c r="P232" s="10" t="str">
        <f t="shared" si="51"/>
        <v/>
      </c>
      <c r="Q232" s="10">
        <f t="shared" si="44"/>
        <v>0</v>
      </c>
      <c r="R232" s="10" t="str">
        <f ca="1">_xlfn.IFERROR(IF(_xlfn.IFERROR(VLOOKUP(Q232,'F.SL'!F:O,10,FALSE),0)=0,IF(_xlfn.IFERROR(VLOOKUP(Q232,'SF.SL'!F:O,10,FALSE),0)=0,N232,_xlfn.IFERROR(VLOOKUP(Q232,'SF.SL'!F:O,10,FALSE),0)),_xlfn.IFERROR(VLOOKUP(Q232,'F.SL'!F:O,10,FALSE),0)),"")</f>
        <v/>
      </c>
      <c r="S232" s="10" t="str">
        <f ca="1" t="shared" si="45"/>
        <v/>
      </c>
      <c r="T232" s="10" t="str">
        <f ca="1" t="shared" si="52"/>
        <v/>
      </c>
      <c r="U232" s="10">
        <f t="shared" si="53"/>
        <v>0</v>
      </c>
      <c r="V232" s="53" t="str">
        <f t="shared" si="54"/>
        <v/>
      </c>
      <c r="W232" s="10" t="str">
        <f>_xlfn.IFERROR(VLOOKUP(H232,'Q3.R'!E:J,6,FALSE),"")</f>
        <v/>
      </c>
      <c r="X232" s="10" t="str">
        <f>_xlfn.IFERROR(VLOOKUP(H232,'Q4.R'!E:J,6,FALSE),"")</f>
        <v/>
      </c>
    </row>
    <row r="233" spans="2:24" ht="21" customHeight="1">
      <c r="B233" s="10">
        <f t="shared" si="46"/>
        <v>0</v>
      </c>
      <c r="C233" s="10" t="str">
        <f t="shared" si="42"/>
        <v/>
      </c>
      <c r="D233" s="32">
        <f t="shared" si="47"/>
        <v>232</v>
      </c>
      <c r="I233" s="10">
        <v>0.5019845730398483</v>
      </c>
      <c r="J233" s="10" t="str">
        <f t="shared" si="43"/>
        <v/>
      </c>
      <c r="K233" s="10" t="str">
        <f>_xlfn.IFERROR(VLOOKUP(H233,'Q1.R'!E:J,6,FALSE),"")</f>
        <v/>
      </c>
      <c r="L233" s="10" t="str">
        <f>_xlfn.IFERROR(VLOOKUP(H233,'Q2.R'!E:J,6,FALSE),"")</f>
        <v/>
      </c>
      <c r="M233" s="10" t="str">
        <f t="shared" si="48"/>
        <v/>
      </c>
      <c r="N233" s="10" t="str">
        <f t="shared" si="49"/>
        <v/>
      </c>
      <c r="O233" s="10" t="str">
        <f t="shared" si="50"/>
        <v/>
      </c>
      <c r="P233" s="10" t="str">
        <f t="shared" si="51"/>
        <v/>
      </c>
      <c r="Q233" s="10">
        <f t="shared" si="44"/>
        <v>0</v>
      </c>
      <c r="R233" s="10" t="str">
        <f ca="1">_xlfn.IFERROR(IF(_xlfn.IFERROR(VLOOKUP(Q233,'F.SL'!F:O,10,FALSE),0)=0,IF(_xlfn.IFERROR(VLOOKUP(Q233,'SF.SL'!F:O,10,FALSE),0)=0,N233,_xlfn.IFERROR(VLOOKUP(Q233,'SF.SL'!F:O,10,FALSE),0)),_xlfn.IFERROR(VLOOKUP(Q233,'F.SL'!F:O,10,FALSE),0)),"")</f>
        <v/>
      </c>
      <c r="S233" s="10" t="str">
        <f ca="1" t="shared" si="45"/>
        <v/>
      </c>
      <c r="T233" s="10" t="str">
        <f ca="1" t="shared" si="52"/>
        <v/>
      </c>
      <c r="U233" s="10">
        <f t="shared" si="53"/>
        <v>0</v>
      </c>
      <c r="V233" s="53" t="str">
        <f t="shared" si="54"/>
        <v/>
      </c>
      <c r="W233" s="10" t="str">
        <f>_xlfn.IFERROR(VLOOKUP(H233,'Q3.R'!E:J,6,FALSE),"")</f>
        <v/>
      </c>
      <c r="X233" s="10" t="str">
        <f>_xlfn.IFERROR(VLOOKUP(H233,'Q4.R'!E:J,6,FALSE),"")</f>
        <v/>
      </c>
    </row>
    <row r="234" spans="2:24" ht="21" customHeight="1">
      <c r="B234" s="10">
        <f t="shared" si="46"/>
        <v>0</v>
      </c>
      <c r="C234" s="10" t="str">
        <f t="shared" si="42"/>
        <v/>
      </c>
      <c r="D234" s="32">
        <f t="shared" si="47"/>
        <v>233</v>
      </c>
      <c r="I234" s="10">
        <v>0.4334052979051044</v>
      </c>
      <c r="J234" s="10" t="str">
        <f t="shared" si="43"/>
        <v/>
      </c>
      <c r="K234" s="10" t="str">
        <f>_xlfn.IFERROR(VLOOKUP(H234,'Q1.R'!E:J,6,FALSE),"")</f>
        <v/>
      </c>
      <c r="L234" s="10" t="str">
        <f>_xlfn.IFERROR(VLOOKUP(H234,'Q2.R'!E:J,6,FALSE),"")</f>
        <v/>
      </c>
      <c r="M234" s="10" t="str">
        <f t="shared" si="48"/>
        <v/>
      </c>
      <c r="N234" s="10" t="str">
        <f t="shared" si="49"/>
        <v/>
      </c>
      <c r="O234" s="10" t="str">
        <f t="shared" si="50"/>
        <v/>
      </c>
      <c r="P234" s="10" t="str">
        <f t="shared" si="51"/>
        <v/>
      </c>
      <c r="Q234" s="10">
        <f t="shared" si="44"/>
        <v>0</v>
      </c>
      <c r="R234" s="10" t="str">
        <f ca="1">_xlfn.IFERROR(IF(_xlfn.IFERROR(VLOOKUP(Q234,'F.SL'!F:O,10,FALSE),0)=0,IF(_xlfn.IFERROR(VLOOKUP(Q234,'SF.SL'!F:O,10,FALSE),0)=0,N234,_xlfn.IFERROR(VLOOKUP(Q234,'SF.SL'!F:O,10,FALSE),0)),_xlfn.IFERROR(VLOOKUP(Q234,'F.SL'!F:O,10,FALSE),0)),"")</f>
        <v/>
      </c>
      <c r="S234" s="10" t="str">
        <f ca="1" t="shared" si="45"/>
        <v/>
      </c>
      <c r="T234" s="10" t="str">
        <f ca="1" t="shared" si="52"/>
        <v/>
      </c>
      <c r="U234" s="10">
        <f t="shared" si="53"/>
        <v>0</v>
      </c>
      <c r="V234" s="53" t="str">
        <f t="shared" si="54"/>
        <v/>
      </c>
      <c r="W234" s="10" t="str">
        <f>_xlfn.IFERROR(VLOOKUP(H234,'Q3.R'!E:J,6,FALSE),"")</f>
        <v/>
      </c>
      <c r="X234" s="10" t="str">
        <f>_xlfn.IFERROR(VLOOKUP(H234,'Q4.R'!E:J,6,FALSE),"")</f>
        <v/>
      </c>
    </row>
    <row r="235" spans="2:24" ht="21" customHeight="1">
      <c r="B235" s="10">
        <f t="shared" si="46"/>
        <v>0</v>
      </c>
      <c r="C235" s="10" t="str">
        <f t="shared" si="42"/>
        <v/>
      </c>
      <c r="D235" s="32">
        <f t="shared" si="47"/>
        <v>234</v>
      </c>
      <c r="I235" s="10">
        <v>0.035319618411526865</v>
      </c>
      <c r="J235" s="10" t="str">
        <f t="shared" si="43"/>
        <v/>
      </c>
      <c r="K235" s="10" t="str">
        <f>_xlfn.IFERROR(VLOOKUP(H235,'Q1.R'!E:J,6,FALSE),"")</f>
        <v/>
      </c>
      <c r="L235" s="10" t="str">
        <f>_xlfn.IFERROR(VLOOKUP(H235,'Q2.R'!E:J,6,FALSE),"")</f>
        <v/>
      </c>
      <c r="M235" s="10" t="str">
        <f t="shared" si="48"/>
        <v/>
      </c>
      <c r="N235" s="10" t="str">
        <f t="shared" si="49"/>
        <v/>
      </c>
      <c r="O235" s="10" t="str">
        <f t="shared" si="50"/>
        <v/>
      </c>
      <c r="P235" s="10" t="str">
        <f t="shared" si="51"/>
        <v/>
      </c>
      <c r="Q235" s="10">
        <f t="shared" si="44"/>
        <v>0</v>
      </c>
      <c r="R235" s="10" t="str">
        <f ca="1">_xlfn.IFERROR(IF(_xlfn.IFERROR(VLOOKUP(Q235,'F.SL'!F:O,10,FALSE),0)=0,IF(_xlfn.IFERROR(VLOOKUP(Q235,'SF.SL'!F:O,10,FALSE),0)=0,N235,_xlfn.IFERROR(VLOOKUP(Q235,'SF.SL'!F:O,10,FALSE),0)),_xlfn.IFERROR(VLOOKUP(Q235,'F.SL'!F:O,10,FALSE),0)),"")</f>
        <v/>
      </c>
      <c r="S235" s="10" t="str">
        <f ca="1" t="shared" si="45"/>
        <v/>
      </c>
      <c r="T235" s="10" t="str">
        <f ca="1" t="shared" si="52"/>
        <v/>
      </c>
      <c r="U235" s="10">
        <f t="shared" si="53"/>
        <v>0</v>
      </c>
      <c r="V235" s="53" t="str">
        <f t="shared" si="54"/>
        <v/>
      </c>
      <c r="W235" s="10" t="str">
        <f>_xlfn.IFERROR(VLOOKUP(H235,'Q3.R'!E:J,6,FALSE),"")</f>
        <v/>
      </c>
      <c r="X235" s="10" t="str">
        <f>_xlfn.IFERROR(VLOOKUP(H235,'Q4.R'!E:J,6,FALSE),"")</f>
        <v/>
      </c>
    </row>
    <row r="236" spans="2:24" ht="21" customHeight="1">
      <c r="B236" s="10">
        <f t="shared" si="46"/>
        <v>0</v>
      </c>
      <c r="C236" s="10" t="str">
        <f t="shared" si="42"/>
        <v/>
      </c>
      <c r="D236" s="32">
        <f t="shared" si="47"/>
        <v>235</v>
      </c>
      <c r="I236" s="10">
        <v>0.9572058827379156</v>
      </c>
      <c r="J236" s="10" t="str">
        <f t="shared" si="43"/>
        <v/>
      </c>
      <c r="K236" s="10" t="str">
        <f>_xlfn.IFERROR(VLOOKUP(H236,'Q1.R'!E:J,6,FALSE),"")</f>
        <v/>
      </c>
      <c r="L236" s="10" t="str">
        <f>_xlfn.IFERROR(VLOOKUP(H236,'Q2.R'!E:J,6,FALSE),"")</f>
        <v/>
      </c>
      <c r="M236" s="10" t="str">
        <f t="shared" si="48"/>
        <v/>
      </c>
      <c r="N236" s="10" t="str">
        <f t="shared" si="49"/>
        <v/>
      </c>
      <c r="O236" s="10" t="str">
        <f t="shared" si="50"/>
        <v/>
      </c>
      <c r="P236" s="10" t="str">
        <f t="shared" si="51"/>
        <v/>
      </c>
      <c r="Q236" s="10">
        <f t="shared" si="44"/>
        <v>0</v>
      </c>
      <c r="R236" s="10" t="str">
        <f ca="1">_xlfn.IFERROR(IF(_xlfn.IFERROR(VLOOKUP(Q236,'F.SL'!F:O,10,FALSE),0)=0,IF(_xlfn.IFERROR(VLOOKUP(Q236,'SF.SL'!F:O,10,FALSE),0)=0,N236,_xlfn.IFERROR(VLOOKUP(Q236,'SF.SL'!F:O,10,FALSE),0)),_xlfn.IFERROR(VLOOKUP(Q236,'F.SL'!F:O,10,FALSE),0)),"")</f>
        <v/>
      </c>
      <c r="S236" s="10" t="str">
        <f ca="1" t="shared" si="45"/>
        <v/>
      </c>
      <c r="T236" s="10" t="str">
        <f ca="1" t="shared" si="52"/>
        <v/>
      </c>
      <c r="U236" s="10">
        <f t="shared" si="53"/>
        <v>0</v>
      </c>
      <c r="V236" s="53" t="str">
        <f t="shared" si="54"/>
        <v/>
      </c>
      <c r="W236" s="10" t="str">
        <f>_xlfn.IFERROR(VLOOKUP(H236,'Q3.R'!E:J,6,FALSE),"")</f>
        <v/>
      </c>
      <c r="X236" s="10" t="str">
        <f>_xlfn.IFERROR(VLOOKUP(H236,'Q4.R'!E:J,6,FALSE),"")</f>
        <v/>
      </c>
    </row>
    <row r="237" spans="2:24" ht="21" customHeight="1">
      <c r="B237" s="10">
        <f t="shared" si="46"/>
        <v>0</v>
      </c>
      <c r="C237" s="10" t="str">
        <f t="shared" si="42"/>
        <v/>
      </c>
      <c r="D237" s="32">
        <f t="shared" si="47"/>
        <v>236</v>
      </c>
      <c r="I237" s="10">
        <v>0.14022541561663293</v>
      </c>
      <c r="J237" s="10" t="str">
        <f t="shared" si="43"/>
        <v/>
      </c>
      <c r="K237" s="10" t="str">
        <f>_xlfn.IFERROR(VLOOKUP(H237,'Q1.R'!E:J,6,FALSE),"")</f>
        <v/>
      </c>
      <c r="L237" s="10" t="str">
        <f>_xlfn.IFERROR(VLOOKUP(H237,'Q2.R'!E:J,6,FALSE),"")</f>
        <v/>
      </c>
      <c r="M237" s="10" t="str">
        <f t="shared" si="48"/>
        <v/>
      </c>
      <c r="N237" s="10" t="str">
        <f t="shared" si="49"/>
        <v/>
      </c>
      <c r="O237" s="10" t="str">
        <f t="shared" si="50"/>
        <v/>
      </c>
      <c r="P237" s="10" t="str">
        <f t="shared" si="51"/>
        <v/>
      </c>
      <c r="Q237" s="10">
        <f t="shared" si="44"/>
        <v>0</v>
      </c>
      <c r="R237" s="10" t="str">
        <f ca="1">_xlfn.IFERROR(IF(_xlfn.IFERROR(VLOOKUP(Q237,'F.SL'!F:O,10,FALSE),0)=0,IF(_xlfn.IFERROR(VLOOKUP(Q237,'SF.SL'!F:O,10,FALSE),0)=0,N237,_xlfn.IFERROR(VLOOKUP(Q237,'SF.SL'!F:O,10,FALSE),0)),_xlfn.IFERROR(VLOOKUP(Q237,'F.SL'!F:O,10,FALSE),0)),"")</f>
        <v/>
      </c>
      <c r="S237" s="10" t="str">
        <f ca="1" t="shared" si="45"/>
        <v/>
      </c>
      <c r="T237" s="10" t="str">
        <f ca="1" t="shared" si="52"/>
        <v/>
      </c>
      <c r="U237" s="10">
        <f t="shared" si="53"/>
        <v>0</v>
      </c>
      <c r="V237" s="53" t="str">
        <f t="shared" si="54"/>
        <v/>
      </c>
      <c r="W237" s="10" t="str">
        <f>_xlfn.IFERROR(VLOOKUP(H237,'Q3.R'!E:J,6,FALSE),"")</f>
        <v/>
      </c>
      <c r="X237" s="10" t="str">
        <f>_xlfn.IFERROR(VLOOKUP(H237,'Q4.R'!E:J,6,FALSE),"")</f>
        <v/>
      </c>
    </row>
    <row r="238" spans="2:24" ht="21" customHeight="1">
      <c r="B238" s="10">
        <f t="shared" si="46"/>
        <v>0</v>
      </c>
      <c r="C238" s="10" t="str">
        <f t="shared" si="42"/>
        <v/>
      </c>
      <c r="D238" s="32">
        <f t="shared" si="47"/>
        <v>237</v>
      </c>
      <c r="I238" s="10">
        <v>0.7017143444122055</v>
      </c>
      <c r="J238" s="10" t="str">
        <f t="shared" si="43"/>
        <v/>
      </c>
      <c r="K238" s="10" t="str">
        <f>_xlfn.IFERROR(VLOOKUP(H238,'Q1.R'!E:J,6,FALSE),"")</f>
        <v/>
      </c>
      <c r="L238" s="10" t="str">
        <f>_xlfn.IFERROR(VLOOKUP(H238,'Q2.R'!E:J,6,FALSE),"")</f>
        <v/>
      </c>
      <c r="M238" s="10" t="str">
        <f t="shared" si="48"/>
        <v/>
      </c>
      <c r="N238" s="10" t="str">
        <f t="shared" si="49"/>
        <v/>
      </c>
      <c r="O238" s="10" t="str">
        <f t="shared" si="50"/>
        <v/>
      </c>
      <c r="P238" s="10" t="str">
        <f t="shared" si="51"/>
        <v/>
      </c>
      <c r="Q238" s="10">
        <f t="shared" si="44"/>
        <v>0</v>
      </c>
      <c r="R238" s="10" t="str">
        <f ca="1">_xlfn.IFERROR(IF(_xlfn.IFERROR(VLOOKUP(Q238,'F.SL'!F:O,10,FALSE),0)=0,IF(_xlfn.IFERROR(VLOOKUP(Q238,'SF.SL'!F:O,10,FALSE),0)=0,N238,_xlfn.IFERROR(VLOOKUP(Q238,'SF.SL'!F:O,10,FALSE),0)),_xlfn.IFERROR(VLOOKUP(Q238,'F.SL'!F:O,10,FALSE),0)),"")</f>
        <v/>
      </c>
      <c r="S238" s="10" t="str">
        <f ca="1" t="shared" si="45"/>
        <v/>
      </c>
      <c r="T238" s="10" t="str">
        <f ca="1" t="shared" si="52"/>
        <v/>
      </c>
      <c r="U238" s="10">
        <f t="shared" si="53"/>
        <v>0</v>
      </c>
      <c r="V238" s="53" t="str">
        <f t="shared" si="54"/>
        <v/>
      </c>
      <c r="W238" s="10" t="str">
        <f>_xlfn.IFERROR(VLOOKUP(H238,'Q3.R'!E:J,6,FALSE),"")</f>
        <v/>
      </c>
      <c r="X238" s="10" t="str">
        <f>_xlfn.IFERROR(VLOOKUP(H238,'Q4.R'!E:J,6,FALSE),"")</f>
        <v/>
      </c>
    </row>
    <row r="239" spans="2:24" ht="21" customHeight="1">
      <c r="B239" s="10">
        <f t="shared" si="46"/>
        <v>0</v>
      </c>
      <c r="C239" s="10" t="str">
        <f t="shared" si="42"/>
        <v/>
      </c>
      <c r="D239" s="32">
        <f t="shared" si="47"/>
        <v>238</v>
      </c>
      <c r="I239" s="10">
        <v>0.6446291155204034</v>
      </c>
      <c r="J239" s="10" t="str">
        <f t="shared" si="43"/>
        <v/>
      </c>
      <c r="K239" s="10" t="str">
        <f>_xlfn.IFERROR(VLOOKUP(H239,'Q1.R'!E:J,6,FALSE),"")</f>
        <v/>
      </c>
      <c r="L239" s="10" t="str">
        <f>_xlfn.IFERROR(VLOOKUP(H239,'Q2.R'!E:J,6,FALSE),"")</f>
        <v/>
      </c>
      <c r="M239" s="10" t="str">
        <f t="shared" si="48"/>
        <v/>
      </c>
      <c r="N239" s="10" t="str">
        <f t="shared" si="49"/>
        <v/>
      </c>
      <c r="O239" s="10" t="str">
        <f t="shared" si="50"/>
        <v/>
      </c>
      <c r="P239" s="10" t="str">
        <f t="shared" si="51"/>
        <v/>
      </c>
      <c r="Q239" s="10">
        <f t="shared" si="44"/>
        <v>0</v>
      </c>
      <c r="R239" s="10" t="str">
        <f ca="1">_xlfn.IFERROR(IF(_xlfn.IFERROR(VLOOKUP(Q239,'F.SL'!F:O,10,FALSE),0)=0,IF(_xlfn.IFERROR(VLOOKUP(Q239,'SF.SL'!F:O,10,FALSE),0)=0,N239,_xlfn.IFERROR(VLOOKUP(Q239,'SF.SL'!F:O,10,FALSE),0)),_xlfn.IFERROR(VLOOKUP(Q239,'F.SL'!F:O,10,FALSE),0)),"")</f>
        <v/>
      </c>
      <c r="S239" s="10" t="str">
        <f ca="1" t="shared" si="45"/>
        <v/>
      </c>
      <c r="T239" s="10" t="str">
        <f ca="1" t="shared" si="52"/>
        <v/>
      </c>
      <c r="U239" s="10">
        <f t="shared" si="53"/>
        <v>0</v>
      </c>
      <c r="V239" s="53" t="str">
        <f t="shared" si="54"/>
        <v/>
      </c>
      <c r="W239" s="10" t="str">
        <f>_xlfn.IFERROR(VLOOKUP(H239,'Q3.R'!E:J,6,FALSE),"")</f>
        <v/>
      </c>
      <c r="X239" s="10" t="str">
        <f>_xlfn.IFERROR(VLOOKUP(H239,'Q4.R'!E:J,6,FALSE),"")</f>
        <v/>
      </c>
    </row>
    <row r="240" spans="2:24" ht="21" customHeight="1">
      <c r="B240" s="10">
        <f t="shared" si="46"/>
        <v>0</v>
      </c>
      <c r="C240" s="10" t="str">
        <f t="shared" si="42"/>
        <v/>
      </c>
      <c r="D240" s="32">
        <f t="shared" si="47"/>
        <v>239</v>
      </c>
      <c r="I240" s="10">
        <v>0.45711183491407203</v>
      </c>
      <c r="J240" s="10" t="str">
        <f t="shared" si="43"/>
        <v/>
      </c>
      <c r="K240" s="10" t="str">
        <f>_xlfn.IFERROR(VLOOKUP(H240,'Q1.R'!E:J,6,FALSE),"")</f>
        <v/>
      </c>
      <c r="L240" s="10" t="str">
        <f>_xlfn.IFERROR(VLOOKUP(H240,'Q2.R'!E:J,6,FALSE),"")</f>
        <v/>
      </c>
      <c r="M240" s="10" t="str">
        <f t="shared" si="48"/>
        <v/>
      </c>
      <c r="N240" s="10" t="str">
        <f t="shared" si="49"/>
        <v/>
      </c>
      <c r="O240" s="10" t="str">
        <f t="shared" si="50"/>
        <v/>
      </c>
      <c r="P240" s="10" t="str">
        <f t="shared" si="51"/>
        <v/>
      </c>
      <c r="Q240" s="10">
        <f t="shared" si="44"/>
        <v>0</v>
      </c>
      <c r="R240" s="10" t="str">
        <f ca="1">_xlfn.IFERROR(IF(_xlfn.IFERROR(VLOOKUP(Q240,'F.SL'!F:O,10,FALSE),0)=0,IF(_xlfn.IFERROR(VLOOKUP(Q240,'SF.SL'!F:O,10,FALSE),0)=0,N240,_xlfn.IFERROR(VLOOKUP(Q240,'SF.SL'!F:O,10,FALSE),0)),_xlfn.IFERROR(VLOOKUP(Q240,'F.SL'!F:O,10,FALSE),0)),"")</f>
        <v/>
      </c>
      <c r="S240" s="10" t="str">
        <f ca="1" t="shared" si="45"/>
        <v/>
      </c>
      <c r="T240" s="10" t="str">
        <f ca="1" t="shared" si="52"/>
        <v/>
      </c>
      <c r="U240" s="10">
        <f t="shared" si="53"/>
        <v>0</v>
      </c>
      <c r="V240" s="53" t="str">
        <f t="shared" si="54"/>
        <v/>
      </c>
      <c r="W240" s="10" t="str">
        <f>_xlfn.IFERROR(VLOOKUP(H240,'Q3.R'!E:J,6,FALSE),"")</f>
        <v/>
      </c>
      <c r="X240" s="10" t="str">
        <f>_xlfn.IFERROR(VLOOKUP(H240,'Q4.R'!E:J,6,FALSE),"")</f>
        <v/>
      </c>
    </row>
    <row r="241" spans="2:24" ht="21" customHeight="1">
      <c r="B241" s="10">
        <f t="shared" si="46"/>
        <v>0</v>
      </c>
      <c r="C241" s="10" t="str">
        <f t="shared" si="42"/>
        <v/>
      </c>
      <c r="D241" s="32">
        <f t="shared" si="47"/>
        <v>240</v>
      </c>
      <c r="I241" s="10">
        <v>0.4049052563168182</v>
      </c>
      <c r="J241" s="10" t="str">
        <f t="shared" si="43"/>
        <v/>
      </c>
      <c r="K241" s="10" t="str">
        <f>_xlfn.IFERROR(VLOOKUP(H241,'Q1.R'!E:J,6,FALSE),"")</f>
        <v/>
      </c>
      <c r="L241" s="10" t="str">
        <f>_xlfn.IFERROR(VLOOKUP(H241,'Q2.R'!E:J,6,FALSE),"")</f>
        <v/>
      </c>
      <c r="M241" s="10" t="str">
        <f t="shared" si="48"/>
        <v/>
      </c>
      <c r="N241" s="10" t="str">
        <f t="shared" si="49"/>
        <v/>
      </c>
      <c r="O241" s="10" t="str">
        <f t="shared" si="50"/>
        <v/>
      </c>
      <c r="P241" s="10" t="str">
        <f t="shared" si="51"/>
        <v/>
      </c>
      <c r="Q241" s="10">
        <f t="shared" si="44"/>
        <v>0</v>
      </c>
      <c r="R241" s="10" t="str">
        <f ca="1">_xlfn.IFERROR(IF(_xlfn.IFERROR(VLOOKUP(Q241,'F.SL'!F:O,10,FALSE),0)=0,IF(_xlfn.IFERROR(VLOOKUP(Q241,'SF.SL'!F:O,10,FALSE),0)=0,N241,_xlfn.IFERROR(VLOOKUP(Q241,'SF.SL'!F:O,10,FALSE),0)),_xlfn.IFERROR(VLOOKUP(Q241,'F.SL'!F:O,10,FALSE),0)),"")</f>
        <v/>
      </c>
      <c r="S241" s="10" t="str">
        <f ca="1" t="shared" si="45"/>
        <v/>
      </c>
      <c r="T241" s="10" t="str">
        <f ca="1" t="shared" si="52"/>
        <v/>
      </c>
      <c r="U241" s="10">
        <f t="shared" si="53"/>
        <v>0</v>
      </c>
      <c r="V241" s="53" t="str">
        <f t="shared" si="54"/>
        <v/>
      </c>
      <c r="W241" s="10" t="str">
        <f>_xlfn.IFERROR(VLOOKUP(H241,'Q3.R'!E:J,6,FALSE),"")</f>
        <v/>
      </c>
      <c r="X241" s="10" t="str">
        <f>_xlfn.IFERROR(VLOOKUP(H241,'Q4.R'!E:J,6,FALSE),"")</f>
        <v/>
      </c>
    </row>
    <row r="242" spans="2:24" ht="21" customHeight="1">
      <c r="B242" s="10">
        <f t="shared" si="46"/>
        <v>0</v>
      </c>
      <c r="C242" s="10" t="str">
        <f t="shared" si="42"/>
        <v/>
      </c>
      <c r="D242" s="32">
        <f t="shared" si="47"/>
        <v>241</v>
      </c>
      <c r="I242" s="10">
        <v>0.10598282088365296</v>
      </c>
      <c r="J242" s="10" t="str">
        <f t="shared" si="43"/>
        <v/>
      </c>
      <c r="K242" s="10" t="str">
        <f>_xlfn.IFERROR(VLOOKUP(H242,'Q1.R'!E:J,6,FALSE),"")</f>
        <v/>
      </c>
      <c r="L242" s="10" t="str">
        <f>_xlfn.IFERROR(VLOOKUP(H242,'Q2.R'!E:J,6,FALSE),"")</f>
        <v/>
      </c>
      <c r="M242" s="10" t="str">
        <f t="shared" si="48"/>
        <v/>
      </c>
      <c r="N242" s="10" t="str">
        <f t="shared" si="49"/>
        <v/>
      </c>
      <c r="O242" s="10" t="str">
        <f t="shared" si="50"/>
        <v/>
      </c>
      <c r="P242" s="10" t="str">
        <f t="shared" si="51"/>
        <v/>
      </c>
      <c r="Q242" s="10">
        <f t="shared" si="44"/>
        <v>0</v>
      </c>
      <c r="R242" s="10" t="str">
        <f ca="1">_xlfn.IFERROR(IF(_xlfn.IFERROR(VLOOKUP(Q242,'F.SL'!F:O,10,FALSE),0)=0,IF(_xlfn.IFERROR(VLOOKUP(Q242,'SF.SL'!F:O,10,FALSE),0)=0,N242,_xlfn.IFERROR(VLOOKUP(Q242,'SF.SL'!F:O,10,FALSE),0)),_xlfn.IFERROR(VLOOKUP(Q242,'F.SL'!F:O,10,FALSE),0)),"")</f>
        <v/>
      </c>
      <c r="S242" s="10" t="str">
        <f ca="1" t="shared" si="45"/>
        <v/>
      </c>
      <c r="T242" s="10" t="str">
        <f ca="1" t="shared" si="52"/>
        <v/>
      </c>
      <c r="U242" s="10">
        <f t="shared" si="53"/>
        <v>0</v>
      </c>
      <c r="V242" s="53" t="str">
        <f t="shared" si="54"/>
        <v/>
      </c>
      <c r="W242" s="10" t="str">
        <f>_xlfn.IFERROR(VLOOKUP(H242,'Q3.R'!E:J,6,FALSE),"")</f>
        <v/>
      </c>
      <c r="X242" s="10" t="str">
        <f>_xlfn.IFERROR(VLOOKUP(H242,'Q4.R'!E:J,6,FALSE),"")</f>
        <v/>
      </c>
    </row>
    <row r="243" spans="2:24" ht="21" customHeight="1">
      <c r="B243" s="10">
        <f t="shared" si="46"/>
        <v>0</v>
      </c>
      <c r="C243" s="10" t="str">
        <f t="shared" si="42"/>
        <v/>
      </c>
      <c r="D243" s="32">
        <f t="shared" si="47"/>
        <v>242</v>
      </c>
      <c r="I243" s="10">
        <v>0.5631028617174283</v>
      </c>
      <c r="J243" s="10" t="str">
        <f t="shared" si="43"/>
        <v/>
      </c>
      <c r="K243" s="10" t="str">
        <f>_xlfn.IFERROR(VLOOKUP(H243,'Q1.R'!E:J,6,FALSE),"")</f>
        <v/>
      </c>
      <c r="L243" s="10" t="str">
        <f>_xlfn.IFERROR(VLOOKUP(H243,'Q2.R'!E:J,6,FALSE),"")</f>
        <v/>
      </c>
      <c r="M243" s="10" t="str">
        <f t="shared" si="48"/>
        <v/>
      </c>
      <c r="N243" s="10" t="str">
        <f t="shared" si="49"/>
        <v/>
      </c>
      <c r="O243" s="10" t="str">
        <f t="shared" si="50"/>
        <v/>
      </c>
      <c r="P243" s="10" t="str">
        <f t="shared" si="51"/>
        <v/>
      </c>
      <c r="Q243" s="10">
        <f t="shared" si="44"/>
        <v>0</v>
      </c>
      <c r="R243" s="10" t="str">
        <f ca="1">_xlfn.IFERROR(IF(_xlfn.IFERROR(VLOOKUP(Q243,'F.SL'!F:O,10,FALSE),0)=0,IF(_xlfn.IFERROR(VLOOKUP(Q243,'SF.SL'!F:O,10,FALSE),0)=0,N243,_xlfn.IFERROR(VLOOKUP(Q243,'SF.SL'!F:O,10,FALSE),0)),_xlfn.IFERROR(VLOOKUP(Q243,'F.SL'!F:O,10,FALSE),0)),"")</f>
        <v/>
      </c>
      <c r="S243" s="10" t="str">
        <f ca="1" t="shared" si="45"/>
        <v/>
      </c>
      <c r="T243" s="10" t="str">
        <f ca="1" t="shared" si="52"/>
        <v/>
      </c>
      <c r="U243" s="10">
        <f t="shared" si="53"/>
        <v>0</v>
      </c>
      <c r="V243" s="53" t="str">
        <f t="shared" si="54"/>
        <v/>
      </c>
      <c r="W243" s="10" t="str">
        <f>_xlfn.IFERROR(VLOOKUP(H243,'Q3.R'!E:J,6,FALSE),"")</f>
        <v/>
      </c>
      <c r="X243" s="10" t="str">
        <f>_xlfn.IFERROR(VLOOKUP(H243,'Q4.R'!E:J,6,FALSE),"")</f>
        <v/>
      </c>
    </row>
    <row r="244" spans="2:24" ht="21" customHeight="1">
      <c r="B244" s="10">
        <f t="shared" si="46"/>
        <v>0</v>
      </c>
      <c r="C244" s="10" t="str">
        <f t="shared" si="42"/>
        <v/>
      </c>
      <c r="D244" s="32">
        <f t="shared" si="47"/>
        <v>243</v>
      </c>
      <c r="I244" s="10">
        <v>0.431622594437984</v>
      </c>
      <c r="J244" s="10" t="str">
        <f t="shared" si="43"/>
        <v/>
      </c>
      <c r="K244" s="10" t="str">
        <f>_xlfn.IFERROR(VLOOKUP(H244,'Q1.R'!E:J,6,FALSE),"")</f>
        <v/>
      </c>
      <c r="L244" s="10" t="str">
        <f>_xlfn.IFERROR(VLOOKUP(H244,'Q2.R'!E:J,6,FALSE),"")</f>
        <v/>
      </c>
      <c r="M244" s="10" t="str">
        <f t="shared" si="48"/>
        <v/>
      </c>
      <c r="N244" s="10" t="str">
        <f t="shared" si="49"/>
        <v/>
      </c>
      <c r="O244" s="10" t="str">
        <f t="shared" si="50"/>
        <v/>
      </c>
      <c r="P244" s="10" t="str">
        <f t="shared" si="51"/>
        <v/>
      </c>
      <c r="Q244" s="10">
        <f t="shared" si="44"/>
        <v>0</v>
      </c>
      <c r="R244" s="10" t="str">
        <f ca="1">_xlfn.IFERROR(IF(_xlfn.IFERROR(VLOOKUP(Q244,'F.SL'!F:O,10,FALSE),0)=0,IF(_xlfn.IFERROR(VLOOKUP(Q244,'SF.SL'!F:O,10,FALSE),0)=0,N244,_xlfn.IFERROR(VLOOKUP(Q244,'SF.SL'!F:O,10,FALSE),0)),_xlfn.IFERROR(VLOOKUP(Q244,'F.SL'!F:O,10,FALSE),0)),"")</f>
        <v/>
      </c>
      <c r="S244" s="10" t="str">
        <f ca="1" t="shared" si="45"/>
        <v/>
      </c>
      <c r="T244" s="10" t="str">
        <f ca="1" t="shared" si="52"/>
        <v/>
      </c>
      <c r="U244" s="10">
        <f t="shared" si="53"/>
        <v>0</v>
      </c>
      <c r="V244" s="53" t="str">
        <f t="shared" si="54"/>
        <v/>
      </c>
      <c r="W244" s="10" t="str">
        <f>_xlfn.IFERROR(VLOOKUP(H244,'Q3.R'!E:J,6,FALSE),"")</f>
        <v/>
      </c>
      <c r="X244" s="10" t="str">
        <f>_xlfn.IFERROR(VLOOKUP(H244,'Q4.R'!E:J,6,FALSE),"")</f>
        <v/>
      </c>
    </row>
    <row r="245" spans="2:24" ht="21" customHeight="1">
      <c r="B245" s="10">
        <f t="shared" si="46"/>
        <v>0</v>
      </c>
      <c r="C245" s="10" t="str">
        <f t="shared" si="42"/>
        <v/>
      </c>
      <c r="D245" s="32">
        <f t="shared" si="47"/>
        <v>244</v>
      </c>
      <c r="I245" s="10">
        <v>0.4439482254073639</v>
      </c>
      <c r="J245" s="10" t="str">
        <f t="shared" si="43"/>
        <v/>
      </c>
      <c r="K245" s="10" t="str">
        <f>_xlfn.IFERROR(VLOOKUP(H245,'Q1.R'!E:J,6,FALSE),"")</f>
        <v/>
      </c>
      <c r="L245" s="10" t="str">
        <f>_xlfn.IFERROR(VLOOKUP(H245,'Q2.R'!E:J,6,FALSE),"")</f>
        <v/>
      </c>
      <c r="M245" s="10" t="str">
        <f t="shared" si="48"/>
        <v/>
      </c>
      <c r="N245" s="10" t="str">
        <f t="shared" si="49"/>
        <v/>
      </c>
      <c r="O245" s="10" t="str">
        <f t="shared" si="50"/>
        <v/>
      </c>
      <c r="P245" s="10" t="str">
        <f t="shared" si="51"/>
        <v/>
      </c>
      <c r="Q245" s="10">
        <f t="shared" si="44"/>
        <v>0</v>
      </c>
      <c r="R245" s="10" t="str">
        <f ca="1">_xlfn.IFERROR(IF(_xlfn.IFERROR(VLOOKUP(Q245,'F.SL'!F:O,10,FALSE),0)=0,IF(_xlfn.IFERROR(VLOOKUP(Q245,'SF.SL'!F:O,10,FALSE),0)=0,N245,_xlfn.IFERROR(VLOOKUP(Q245,'SF.SL'!F:O,10,FALSE),0)),_xlfn.IFERROR(VLOOKUP(Q245,'F.SL'!F:O,10,FALSE),0)),"")</f>
        <v/>
      </c>
      <c r="S245" s="10" t="str">
        <f ca="1" t="shared" si="45"/>
        <v/>
      </c>
      <c r="T245" s="10" t="str">
        <f ca="1" t="shared" si="52"/>
        <v/>
      </c>
      <c r="U245" s="10">
        <f t="shared" si="53"/>
        <v>0</v>
      </c>
      <c r="V245" s="53" t="str">
        <f t="shared" si="54"/>
        <v/>
      </c>
      <c r="W245" s="10" t="str">
        <f>_xlfn.IFERROR(VLOOKUP(H245,'Q3.R'!E:J,6,FALSE),"")</f>
        <v/>
      </c>
      <c r="X245" s="10" t="str">
        <f>_xlfn.IFERROR(VLOOKUP(H245,'Q4.R'!E:J,6,FALSE),"")</f>
        <v/>
      </c>
    </row>
    <row r="246" spans="2:24" ht="21" customHeight="1">
      <c r="B246" s="10">
        <f t="shared" si="46"/>
        <v>0</v>
      </c>
      <c r="C246" s="10" t="str">
        <f t="shared" si="42"/>
        <v/>
      </c>
      <c r="D246" s="32">
        <f t="shared" si="47"/>
        <v>245</v>
      </c>
      <c r="I246" s="10">
        <v>0.3337348571952451</v>
      </c>
      <c r="J246" s="10" t="str">
        <f t="shared" si="43"/>
        <v/>
      </c>
      <c r="K246" s="10" t="str">
        <f>_xlfn.IFERROR(VLOOKUP(H246,'Q1.R'!E:J,6,FALSE),"")</f>
        <v/>
      </c>
      <c r="L246" s="10" t="str">
        <f>_xlfn.IFERROR(VLOOKUP(H246,'Q2.R'!E:J,6,FALSE),"")</f>
        <v/>
      </c>
      <c r="M246" s="10" t="str">
        <f t="shared" si="48"/>
        <v/>
      </c>
      <c r="N246" s="10" t="str">
        <f t="shared" si="49"/>
        <v/>
      </c>
      <c r="O246" s="10" t="str">
        <f t="shared" si="50"/>
        <v/>
      </c>
      <c r="P246" s="10" t="str">
        <f t="shared" si="51"/>
        <v/>
      </c>
      <c r="Q246" s="10">
        <f t="shared" si="44"/>
        <v>0</v>
      </c>
      <c r="R246" s="10" t="str">
        <f ca="1">_xlfn.IFERROR(IF(_xlfn.IFERROR(VLOOKUP(Q246,'F.SL'!F:O,10,FALSE),0)=0,IF(_xlfn.IFERROR(VLOOKUP(Q246,'SF.SL'!F:O,10,FALSE),0)=0,N246,_xlfn.IFERROR(VLOOKUP(Q246,'SF.SL'!F:O,10,FALSE),0)),_xlfn.IFERROR(VLOOKUP(Q246,'F.SL'!F:O,10,FALSE),0)),"")</f>
        <v/>
      </c>
      <c r="S246" s="10" t="str">
        <f ca="1" t="shared" si="45"/>
        <v/>
      </c>
      <c r="T246" s="10" t="str">
        <f ca="1" t="shared" si="52"/>
        <v/>
      </c>
      <c r="U246" s="10">
        <f t="shared" si="53"/>
        <v>0</v>
      </c>
      <c r="V246" s="53" t="str">
        <f t="shared" si="54"/>
        <v/>
      </c>
      <c r="W246" s="10" t="str">
        <f>_xlfn.IFERROR(VLOOKUP(H246,'Q3.R'!E:J,6,FALSE),"")</f>
        <v/>
      </c>
      <c r="X246" s="10" t="str">
        <f>_xlfn.IFERROR(VLOOKUP(H246,'Q4.R'!E:J,6,FALSE),"")</f>
        <v/>
      </c>
    </row>
    <row r="247" spans="2:24" ht="21" customHeight="1">
      <c r="B247" s="10">
        <f t="shared" si="46"/>
        <v>0</v>
      </c>
      <c r="C247" s="10" t="str">
        <f t="shared" si="42"/>
        <v/>
      </c>
      <c r="D247" s="32">
        <f t="shared" si="47"/>
        <v>246</v>
      </c>
      <c r="I247" s="10">
        <v>0.9467343448413842</v>
      </c>
      <c r="J247" s="10" t="str">
        <f t="shared" si="43"/>
        <v/>
      </c>
      <c r="K247" s="10" t="str">
        <f>_xlfn.IFERROR(VLOOKUP(H247,'Q1.R'!E:J,6,FALSE),"")</f>
        <v/>
      </c>
      <c r="L247" s="10" t="str">
        <f>_xlfn.IFERROR(VLOOKUP(H247,'Q2.R'!E:J,6,FALSE),"")</f>
        <v/>
      </c>
      <c r="M247" s="10" t="str">
        <f t="shared" si="48"/>
        <v/>
      </c>
      <c r="N247" s="10" t="str">
        <f t="shared" si="49"/>
        <v/>
      </c>
      <c r="O247" s="10" t="str">
        <f t="shared" si="50"/>
        <v/>
      </c>
      <c r="P247" s="10" t="str">
        <f t="shared" si="51"/>
        <v/>
      </c>
      <c r="Q247" s="10">
        <f t="shared" si="44"/>
        <v>0</v>
      </c>
      <c r="R247" s="10" t="str">
        <f ca="1">_xlfn.IFERROR(IF(_xlfn.IFERROR(VLOOKUP(Q247,'F.SL'!F:O,10,FALSE),0)=0,IF(_xlfn.IFERROR(VLOOKUP(Q247,'SF.SL'!F:O,10,FALSE),0)=0,N247,_xlfn.IFERROR(VLOOKUP(Q247,'SF.SL'!F:O,10,FALSE),0)),_xlfn.IFERROR(VLOOKUP(Q247,'F.SL'!F:O,10,FALSE),0)),"")</f>
        <v/>
      </c>
      <c r="S247" s="10" t="str">
        <f ca="1" t="shared" si="45"/>
        <v/>
      </c>
      <c r="T247" s="10" t="str">
        <f ca="1" t="shared" si="52"/>
        <v/>
      </c>
      <c r="U247" s="10">
        <f t="shared" si="53"/>
        <v>0</v>
      </c>
      <c r="V247" s="53" t="str">
        <f t="shared" si="54"/>
        <v/>
      </c>
      <c r="W247" s="10" t="str">
        <f>_xlfn.IFERROR(VLOOKUP(H247,'Q3.R'!E:J,6,FALSE),"")</f>
        <v/>
      </c>
      <c r="X247" s="10" t="str">
        <f>_xlfn.IFERROR(VLOOKUP(H247,'Q4.R'!E:J,6,FALSE),"")</f>
        <v/>
      </c>
    </row>
    <row r="248" spans="2:24" ht="21" customHeight="1">
      <c r="B248" s="10">
        <f t="shared" si="46"/>
        <v>0</v>
      </c>
      <c r="C248" s="10" t="str">
        <f t="shared" si="42"/>
        <v/>
      </c>
      <c r="D248" s="32">
        <f t="shared" si="47"/>
        <v>247</v>
      </c>
      <c r="I248" s="10">
        <v>0.08281548893326529</v>
      </c>
      <c r="J248" s="10" t="str">
        <f t="shared" si="43"/>
        <v/>
      </c>
      <c r="K248" s="10" t="str">
        <f>_xlfn.IFERROR(VLOOKUP(H248,'Q1.R'!E:J,6,FALSE),"")</f>
        <v/>
      </c>
      <c r="L248" s="10" t="str">
        <f>_xlfn.IFERROR(VLOOKUP(H248,'Q2.R'!E:J,6,FALSE),"")</f>
        <v/>
      </c>
      <c r="M248" s="10" t="str">
        <f t="shared" si="48"/>
        <v/>
      </c>
      <c r="N248" s="10" t="str">
        <f t="shared" si="49"/>
        <v/>
      </c>
      <c r="O248" s="10" t="str">
        <f t="shared" si="50"/>
        <v/>
      </c>
      <c r="P248" s="10" t="str">
        <f t="shared" si="51"/>
        <v/>
      </c>
      <c r="Q248" s="10">
        <f t="shared" si="44"/>
        <v>0</v>
      </c>
      <c r="R248" s="10" t="str">
        <f ca="1">_xlfn.IFERROR(IF(_xlfn.IFERROR(VLOOKUP(Q248,'F.SL'!F:O,10,FALSE),0)=0,IF(_xlfn.IFERROR(VLOOKUP(Q248,'SF.SL'!F:O,10,FALSE),0)=0,N248,_xlfn.IFERROR(VLOOKUP(Q248,'SF.SL'!F:O,10,FALSE),0)),_xlfn.IFERROR(VLOOKUP(Q248,'F.SL'!F:O,10,FALSE),0)),"")</f>
        <v/>
      </c>
      <c r="S248" s="10" t="str">
        <f ca="1" t="shared" si="45"/>
        <v/>
      </c>
      <c r="T248" s="10" t="str">
        <f ca="1" t="shared" si="52"/>
        <v/>
      </c>
      <c r="U248" s="10">
        <f t="shared" si="53"/>
        <v>0</v>
      </c>
      <c r="V248" s="53" t="str">
        <f t="shared" si="54"/>
        <v/>
      </c>
      <c r="W248" s="10" t="str">
        <f>_xlfn.IFERROR(VLOOKUP(H248,'Q3.R'!E:J,6,FALSE),"")</f>
        <v/>
      </c>
      <c r="X248" s="10" t="str">
        <f>_xlfn.IFERROR(VLOOKUP(H248,'Q4.R'!E:J,6,FALSE),"")</f>
        <v/>
      </c>
    </row>
    <row r="249" spans="2:24" ht="21" customHeight="1">
      <c r="B249" s="10">
        <f t="shared" si="46"/>
        <v>0</v>
      </c>
      <c r="C249" s="10" t="str">
        <f t="shared" si="42"/>
        <v/>
      </c>
      <c r="D249" s="32">
        <f t="shared" si="47"/>
        <v>248</v>
      </c>
      <c r="I249" s="10">
        <v>0.08418472067049487</v>
      </c>
      <c r="J249" s="10" t="str">
        <f t="shared" si="43"/>
        <v/>
      </c>
      <c r="K249" s="10" t="str">
        <f>_xlfn.IFERROR(VLOOKUP(H249,'Q1.R'!E:J,6,FALSE),"")</f>
        <v/>
      </c>
      <c r="L249" s="10" t="str">
        <f>_xlfn.IFERROR(VLOOKUP(H249,'Q2.R'!E:J,6,FALSE),"")</f>
        <v/>
      </c>
      <c r="M249" s="10" t="str">
        <f t="shared" si="48"/>
        <v/>
      </c>
      <c r="N249" s="10" t="str">
        <f t="shared" si="49"/>
        <v/>
      </c>
      <c r="O249" s="10" t="str">
        <f t="shared" si="50"/>
        <v/>
      </c>
      <c r="P249" s="10" t="str">
        <f t="shared" si="51"/>
        <v/>
      </c>
      <c r="Q249" s="10">
        <f t="shared" si="44"/>
        <v>0</v>
      </c>
      <c r="R249" s="10" t="str">
        <f ca="1">_xlfn.IFERROR(IF(_xlfn.IFERROR(VLOOKUP(Q249,'F.SL'!F:O,10,FALSE),0)=0,IF(_xlfn.IFERROR(VLOOKUP(Q249,'SF.SL'!F:O,10,FALSE),0)=0,N249,_xlfn.IFERROR(VLOOKUP(Q249,'SF.SL'!F:O,10,FALSE),0)),_xlfn.IFERROR(VLOOKUP(Q249,'F.SL'!F:O,10,FALSE),0)),"")</f>
        <v/>
      </c>
      <c r="S249" s="10" t="str">
        <f ca="1" t="shared" si="45"/>
        <v/>
      </c>
      <c r="T249" s="10" t="str">
        <f ca="1" t="shared" si="52"/>
        <v/>
      </c>
      <c r="U249" s="10">
        <f t="shared" si="53"/>
        <v>0</v>
      </c>
      <c r="V249" s="53" t="str">
        <f t="shared" si="54"/>
        <v/>
      </c>
      <c r="W249" s="10" t="str">
        <f>_xlfn.IFERROR(VLOOKUP(H249,'Q3.R'!E:J,6,FALSE),"")</f>
        <v/>
      </c>
      <c r="X249" s="10" t="str">
        <f>_xlfn.IFERROR(VLOOKUP(H249,'Q4.R'!E:J,6,FALSE),"")</f>
        <v/>
      </c>
    </row>
    <row r="250" spans="2:24" ht="21" customHeight="1">
      <c r="B250" s="10">
        <f t="shared" si="46"/>
        <v>0</v>
      </c>
      <c r="C250" s="10" t="str">
        <f t="shared" si="42"/>
        <v/>
      </c>
      <c r="D250" s="32">
        <f t="shared" si="47"/>
        <v>249</v>
      </c>
      <c r="I250" s="10">
        <v>0.9517355959031031</v>
      </c>
      <c r="J250" s="10" t="str">
        <f t="shared" si="43"/>
        <v/>
      </c>
      <c r="K250" s="10" t="str">
        <f>_xlfn.IFERROR(VLOOKUP(H250,'Q1.R'!E:J,6,FALSE),"")</f>
        <v/>
      </c>
      <c r="L250" s="10" t="str">
        <f>_xlfn.IFERROR(VLOOKUP(H250,'Q2.R'!E:J,6,FALSE),"")</f>
        <v/>
      </c>
      <c r="M250" s="10" t="str">
        <f t="shared" si="48"/>
        <v/>
      </c>
      <c r="N250" s="10" t="str">
        <f t="shared" si="49"/>
        <v/>
      </c>
      <c r="O250" s="10" t="str">
        <f t="shared" si="50"/>
        <v/>
      </c>
      <c r="P250" s="10" t="str">
        <f t="shared" si="51"/>
        <v/>
      </c>
      <c r="Q250" s="10">
        <f t="shared" si="44"/>
        <v>0</v>
      </c>
      <c r="R250" s="10" t="str">
        <f ca="1">_xlfn.IFERROR(IF(_xlfn.IFERROR(VLOOKUP(Q250,'F.SL'!F:O,10,FALSE),0)=0,IF(_xlfn.IFERROR(VLOOKUP(Q250,'SF.SL'!F:O,10,FALSE),0)=0,N250,_xlfn.IFERROR(VLOOKUP(Q250,'SF.SL'!F:O,10,FALSE),0)),_xlfn.IFERROR(VLOOKUP(Q250,'F.SL'!F:O,10,FALSE),0)),"")</f>
        <v/>
      </c>
      <c r="S250" s="10" t="str">
        <f ca="1" t="shared" si="45"/>
        <v/>
      </c>
      <c r="T250" s="10" t="str">
        <f ca="1" t="shared" si="52"/>
        <v/>
      </c>
      <c r="U250" s="10">
        <f t="shared" si="53"/>
        <v>0</v>
      </c>
      <c r="V250" s="53" t="str">
        <f t="shared" si="54"/>
        <v/>
      </c>
      <c r="W250" s="10" t="str">
        <f>_xlfn.IFERROR(VLOOKUP(H250,'Q3.R'!E:J,6,FALSE),"")</f>
        <v/>
      </c>
      <c r="X250" s="10" t="str">
        <f>_xlfn.IFERROR(VLOOKUP(H250,'Q4.R'!E:J,6,FALSE),"")</f>
        <v/>
      </c>
    </row>
    <row r="251" spans="2:24" ht="21" customHeight="1">
      <c r="B251" s="10">
        <f t="shared" si="46"/>
        <v>0</v>
      </c>
      <c r="C251" s="10" t="str">
        <f t="shared" si="42"/>
        <v/>
      </c>
      <c r="D251" s="32">
        <f t="shared" si="47"/>
        <v>250</v>
      </c>
      <c r="I251" s="10">
        <v>0.22710257632835695</v>
      </c>
      <c r="J251" s="10" t="str">
        <f t="shared" si="43"/>
        <v/>
      </c>
      <c r="K251" s="10" t="str">
        <f>_xlfn.IFERROR(VLOOKUP(H251,'Q1.R'!E:J,6,FALSE),"")</f>
        <v/>
      </c>
      <c r="L251" s="10" t="str">
        <f>_xlfn.IFERROR(VLOOKUP(H251,'Q2.R'!E:J,6,FALSE),"")</f>
        <v/>
      </c>
      <c r="M251" s="10" t="str">
        <f t="shared" si="48"/>
        <v/>
      </c>
      <c r="N251" s="10" t="str">
        <f t="shared" si="49"/>
        <v/>
      </c>
      <c r="O251" s="10" t="str">
        <f t="shared" si="50"/>
        <v/>
      </c>
      <c r="P251" s="10" t="str">
        <f t="shared" si="51"/>
        <v/>
      </c>
      <c r="Q251" s="10">
        <f t="shared" si="44"/>
        <v>0</v>
      </c>
      <c r="R251" s="10" t="str">
        <f ca="1">_xlfn.IFERROR(IF(_xlfn.IFERROR(VLOOKUP(Q251,'F.SL'!F:O,10,FALSE),0)=0,IF(_xlfn.IFERROR(VLOOKUP(Q251,'SF.SL'!F:O,10,FALSE),0)=0,N251,_xlfn.IFERROR(VLOOKUP(Q251,'SF.SL'!F:O,10,FALSE),0)),_xlfn.IFERROR(VLOOKUP(Q251,'F.SL'!F:O,10,FALSE),0)),"")</f>
        <v/>
      </c>
      <c r="S251" s="10" t="str">
        <f ca="1" t="shared" si="45"/>
        <v/>
      </c>
      <c r="T251" s="10" t="str">
        <f ca="1" t="shared" si="52"/>
        <v/>
      </c>
      <c r="U251" s="10">
        <f t="shared" si="53"/>
        <v>0</v>
      </c>
      <c r="V251" s="53" t="str">
        <f t="shared" si="54"/>
        <v/>
      </c>
      <c r="W251" s="10" t="str">
        <f>_xlfn.IFERROR(VLOOKUP(H251,'Q3.R'!E:J,6,FALSE),"")</f>
        <v/>
      </c>
      <c r="X251" s="10" t="str">
        <f>_xlfn.IFERROR(VLOOKUP(H251,'Q4.R'!E:J,6,FALSE),"")</f>
        <v/>
      </c>
    </row>
    <row r="252" spans="2:24" ht="21" customHeight="1">
      <c r="B252" s="10">
        <f t="shared" si="46"/>
        <v>0</v>
      </c>
      <c r="C252" s="10" t="str">
        <f t="shared" si="42"/>
        <v/>
      </c>
      <c r="D252" s="32">
        <f t="shared" si="47"/>
        <v>251</v>
      </c>
      <c r="I252" s="10">
        <v>0.5083533910102392</v>
      </c>
      <c r="J252" s="10" t="str">
        <f t="shared" si="43"/>
        <v/>
      </c>
      <c r="K252" s="10" t="str">
        <f>_xlfn.IFERROR(VLOOKUP(H252,'Q1.R'!E:J,6,FALSE),"")</f>
        <v/>
      </c>
      <c r="L252" s="10" t="str">
        <f>_xlfn.IFERROR(VLOOKUP(H252,'Q2.R'!E:J,6,FALSE),"")</f>
        <v/>
      </c>
      <c r="M252" s="10" t="str">
        <f t="shared" si="48"/>
        <v/>
      </c>
      <c r="N252" s="10" t="str">
        <f t="shared" si="49"/>
        <v/>
      </c>
      <c r="O252" s="10" t="str">
        <f t="shared" si="50"/>
        <v/>
      </c>
      <c r="P252" s="10" t="str">
        <f t="shared" si="51"/>
        <v/>
      </c>
      <c r="Q252" s="10">
        <f t="shared" si="44"/>
        <v>0</v>
      </c>
      <c r="R252" s="10" t="str">
        <f ca="1">_xlfn.IFERROR(IF(_xlfn.IFERROR(VLOOKUP(Q252,'F.SL'!F:O,10,FALSE),0)=0,IF(_xlfn.IFERROR(VLOOKUP(Q252,'SF.SL'!F:O,10,FALSE),0)=0,N252,_xlfn.IFERROR(VLOOKUP(Q252,'SF.SL'!F:O,10,FALSE),0)),_xlfn.IFERROR(VLOOKUP(Q252,'F.SL'!F:O,10,FALSE),0)),"")</f>
        <v/>
      </c>
      <c r="S252" s="10" t="str">
        <f ca="1" t="shared" si="45"/>
        <v/>
      </c>
      <c r="T252" s="10" t="str">
        <f ca="1" t="shared" si="52"/>
        <v/>
      </c>
      <c r="U252" s="10">
        <f t="shared" si="53"/>
        <v>0</v>
      </c>
      <c r="V252" s="53" t="str">
        <f t="shared" si="54"/>
        <v/>
      </c>
      <c r="W252" s="10" t="str">
        <f>_xlfn.IFERROR(VLOOKUP(H252,'Q3.R'!E:J,6,FALSE),"")</f>
        <v/>
      </c>
      <c r="X252" s="10" t="str">
        <f>_xlfn.IFERROR(VLOOKUP(H252,'Q4.R'!E:J,6,FALSE),"")</f>
        <v/>
      </c>
    </row>
    <row r="253" spans="2:24" ht="21" customHeight="1">
      <c r="B253" s="10">
        <f t="shared" si="46"/>
        <v>0</v>
      </c>
      <c r="C253" s="10" t="str">
        <f t="shared" si="42"/>
        <v/>
      </c>
      <c r="D253" s="32">
        <f t="shared" si="47"/>
        <v>252</v>
      </c>
      <c r="I253" s="10">
        <v>0.5102982425739321</v>
      </c>
      <c r="J253" s="10" t="str">
        <f t="shared" si="43"/>
        <v/>
      </c>
      <c r="K253" s="10" t="str">
        <f>_xlfn.IFERROR(VLOOKUP(H253,'Q1.R'!E:J,6,FALSE),"")</f>
        <v/>
      </c>
      <c r="L253" s="10" t="str">
        <f>_xlfn.IFERROR(VLOOKUP(H253,'Q2.R'!E:J,6,FALSE),"")</f>
        <v/>
      </c>
      <c r="M253" s="10" t="str">
        <f t="shared" si="48"/>
        <v/>
      </c>
      <c r="N253" s="10" t="str">
        <f t="shared" si="49"/>
        <v/>
      </c>
      <c r="O253" s="10" t="str">
        <f t="shared" si="50"/>
        <v/>
      </c>
      <c r="P253" s="10" t="str">
        <f t="shared" si="51"/>
        <v/>
      </c>
      <c r="Q253" s="10">
        <f t="shared" si="44"/>
        <v>0</v>
      </c>
      <c r="R253" s="10" t="str">
        <f ca="1">_xlfn.IFERROR(IF(_xlfn.IFERROR(VLOOKUP(Q253,'F.SL'!F:O,10,FALSE),0)=0,IF(_xlfn.IFERROR(VLOOKUP(Q253,'SF.SL'!F:O,10,FALSE),0)=0,N253,_xlfn.IFERROR(VLOOKUP(Q253,'SF.SL'!F:O,10,FALSE),0)),_xlfn.IFERROR(VLOOKUP(Q253,'F.SL'!F:O,10,FALSE),0)),"")</f>
        <v/>
      </c>
      <c r="S253" s="10" t="str">
        <f ca="1" t="shared" si="45"/>
        <v/>
      </c>
      <c r="T253" s="10" t="str">
        <f ca="1" t="shared" si="52"/>
        <v/>
      </c>
      <c r="U253" s="10">
        <f t="shared" si="53"/>
        <v>0</v>
      </c>
      <c r="V253" s="53" t="str">
        <f t="shared" si="54"/>
        <v/>
      </c>
      <c r="W253" s="10" t="str">
        <f>_xlfn.IFERROR(VLOOKUP(H253,'Q3.R'!E:J,6,FALSE),"")</f>
        <v/>
      </c>
      <c r="X253" s="10" t="str">
        <f>_xlfn.IFERROR(VLOOKUP(H253,'Q4.R'!E:J,6,FALSE),"")</f>
        <v/>
      </c>
    </row>
    <row r="254" spans="2:24" ht="21" customHeight="1">
      <c r="B254" s="10">
        <f t="shared" si="46"/>
        <v>0</v>
      </c>
      <c r="C254" s="10" t="str">
        <f t="shared" si="42"/>
        <v/>
      </c>
      <c r="D254" s="32">
        <f t="shared" si="47"/>
        <v>253</v>
      </c>
      <c r="I254" s="10">
        <v>0.4189492725711472</v>
      </c>
      <c r="J254" s="10" t="str">
        <f t="shared" si="43"/>
        <v/>
      </c>
      <c r="K254" s="10" t="str">
        <f>_xlfn.IFERROR(VLOOKUP(H254,'Q1.R'!E:J,6,FALSE),"")</f>
        <v/>
      </c>
      <c r="L254" s="10" t="str">
        <f>_xlfn.IFERROR(VLOOKUP(H254,'Q2.R'!E:J,6,FALSE),"")</f>
        <v/>
      </c>
      <c r="M254" s="10" t="str">
        <f t="shared" si="48"/>
        <v/>
      </c>
      <c r="N254" s="10" t="str">
        <f t="shared" si="49"/>
        <v/>
      </c>
      <c r="O254" s="10" t="str">
        <f t="shared" si="50"/>
        <v/>
      </c>
      <c r="P254" s="10" t="str">
        <f t="shared" si="51"/>
        <v/>
      </c>
      <c r="Q254" s="10">
        <f t="shared" si="44"/>
        <v>0</v>
      </c>
      <c r="R254" s="10" t="str">
        <f ca="1">_xlfn.IFERROR(IF(_xlfn.IFERROR(VLOOKUP(Q254,'F.SL'!F:O,10,FALSE),0)=0,IF(_xlfn.IFERROR(VLOOKUP(Q254,'SF.SL'!F:O,10,FALSE),0)=0,N254,_xlfn.IFERROR(VLOOKUP(Q254,'SF.SL'!F:O,10,FALSE),0)),_xlfn.IFERROR(VLOOKUP(Q254,'F.SL'!F:O,10,FALSE),0)),"")</f>
        <v/>
      </c>
      <c r="S254" s="10" t="str">
        <f ca="1" t="shared" si="45"/>
        <v/>
      </c>
      <c r="T254" s="10" t="str">
        <f ca="1" t="shared" si="52"/>
        <v/>
      </c>
      <c r="U254" s="10">
        <f t="shared" si="53"/>
        <v>0</v>
      </c>
      <c r="V254" s="53" t="str">
        <f t="shared" si="54"/>
        <v/>
      </c>
      <c r="W254" s="10" t="str">
        <f>_xlfn.IFERROR(VLOOKUP(H254,'Q3.R'!E:J,6,FALSE),"")</f>
        <v/>
      </c>
      <c r="X254" s="10" t="str">
        <f>_xlfn.IFERROR(VLOOKUP(H254,'Q4.R'!E:J,6,FALSE),"")</f>
        <v/>
      </c>
    </row>
    <row r="255" spans="2:24" ht="21" customHeight="1">
      <c r="B255" s="10">
        <f t="shared" si="46"/>
        <v>0</v>
      </c>
      <c r="C255" s="10" t="str">
        <f t="shared" si="42"/>
        <v/>
      </c>
      <c r="D255" s="32">
        <f t="shared" si="47"/>
        <v>254</v>
      </c>
      <c r="I255" s="10">
        <v>0.43613859746445127</v>
      </c>
      <c r="J255" s="10" t="str">
        <f t="shared" si="43"/>
        <v/>
      </c>
      <c r="K255" s="10" t="str">
        <f>_xlfn.IFERROR(VLOOKUP(H255,'Q1.R'!E:J,6,FALSE),"")</f>
        <v/>
      </c>
      <c r="L255" s="10" t="str">
        <f>_xlfn.IFERROR(VLOOKUP(H255,'Q2.R'!E:J,6,FALSE),"")</f>
        <v/>
      </c>
      <c r="M255" s="10" t="str">
        <f t="shared" si="48"/>
        <v/>
      </c>
      <c r="N255" s="10" t="str">
        <f t="shared" si="49"/>
        <v/>
      </c>
      <c r="O255" s="10" t="str">
        <f t="shared" si="50"/>
        <v/>
      </c>
      <c r="P255" s="10" t="str">
        <f t="shared" si="51"/>
        <v/>
      </c>
      <c r="Q255" s="10">
        <f t="shared" si="44"/>
        <v>0</v>
      </c>
      <c r="R255" s="10" t="str">
        <f ca="1">_xlfn.IFERROR(IF(_xlfn.IFERROR(VLOOKUP(Q255,'F.SL'!F:O,10,FALSE),0)=0,IF(_xlfn.IFERROR(VLOOKUP(Q255,'SF.SL'!F:O,10,FALSE),0)=0,N255,_xlfn.IFERROR(VLOOKUP(Q255,'SF.SL'!F:O,10,FALSE),0)),_xlfn.IFERROR(VLOOKUP(Q255,'F.SL'!F:O,10,FALSE),0)),"")</f>
        <v/>
      </c>
      <c r="S255" s="10" t="str">
        <f ca="1" t="shared" si="45"/>
        <v/>
      </c>
      <c r="T255" s="10" t="str">
        <f ca="1" t="shared" si="52"/>
        <v/>
      </c>
      <c r="U255" s="10">
        <f t="shared" si="53"/>
        <v>0</v>
      </c>
      <c r="V255" s="53" t="str">
        <f t="shared" si="54"/>
        <v/>
      </c>
      <c r="W255" s="10" t="str">
        <f>_xlfn.IFERROR(VLOOKUP(H255,'Q3.R'!E:J,6,FALSE),"")</f>
        <v/>
      </c>
      <c r="X255" s="10" t="str">
        <f>_xlfn.IFERROR(VLOOKUP(H255,'Q4.R'!E:J,6,FALSE),"")</f>
        <v/>
      </c>
    </row>
    <row r="256" spans="2:24" ht="21" customHeight="1">
      <c r="B256" s="10">
        <f t="shared" si="46"/>
        <v>0</v>
      </c>
      <c r="C256" s="10" t="str">
        <f t="shared" si="42"/>
        <v/>
      </c>
      <c r="D256" s="32">
        <f t="shared" si="47"/>
        <v>255</v>
      </c>
      <c r="I256" s="10">
        <v>0.30903403649821737</v>
      </c>
      <c r="J256" s="10" t="str">
        <f t="shared" si="43"/>
        <v/>
      </c>
      <c r="K256" s="10" t="str">
        <f>_xlfn.IFERROR(VLOOKUP(H256,'Q1.R'!E:J,6,FALSE),"")</f>
        <v/>
      </c>
      <c r="L256" s="10" t="str">
        <f>_xlfn.IFERROR(VLOOKUP(H256,'Q2.R'!E:J,6,FALSE),"")</f>
        <v/>
      </c>
      <c r="M256" s="10" t="str">
        <f t="shared" si="48"/>
        <v/>
      </c>
      <c r="N256" s="10" t="str">
        <f t="shared" si="49"/>
        <v/>
      </c>
      <c r="O256" s="10" t="str">
        <f t="shared" si="50"/>
        <v/>
      </c>
      <c r="P256" s="10" t="str">
        <f t="shared" si="51"/>
        <v/>
      </c>
      <c r="Q256" s="10">
        <f t="shared" si="44"/>
        <v>0</v>
      </c>
      <c r="R256" s="10" t="str">
        <f ca="1">_xlfn.IFERROR(IF(_xlfn.IFERROR(VLOOKUP(Q256,'F.SL'!F:O,10,FALSE),0)=0,IF(_xlfn.IFERROR(VLOOKUP(Q256,'SF.SL'!F:O,10,FALSE),0)=0,N256,_xlfn.IFERROR(VLOOKUP(Q256,'SF.SL'!F:O,10,FALSE),0)),_xlfn.IFERROR(VLOOKUP(Q256,'F.SL'!F:O,10,FALSE),0)),"")</f>
        <v/>
      </c>
      <c r="S256" s="10" t="str">
        <f ca="1" t="shared" si="45"/>
        <v/>
      </c>
      <c r="T256" s="10" t="str">
        <f ca="1" t="shared" si="52"/>
        <v/>
      </c>
      <c r="U256" s="10">
        <f t="shared" si="53"/>
        <v>0</v>
      </c>
      <c r="V256" s="53" t="str">
        <f t="shared" si="54"/>
        <v/>
      </c>
      <c r="W256" s="10" t="str">
        <f>_xlfn.IFERROR(VLOOKUP(H256,'Q3.R'!E:J,6,FALSE),"")</f>
        <v/>
      </c>
      <c r="X256" s="10" t="str">
        <f>_xlfn.IFERROR(VLOOKUP(H256,'Q4.R'!E:J,6,FALSE),"")</f>
        <v/>
      </c>
    </row>
    <row r="257" spans="2:24" ht="21" customHeight="1">
      <c r="B257" s="10">
        <f t="shared" si="46"/>
        <v>0</v>
      </c>
      <c r="C257" s="10" t="str">
        <f t="shared" si="42"/>
        <v/>
      </c>
      <c r="D257" s="32">
        <f t="shared" si="47"/>
        <v>256</v>
      </c>
      <c r="I257" s="10">
        <v>0.7132823716753773</v>
      </c>
      <c r="J257" s="10" t="str">
        <f t="shared" si="43"/>
        <v/>
      </c>
      <c r="K257" s="10" t="str">
        <f>_xlfn.IFERROR(VLOOKUP(H257,'Q1.R'!E:J,6,FALSE),"")</f>
        <v/>
      </c>
      <c r="L257" s="10" t="str">
        <f>_xlfn.IFERROR(VLOOKUP(H257,'Q2.R'!E:J,6,FALSE),"")</f>
        <v/>
      </c>
      <c r="M257" s="10" t="str">
        <f t="shared" si="48"/>
        <v/>
      </c>
      <c r="N257" s="10" t="str">
        <f t="shared" si="49"/>
        <v/>
      </c>
      <c r="O257" s="10" t="str">
        <f t="shared" si="50"/>
        <v/>
      </c>
      <c r="P257" s="10" t="str">
        <f t="shared" si="51"/>
        <v/>
      </c>
      <c r="Q257" s="10">
        <f t="shared" si="44"/>
        <v>0</v>
      </c>
      <c r="R257" s="10" t="str">
        <f ca="1">_xlfn.IFERROR(IF(_xlfn.IFERROR(VLOOKUP(Q257,'F.SL'!F:O,10,FALSE),0)=0,IF(_xlfn.IFERROR(VLOOKUP(Q257,'SF.SL'!F:O,10,FALSE),0)=0,N257,_xlfn.IFERROR(VLOOKUP(Q257,'SF.SL'!F:O,10,FALSE),0)),_xlfn.IFERROR(VLOOKUP(Q257,'F.SL'!F:O,10,FALSE),0)),"")</f>
        <v/>
      </c>
      <c r="S257" s="10" t="str">
        <f ca="1" t="shared" si="45"/>
        <v/>
      </c>
      <c r="T257" s="10" t="str">
        <f ca="1" t="shared" si="52"/>
        <v/>
      </c>
      <c r="U257" s="10">
        <f t="shared" si="53"/>
        <v>0</v>
      </c>
      <c r="V257" s="53" t="str">
        <f t="shared" si="54"/>
        <v/>
      </c>
      <c r="W257" s="10" t="str">
        <f>_xlfn.IFERROR(VLOOKUP(H257,'Q3.R'!E:J,6,FALSE),"")</f>
        <v/>
      </c>
      <c r="X257" s="10" t="str">
        <f>_xlfn.IFERROR(VLOOKUP(H257,'Q4.R'!E:J,6,FALSE),"")</f>
        <v/>
      </c>
    </row>
    <row r="258" spans="2:24" ht="21" customHeight="1">
      <c r="B258" s="10">
        <f t="shared" si="46"/>
        <v>0</v>
      </c>
      <c r="C258" s="10" t="str">
        <f aca="true" t="shared" si="55" ref="C258:C301">_xlfn.IFERROR(RANK(J258,J:J,1),"")</f>
        <v/>
      </c>
      <c r="D258" s="32">
        <f t="shared" si="47"/>
        <v>257</v>
      </c>
      <c r="I258" s="10">
        <v>0.4219234249754764</v>
      </c>
      <c r="J258" s="10" t="str">
        <f aca="true" t="shared" si="56" ref="J258:J301">IF(E258&lt;&gt;"",I258,"")</f>
        <v/>
      </c>
      <c r="K258" s="10" t="str">
        <f>_xlfn.IFERROR(VLOOKUP(H258,'Q1.R'!E:J,6,FALSE),"")</f>
        <v/>
      </c>
      <c r="L258" s="10" t="str">
        <f>_xlfn.IFERROR(VLOOKUP(H258,'Q2.R'!E:J,6,FALSE),"")</f>
        <v/>
      </c>
      <c r="M258" s="10" t="str">
        <f t="shared" si="48"/>
        <v/>
      </c>
      <c r="N258" s="10" t="str">
        <f t="shared" si="49"/>
        <v/>
      </c>
      <c r="O258" s="10" t="str">
        <f t="shared" si="50"/>
        <v/>
      </c>
      <c r="P258" s="10" t="str">
        <f t="shared" si="51"/>
        <v/>
      </c>
      <c r="Q258" s="10">
        <f aca="true" t="shared" si="57" ref="Q258:Q301">H258</f>
        <v>0</v>
      </c>
      <c r="R258" s="10" t="str">
        <f ca="1">_xlfn.IFERROR(IF(_xlfn.IFERROR(VLOOKUP(Q258,'F.SL'!F:O,10,FALSE),0)=0,IF(_xlfn.IFERROR(VLOOKUP(Q258,'SF.SL'!F:O,10,FALSE),0)=0,N258,_xlfn.IFERROR(VLOOKUP(Q258,'SF.SL'!F:O,10,FALSE),0)),_xlfn.IFERROR(VLOOKUP(Q258,'F.SL'!F:O,10,FALSE),0)),"")</f>
        <v/>
      </c>
      <c r="S258" s="10" t="str">
        <f aca="true" t="shared" si="58" ref="S258:S301">_xlfn.IFERROR(R258+J258,"")</f>
        <v/>
      </c>
      <c r="T258" s="10" t="str">
        <f ca="1" t="shared" si="52"/>
        <v/>
      </c>
      <c r="U258" s="10">
        <f t="shared" si="53"/>
        <v>0</v>
      </c>
      <c r="V258" s="53" t="str">
        <f t="shared" si="54"/>
        <v/>
      </c>
      <c r="W258" s="10" t="str">
        <f>_xlfn.IFERROR(VLOOKUP(H258,'Q3.R'!E:J,6,FALSE),"")</f>
        <v/>
      </c>
      <c r="X258" s="10" t="str">
        <f>_xlfn.IFERROR(VLOOKUP(H258,'Q4.R'!E:J,6,FALSE),"")</f>
        <v/>
      </c>
    </row>
    <row r="259" spans="2:24" ht="21" customHeight="1">
      <c r="B259" s="10">
        <f aca="true" t="shared" si="59" ref="B259:B301">H259</f>
        <v>0</v>
      </c>
      <c r="C259" s="10" t="str">
        <f t="shared" si="55"/>
        <v/>
      </c>
      <c r="D259" s="32">
        <f aca="true" t="shared" si="60" ref="D259:D301">ROW()-1</f>
        <v>258</v>
      </c>
      <c r="I259" s="10">
        <v>0.24812298887619333</v>
      </c>
      <c r="J259" s="10" t="str">
        <f t="shared" si="56"/>
        <v/>
      </c>
      <c r="K259" s="10" t="str">
        <f>_xlfn.IFERROR(VLOOKUP(H259,'Q1.R'!E:J,6,FALSE),"")</f>
        <v/>
      </c>
      <c r="L259" s="10" t="str">
        <f>_xlfn.IFERROR(VLOOKUP(H259,'Q2.R'!E:J,6,FALSE),"")</f>
        <v/>
      </c>
      <c r="M259" s="10" t="str">
        <f aca="true" t="shared" si="61" ref="M259:M301">_xlfn.IFERROR(K259*L259*W259*X259,"")</f>
        <v/>
      </c>
      <c r="N259" s="10" t="str">
        <f aca="true" t="shared" si="62" ref="N259:N301">_xlfn.IFERROR(RANK(M259,M:M,1),"")</f>
        <v/>
      </c>
      <c r="O259" s="10" t="str">
        <f aca="true" t="shared" si="63" ref="O259:O301">_xlfn.IFERROR(N259*100+J259,"")</f>
        <v/>
      </c>
      <c r="P259" s="10" t="str">
        <f aca="true" t="shared" si="64" ref="P259:P301">_xlfn.IFERROR(RANK(O259,O:O,1),"")</f>
        <v/>
      </c>
      <c r="Q259" s="10">
        <f t="shared" si="57"/>
        <v>0</v>
      </c>
      <c r="R259" s="10" t="str">
        <f ca="1">_xlfn.IFERROR(IF(_xlfn.IFERROR(VLOOKUP(Q259,'F.SL'!F:O,10,FALSE),0)=0,IF(_xlfn.IFERROR(VLOOKUP(Q259,'SF.SL'!F:O,10,FALSE),0)=0,N259,_xlfn.IFERROR(VLOOKUP(Q259,'SF.SL'!F:O,10,FALSE),0)),_xlfn.IFERROR(VLOOKUP(Q259,'F.SL'!F:O,10,FALSE),0)),"")</f>
        <v/>
      </c>
      <c r="S259" s="10" t="str">
        <f ca="1" t="shared" si="58"/>
        <v/>
      </c>
      <c r="T259" s="10" t="str">
        <f aca="true" t="shared" si="65" ref="T259:T301">_xlfn.IFERROR(RANK(S259,S:S,1),"")</f>
        <v/>
      </c>
      <c r="U259" s="10">
        <f aca="true" t="shared" si="66" ref="U259:U301">Q259</f>
        <v>0</v>
      </c>
      <c r="V259" s="53" t="str">
        <f aca="true" t="shared" si="67" ref="V259:V301">_xlfn.IFERROR(1/COUNTIF(G:G,G259),"")</f>
        <v/>
      </c>
      <c r="W259" s="10" t="str">
        <f>_xlfn.IFERROR(VLOOKUP(H259,'Q3.R'!E:J,6,FALSE),"")</f>
        <v/>
      </c>
      <c r="X259" s="10" t="str">
        <f>_xlfn.IFERROR(VLOOKUP(H259,'Q4.R'!E:J,6,FALSE),"")</f>
        <v/>
      </c>
    </row>
    <row r="260" spans="2:24" ht="21" customHeight="1">
      <c r="B260" s="10">
        <f t="shared" si="59"/>
        <v>0</v>
      </c>
      <c r="C260" s="10" t="str">
        <f t="shared" si="55"/>
        <v/>
      </c>
      <c r="D260" s="32">
        <f t="shared" si="60"/>
        <v>259</v>
      </c>
      <c r="I260" s="10">
        <v>0.5481992330427955</v>
      </c>
      <c r="J260" s="10" t="str">
        <f t="shared" si="56"/>
        <v/>
      </c>
      <c r="K260" s="10" t="str">
        <f>_xlfn.IFERROR(VLOOKUP(H260,'Q1.R'!E:J,6,FALSE),"")</f>
        <v/>
      </c>
      <c r="L260" s="10" t="str">
        <f>_xlfn.IFERROR(VLOOKUP(H260,'Q2.R'!E:J,6,FALSE),"")</f>
        <v/>
      </c>
      <c r="M260" s="10" t="str">
        <f t="shared" si="61"/>
        <v/>
      </c>
      <c r="N260" s="10" t="str">
        <f t="shared" si="62"/>
        <v/>
      </c>
      <c r="O260" s="10" t="str">
        <f t="shared" si="63"/>
        <v/>
      </c>
      <c r="P260" s="10" t="str">
        <f t="shared" si="64"/>
        <v/>
      </c>
      <c r="Q260" s="10">
        <f t="shared" si="57"/>
        <v>0</v>
      </c>
      <c r="R260" s="10" t="str">
        <f ca="1">_xlfn.IFERROR(IF(_xlfn.IFERROR(VLOOKUP(Q260,'F.SL'!F:O,10,FALSE),0)=0,IF(_xlfn.IFERROR(VLOOKUP(Q260,'SF.SL'!F:O,10,FALSE),0)=0,N260,_xlfn.IFERROR(VLOOKUP(Q260,'SF.SL'!F:O,10,FALSE),0)),_xlfn.IFERROR(VLOOKUP(Q260,'F.SL'!F:O,10,FALSE),0)),"")</f>
        <v/>
      </c>
      <c r="S260" s="10" t="str">
        <f ca="1" t="shared" si="58"/>
        <v/>
      </c>
      <c r="T260" s="10" t="str">
        <f ca="1" t="shared" si="65"/>
        <v/>
      </c>
      <c r="U260" s="10">
        <f t="shared" si="66"/>
        <v>0</v>
      </c>
      <c r="V260" s="53" t="str">
        <f t="shared" si="67"/>
        <v/>
      </c>
      <c r="W260" s="10" t="str">
        <f>_xlfn.IFERROR(VLOOKUP(H260,'Q3.R'!E:J,6,FALSE),"")</f>
        <v/>
      </c>
      <c r="X260" s="10" t="str">
        <f>_xlfn.IFERROR(VLOOKUP(H260,'Q4.R'!E:J,6,FALSE),"")</f>
        <v/>
      </c>
    </row>
    <row r="261" spans="2:24" ht="21" customHeight="1">
      <c r="B261" s="10">
        <f t="shared" si="59"/>
        <v>0</v>
      </c>
      <c r="C261" s="10" t="str">
        <f t="shared" si="55"/>
        <v/>
      </c>
      <c r="D261" s="32">
        <f t="shared" si="60"/>
        <v>260</v>
      </c>
      <c r="I261" s="10">
        <v>0.3336184881872991</v>
      </c>
      <c r="J261" s="10" t="str">
        <f t="shared" si="56"/>
        <v/>
      </c>
      <c r="K261" s="10" t="str">
        <f>_xlfn.IFERROR(VLOOKUP(H261,'Q1.R'!E:J,6,FALSE),"")</f>
        <v/>
      </c>
      <c r="L261" s="10" t="str">
        <f>_xlfn.IFERROR(VLOOKUP(H261,'Q2.R'!E:J,6,FALSE),"")</f>
        <v/>
      </c>
      <c r="M261" s="10" t="str">
        <f t="shared" si="61"/>
        <v/>
      </c>
      <c r="N261" s="10" t="str">
        <f t="shared" si="62"/>
        <v/>
      </c>
      <c r="O261" s="10" t="str">
        <f t="shared" si="63"/>
        <v/>
      </c>
      <c r="P261" s="10" t="str">
        <f t="shared" si="64"/>
        <v/>
      </c>
      <c r="Q261" s="10">
        <f t="shared" si="57"/>
        <v>0</v>
      </c>
      <c r="R261" s="10" t="str">
        <f ca="1">_xlfn.IFERROR(IF(_xlfn.IFERROR(VLOOKUP(Q261,'F.SL'!F:O,10,FALSE),0)=0,IF(_xlfn.IFERROR(VLOOKUP(Q261,'SF.SL'!F:O,10,FALSE),0)=0,N261,_xlfn.IFERROR(VLOOKUP(Q261,'SF.SL'!F:O,10,FALSE),0)),_xlfn.IFERROR(VLOOKUP(Q261,'F.SL'!F:O,10,FALSE),0)),"")</f>
        <v/>
      </c>
      <c r="S261" s="10" t="str">
        <f ca="1" t="shared" si="58"/>
        <v/>
      </c>
      <c r="T261" s="10" t="str">
        <f ca="1" t="shared" si="65"/>
        <v/>
      </c>
      <c r="U261" s="10">
        <f t="shared" si="66"/>
        <v>0</v>
      </c>
      <c r="V261" s="53" t="str">
        <f t="shared" si="67"/>
        <v/>
      </c>
      <c r="W261" s="10" t="str">
        <f>_xlfn.IFERROR(VLOOKUP(H261,'Q3.R'!E:J,6,FALSE),"")</f>
        <v/>
      </c>
      <c r="X261" s="10" t="str">
        <f>_xlfn.IFERROR(VLOOKUP(H261,'Q4.R'!E:J,6,FALSE),"")</f>
        <v/>
      </c>
    </row>
    <row r="262" spans="2:24" ht="21" customHeight="1">
      <c r="B262" s="10">
        <f t="shared" si="59"/>
        <v>0</v>
      </c>
      <c r="C262" s="10" t="str">
        <f t="shared" si="55"/>
        <v/>
      </c>
      <c r="D262" s="32">
        <f t="shared" si="60"/>
        <v>261</v>
      </c>
      <c r="I262" s="10">
        <v>0.6424764843089487</v>
      </c>
      <c r="J262" s="10" t="str">
        <f t="shared" si="56"/>
        <v/>
      </c>
      <c r="K262" s="10" t="str">
        <f>_xlfn.IFERROR(VLOOKUP(H262,'Q1.R'!E:J,6,FALSE),"")</f>
        <v/>
      </c>
      <c r="L262" s="10" t="str">
        <f>_xlfn.IFERROR(VLOOKUP(H262,'Q2.R'!E:J,6,FALSE),"")</f>
        <v/>
      </c>
      <c r="M262" s="10" t="str">
        <f t="shared" si="61"/>
        <v/>
      </c>
      <c r="N262" s="10" t="str">
        <f t="shared" si="62"/>
        <v/>
      </c>
      <c r="O262" s="10" t="str">
        <f t="shared" si="63"/>
        <v/>
      </c>
      <c r="P262" s="10" t="str">
        <f t="shared" si="64"/>
        <v/>
      </c>
      <c r="Q262" s="10">
        <f t="shared" si="57"/>
        <v>0</v>
      </c>
      <c r="R262" s="10" t="str">
        <f ca="1">_xlfn.IFERROR(IF(_xlfn.IFERROR(VLOOKUP(Q262,'F.SL'!F:O,10,FALSE),0)=0,IF(_xlfn.IFERROR(VLOOKUP(Q262,'SF.SL'!F:O,10,FALSE),0)=0,N262,_xlfn.IFERROR(VLOOKUP(Q262,'SF.SL'!F:O,10,FALSE),0)),_xlfn.IFERROR(VLOOKUP(Q262,'F.SL'!F:O,10,FALSE),0)),"")</f>
        <v/>
      </c>
      <c r="S262" s="10" t="str">
        <f ca="1" t="shared" si="58"/>
        <v/>
      </c>
      <c r="T262" s="10" t="str">
        <f ca="1" t="shared" si="65"/>
        <v/>
      </c>
      <c r="U262" s="10">
        <f t="shared" si="66"/>
        <v>0</v>
      </c>
      <c r="V262" s="53" t="str">
        <f t="shared" si="67"/>
        <v/>
      </c>
      <c r="W262" s="10" t="str">
        <f>_xlfn.IFERROR(VLOOKUP(H262,'Q3.R'!E:J,6,FALSE),"")</f>
        <v/>
      </c>
      <c r="X262" s="10" t="str">
        <f>_xlfn.IFERROR(VLOOKUP(H262,'Q4.R'!E:J,6,FALSE),"")</f>
        <v/>
      </c>
    </row>
    <row r="263" spans="2:24" ht="21" customHeight="1">
      <c r="B263" s="10">
        <f t="shared" si="59"/>
        <v>0</v>
      </c>
      <c r="C263" s="10" t="str">
        <f t="shared" si="55"/>
        <v/>
      </c>
      <c r="D263" s="32">
        <f t="shared" si="60"/>
        <v>262</v>
      </c>
      <c r="I263" s="10">
        <v>0.12100581004265742</v>
      </c>
      <c r="J263" s="10" t="str">
        <f t="shared" si="56"/>
        <v/>
      </c>
      <c r="K263" s="10" t="str">
        <f>_xlfn.IFERROR(VLOOKUP(H263,'Q1.R'!E:J,6,FALSE),"")</f>
        <v/>
      </c>
      <c r="L263" s="10" t="str">
        <f>_xlfn.IFERROR(VLOOKUP(H263,'Q2.R'!E:J,6,FALSE),"")</f>
        <v/>
      </c>
      <c r="M263" s="10" t="str">
        <f t="shared" si="61"/>
        <v/>
      </c>
      <c r="N263" s="10" t="str">
        <f t="shared" si="62"/>
        <v/>
      </c>
      <c r="O263" s="10" t="str">
        <f t="shared" si="63"/>
        <v/>
      </c>
      <c r="P263" s="10" t="str">
        <f t="shared" si="64"/>
        <v/>
      </c>
      <c r="Q263" s="10">
        <f t="shared" si="57"/>
        <v>0</v>
      </c>
      <c r="R263" s="10" t="str">
        <f ca="1">_xlfn.IFERROR(IF(_xlfn.IFERROR(VLOOKUP(Q263,'F.SL'!F:O,10,FALSE),0)=0,IF(_xlfn.IFERROR(VLOOKUP(Q263,'SF.SL'!F:O,10,FALSE),0)=0,N263,_xlfn.IFERROR(VLOOKUP(Q263,'SF.SL'!F:O,10,FALSE),0)),_xlfn.IFERROR(VLOOKUP(Q263,'F.SL'!F:O,10,FALSE),0)),"")</f>
        <v/>
      </c>
      <c r="S263" s="10" t="str">
        <f ca="1" t="shared" si="58"/>
        <v/>
      </c>
      <c r="T263" s="10" t="str">
        <f ca="1" t="shared" si="65"/>
        <v/>
      </c>
      <c r="U263" s="10">
        <f t="shared" si="66"/>
        <v>0</v>
      </c>
      <c r="V263" s="53" t="str">
        <f t="shared" si="67"/>
        <v/>
      </c>
      <c r="W263" s="10" t="str">
        <f>_xlfn.IFERROR(VLOOKUP(H263,'Q3.R'!E:J,6,FALSE),"")</f>
        <v/>
      </c>
      <c r="X263" s="10" t="str">
        <f>_xlfn.IFERROR(VLOOKUP(H263,'Q4.R'!E:J,6,FALSE),"")</f>
        <v/>
      </c>
    </row>
    <row r="264" spans="2:24" ht="21" customHeight="1">
      <c r="B264" s="10">
        <f t="shared" si="59"/>
        <v>0</v>
      </c>
      <c r="C264" s="10" t="str">
        <f t="shared" si="55"/>
        <v/>
      </c>
      <c r="D264" s="32">
        <f t="shared" si="60"/>
        <v>263</v>
      </c>
      <c r="I264" s="10">
        <v>0.9212879466367494</v>
      </c>
      <c r="J264" s="10" t="str">
        <f t="shared" si="56"/>
        <v/>
      </c>
      <c r="K264" s="10" t="str">
        <f>_xlfn.IFERROR(VLOOKUP(H264,'Q1.R'!E:J,6,FALSE),"")</f>
        <v/>
      </c>
      <c r="L264" s="10" t="str">
        <f>_xlfn.IFERROR(VLOOKUP(H264,'Q2.R'!E:J,6,FALSE),"")</f>
        <v/>
      </c>
      <c r="M264" s="10" t="str">
        <f t="shared" si="61"/>
        <v/>
      </c>
      <c r="N264" s="10" t="str">
        <f t="shared" si="62"/>
        <v/>
      </c>
      <c r="O264" s="10" t="str">
        <f t="shared" si="63"/>
        <v/>
      </c>
      <c r="P264" s="10" t="str">
        <f t="shared" si="64"/>
        <v/>
      </c>
      <c r="Q264" s="10">
        <f t="shared" si="57"/>
        <v>0</v>
      </c>
      <c r="R264" s="10" t="str">
        <f ca="1">_xlfn.IFERROR(IF(_xlfn.IFERROR(VLOOKUP(Q264,'F.SL'!F:O,10,FALSE),0)=0,IF(_xlfn.IFERROR(VLOOKUP(Q264,'SF.SL'!F:O,10,FALSE),0)=0,N264,_xlfn.IFERROR(VLOOKUP(Q264,'SF.SL'!F:O,10,FALSE),0)),_xlfn.IFERROR(VLOOKUP(Q264,'F.SL'!F:O,10,FALSE),0)),"")</f>
        <v/>
      </c>
      <c r="S264" s="10" t="str">
        <f ca="1" t="shared" si="58"/>
        <v/>
      </c>
      <c r="T264" s="10" t="str">
        <f ca="1" t="shared" si="65"/>
        <v/>
      </c>
      <c r="U264" s="10">
        <f t="shared" si="66"/>
        <v>0</v>
      </c>
      <c r="V264" s="53" t="str">
        <f t="shared" si="67"/>
        <v/>
      </c>
      <c r="W264" s="10" t="str">
        <f>_xlfn.IFERROR(VLOOKUP(H264,'Q3.R'!E:J,6,FALSE),"")</f>
        <v/>
      </c>
      <c r="X264" s="10" t="str">
        <f>_xlfn.IFERROR(VLOOKUP(H264,'Q4.R'!E:J,6,FALSE),"")</f>
        <v/>
      </c>
    </row>
    <row r="265" spans="2:24" ht="21" customHeight="1">
      <c r="B265" s="10">
        <f t="shared" si="59"/>
        <v>0</v>
      </c>
      <c r="C265" s="10" t="str">
        <f t="shared" si="55"/>
        <v/>
      </c>
      <c r="D265" s="32">
        <f t="shared" si="60"/>
        <v>264</v>
      </c>
      <c r="I265" s="10">
        <v>0.7912302627131115</v>
      </c>
      <c r="J265" s="10" t="str">
        <f t="shared" si="56"/>
        <v/>
      </c>
      <c r="K265" s="10" t="str">
        <f>_xlfn.IFERROR(VLOOKUP(H265,'Q1.R'!E:J,6,FALSE),"")</f>
        <v/>
      </c>
      <c r="L265" s="10" t="str">
        <f>_xlfn.IFERROR(VLOOKUP(H265,'Q2.R'!E:J,6,FALSE),"")</f>
        <v/>
      </c>
      <c r="M265" s="10" t="str">
        <f t="shared" si="61"/>
        <v/>
      </c>
      <c r="N265" s="10" t="str">
        <f t="shared" si="62"/>
        <v/>
      </c>
      <c r="O265" s="10" t="str">
        <f t="shared" si="63"/>
        <v/>
      </c>
      <c r="P265" s="10" t="str">
        <f t="shared" si="64"/>
        <v/>
      </c>
      <c r="Q265" s="10">
        <f t="shared" si="57"/>
        <v>0</v>
      </c>
      <c r="R265" s="10" t="str">
        <f ca="1">_xlfn.IFERROR(IF(_xlfn.IFERROR(VLOOKUP(Q265,'F.SL'!F:O,10,FALSE),0)=0,IF(_xlfn.IFERROR(VLOOKUP(Q265,'SF.SL'!F:O,10,FALSE),0)=0,N265,_xlfn.IFERROR(VLOOKUP(Q265,'SF.SL'!F:O,10,FALSE),0)),_xlfn.IFERROR(VLOOKUP(Q265,'F.SL'!F:O,10,FALSE),0)),"")</f>
        <v/>
      </c>
      <c r="S265" s="10" t="str">
        <f ca="1" t="shared" si="58"/>
        <v/>
      </c>
      <c r="T265" s="10" t="str">
        <f ca="1" t="shared" si="65"/>
        <v/>
      </c>
      <c r="U265" s="10">
        <f t="shared" si="66"/>
        <v>0</v>
      </c>
      <c r="V265" s="53" t="str">
        <f t="shared" si="67"/>
        <v/>
      </c>
      <c r="W265" s="10" t="str">
        <f>_xlfn.IFERROR(VLOOKUP(H265,'Q3.R'!E:J,6,FALSE),"")</f>
        <v/>
      </c>
      <c r="X265" s="10" t="str">
        <f>_xlfn.IFERROR(VLOOKUP(H265,'Q4.R'!E:J,6,FALSE),"")</f>
        <v/>
      </c>
    </row>
    <row r="266" spans="2:24" ht="21" customHeight="1">
      <c r="B266" s="10">
        <f t="shared" si="59"/>
        <v>0</v>
      </c>
      <c r="C266" s="10" t="str">
        <f t="shared" si="55"/>
        <v/>
      </c>
      <c r="D266" s="32">
        <f t="shared" si="60"/>
        <v>265</v>
      </c>
      <c r="I266" s="10">
        <v>0.13331400318301523</v>
      </c>
      <c r="J266" s="10" t="str">
        <f t="shared" si="56"/>
        <v/>
      </c>
      <c r="K266" s="10" t="str">
        <f>_xlfn.IFERROR(VLOOKUP(H266,'Q1.R'!E:J,6,FALSE),"")</f>
        <v/>
      </c>
      <c r="L266" s="10" t="str">
        <f>_xlfn.IFERROR(VLOOKUP(H266,'Q2.R'!E:J,6,FALSE),"")</f>
        <v/>
      </c>
      <c r="M266" s="10" t="str">
        <f t="shared" si="61"/>
        <v/>
      </c>
      <c r="N266" s="10" t="str">
        <f t="shared" si="62"/>
        <v/>
      </c>
      <c r="O266" s="10" t="str">
        <f t="shared" si="63"/>
        <v/>
      </c>
      <c r="P266" s="10" t="str">
        <f t="shared" si="64"/>
        <v/>
      </c>
      <c r="Q266" s="10">
        <f t="shared" si="57"/>
        <v>0</v>
      </c>
      <c r="R266" s="10" t="str">
        <f ca="1">_xlfn.IFERROR(IF(_xlfn.IFERROR(VLOOKUP(Q266,'F.SL'!F:O,10,FALSE),0)=0,IF(_xlfn.IFERROR(VLOOKUP(Q266,'SF.SL'!F:O,10,FALSE),0)=0,N266,_xlfn.IFERROR(VLOOKUP(Q266,'SF.SL'!F:O,10,FALSE),0)),_xlfn.IFERROR(VLOOKUP(Q266,'F.SL'!F:O,10,FALSE),0)),"")</f>
        <v/>
      </c>
      <c r="S266" s="10" t="str">
        <f ca="1" t="shared" si="58"/>
        <v/>
      </c>
      <c r="T266" s="10" t="str">
        <f ca="1" t="shared" si="65"/>
        <v/>
      </c>
      <c r="U266" s="10">
        <f t="shared" si="66"/>
        <v>0</v>
      </c>
      <c r="V266" s="53" t="str">
        <f t="shared" si="67"/>
        <v/>
      </c>
      <c r="W266" s="10" t="str">
        <f>_xlfn.IFERROR(VLOOKUP(H266,'Q3.R'!E:J,6,FALSE),"")</f>
        <v/>
      </c>
      <c r="X266" s="10" t="str">
        <f>_xlfn.IFERROR(VLOOKUP(H266,'Q4.R'!E:J,6,FALSE),"")</f>
        <v/>
      </c>
    </row>
    <row r="267" spans="2:24" ht="21" customHeight="1">
      <c r="B267" s="10">
        <f t="shared" si="59"/>
        <v>0</v>
      </c>
      <c r="C267" s="10" t="str">
        <f t="shared" si="55"/>
        <v/>
      </c>
      <c r="D267" s="32">
        <f t="shared" si="60"/>
        <v>266</v>
      </c>
      <c r="I267" s="10">
        <v>0.23817653151034046</v>
      </c>
      <c r="J267" s="10" t="str">
        <f t="shared" si="56"/>
        <v/>
      </c>
      <c r="K267" s="10" t="str">
        <f>_xlfn.IFERROR(VLOOKUP(H267,'Q1.R'!E:J,6,FALSE),"")</f>
        <v/>
      </c>
      <c r="L267" s="10" t="str">
        <f>_xlfn.IFERROR(VLOOKUP(H267,'Q2.R'!E:J,6,FALSE),"")</f>
        <v/>
      </c>
      <c r="M267" s="10" t="str">
        <f t="shared" si="61"/>
        <v/>
      </c>
      <c r="N267" s="10" t="str">
        <f t="shared" si="62"/>
        <v/>
      </c>
      <c r="O267" s="10" t="str">
        <f t="shared" si="63"/>
        <v/>
      </c>
      <c r="P267" s="10" t="str">
        <f t="shared" si="64"/>
        <v/>
      </c>
      <c r="Q267" s="10">
        <f t="shared" si="57"/>
        <v>0</v>
      </c>
      <c r="R267" s="10" t="str">
        <f ca="1">_xlfn.IFERROR(IF(_xlfn.IFERROR(VLOOKUP(Q267,'F.SL'!F:O,10,FALSE),0)=0,IF(_xlfn.IFERROR(VLOOKUP(Q267,'SF.SL'!F:O,10,FALSE),0)=0,N267,_xlfn.IFERROR(VLOOKUP(Q267,'SF.SL'!F:O,10,FALSE),0)),_xlfn.IFERROR(VLOOKUP(Q267,'F.SL'!F:O,10,FALSE),0)),"")</f>
        <v/>
      </c>
      <c r="S267" s="10" t="str">
        <f ca="1" t="shared" si="58"/>
        <v/>
      </c>
      <c r="T267" s="10" t="str">
        <f ca="1" t="shared" si="65"/>
        <v/>
      </c>
      <c r="U267" s="10">
        <f t="shared" si="66"/>
        <v>0</v>
      </c>
      <c r="V267" s="53" t="str">
        <f t="shared" si="67"/>
        <v/>
      </c>
      <c r="W267" s="10" t="str">
        <f>_xlfn.IFERROR(VLOOKUP(H267,'Q3.R'!E:J,6,FALSE),"")</f>
        <v/>
      </c>
      <c r="X267" s="10" t="str">
        <f>_xlfn.IFERROR(VLOOKUP(H267,'Q4.R'!E:J,6,FALSE),"")</f>
        <v/>
      </c>
    </row>
    <row r="268" spans="2:24" ht="21" customHeight="1">
      <c r="B268" s="10">
        <f t="shared" si="59"/>
        <v>0</v>
      </c>
      <c r="C268" s="10" t="str">
        <f t="shared" si="55"/>
        <v/>
      </c>
      <c r="D268" s="32">
        <f t="shared" si="60"/>
        <v>267</v>
      </c>
      <c r="I268" s="10">
        <v>0.958621329826683</v>
      </c>
      <c r="J268" s="10" t="str">
        <f t="shared" si="56"/>
        <v/>
      </c>
      <c r="K268" s="10" t="str">
        <f>_xlfn.IFERROR(VLOOKUP(H268,'Q1.R'!E:J,6,FALSE),"")</f>
        <v/>
      </c>
      <c r="L268" s="10" t="str">
        <f>_xlfn.IFERROR(VLOOKUP(H268,'Q2.R'!E:J,6,FALSE),"")</f>
        <v/>
      </c>
      <c r="M268" s="10" t="str">
        <f t="shared" si="61"/>
        <v/>
      </c>
      <c r="N268" s="10" t="str">
        <f t="shared" si="62"/>
        <v/>
      </c>
      <c r="O268" s="10" t="str">
        <f t="shared" si="63"/>
        <v/>
      </c>
      <c r="P268" s="10" t="str">
        <f t="shared" si="64"/>
        <v/>
      </c>
      <c r="Q268" s="10">
        <f t="shared" si="57"/>
        <v>0</v>
      </c>
      <c r="R268" s="10" t="str">
        <f ca="1">_xlfn.IFERROR(IF(_xlfn.IFERROR(VLOOKUP(Q268,'F.SL'!F:O,10,FALSE),0)=0,IF(_xlfn.IFERROR(VLOOKUP(Q268,'SF.SL'!F:O,10,FALSE),0)=0,N268,_xlfn.IFERROR(VLOOKUP(Q268,'SF.SL'!F:O,10,FALSE),0)),_xlfn.IFERROR(VLOOKUP(Q268,'F.SL'!F:O,10,FALSE),0)),"")</f>
        <v/>
      </c>
      <c r="S268" s="10" t="str">
        <f ca="1" t="shared" si="58"/>
        <v/>
      </c>
      <c r="T268" s="10" t="str">
        <f ca="1" t="shared" si="65"/>
        <v/>
      </c>
      <c r="U268" s="10">
        <f t="shared" si="66"/>
        <v>0</v>
      </c>
      <c r="V268" s="53" t="str">
        <f t="shared" si="67"/>
        <v/>
      </c>
      <c r="W268" s="10" t="str">
        <f>_xlfn.IFERROR(VLOOKUP(H268,'Q3.R'!E:J,6,FALSE),"")</f>
        <v/>
      </c>
      <c r="X268" s="10" t="str">
        <f>_xlfn.IFERROR(VLOOKUP(H268,'Q4.R'!E:J,6,FALSE),"")</f>
        <v/>
      </c>
    </row>
    <row r="269" spans="2:24" ht="21" customHeight="1">
      <c r="B269" s="10">
        <f t="shared" si="59"/>
        <v>0</v>
      </c>
      <c r="C269" s="10" t="str">
        <f t="shared" si="55"/>
        <v/>
      </c>
      <c r="D269" s="32">
        <f t="shared" si="60"/>
        <v>268</v>
      </c>
      <c r="I269" s="10">
        <v>0.045126236656537144</v>
      </c>
      <c r="J269" s="10" t="str">
        <f t="shared" si="56"/>
        <v/>
      </c>
      <c r="K269" s="10" t="str">
        <f>_xlfn.IFERROR(VLOOKUP(H269,'Q1.R'!E:J,6,FALSE),"")</f>
        <v/>
      </c>
      <c r="L269" s="10" t="str">
        <f>_xlfn.IFERROR(VLOOKUP(H269,'Q2.R'!E:J,6,FALSE),"")</f>
        <v/>
      </c>
      <c r="M269" s="10" t="str">
        <f t="shared" si="61"/>
        <v/>
      </c>
      <c r="N269" s="10" t="str">
        <f t="shared" si="62"/>
        <v/>
      </c>
      <c r="O269" s="10" t="str">
        <f t="shared" si="63"/>
        <v/>
      </c>
      <c r="P269" s="10" t="str">
        <f t="shared" si="64"/>
        <v/>
      </c>
      <c r="Q269" s="10">
        <f t="shared" si="57"/>
        <v>0</v>
      </c>
      <c r="R269" s="10" t="str">
        <f ca="1">_xlfn.IFERROR(IF(_xlfn.IFERROR(VLOOKUP(Q269,'F.SL'!F:O,10,FALSE),0)=0,IF(_xlfn.IFERROR(VLOOKUP(Q269,'SF.SL'!F:O,10,FALSE),0)=0,N269,_xlfn.IFERROR(VLOOKUP(Q269,'SF.SL'!F:O,10,FALSE),0)),_xlfn.IFERROR(VLOOKUP(Q269,'F.SL'!F:O,10,FALSE),0)),"")</f>
        <v/>
      </c>
      <c r="S269" s="10" t="str">
        <f ca="1" t="shared" si="58"/>
        <v/>
      </c>
      <c r="T269" s="10" t="str">
        <f ca="1" t="shared" si="65"/>
        <v/>
      </c>
      <c r="U269" s="10">
        <f t="shared" si="66"/>
        <v>0</v>
      </c>
      <c r="V269" s="53" t="str">
        <f t="shared" si="67"/>
        <v/>
      </c>
      <c r="W269" s="10" t="str">
        <f>_xlfn.IFERROR(VLOOKUP(H269,'Q3.R'!E:J,6,FALSE),"")</f>
        <v/>
      </c>
      <c r="X269" s="10" t="str">
        <f>_xlfn.IFERROR(VLOOKUP(H269,'Q4.R'!E:J,6,FALSE),"")</f>
        <v/>
      </c>
    </row>
    <row r="270" spans="2:24" ht="21" customHeight="1">
      <c r="B270" s="10">
        <f t="shared" si="59"/>
        <v>0</v>
      </c>
      <c r="C270" s="10" t="str">
        <f t="shared" si="55"/>
        <v/>
      </c>
      <c r="D270" s="32">
        <f t="shared" si="60"/>
        <v>269</v>
      </c>
      <c r="I270" s="10">
        <v>0.03572044037000566</v>
      </c>
      <c r="J270" s="10" t="str">
        <f t="shared" si="56"/>
        <v/>
      </c>
      <c r="K270" s="10" t="str">
        <f>_xlfn.IFERROR(VLOOKUP(H270,'Q1.R'!E:J,6,FALSE),"")</f>
        <v/>
      </c>
      <c r="L270" s="10" t="str">
        <f>_xlfn.IFERROR(VLOOKUP(H270,'Q2.R'!E:J,6,FALSE),"")</f>
        <v/>
      </c>
      <c r="M270" s="10" t="str">
        <f t="shared" si="61"/>
        <v/>
      </c>
      <c r="N270" s="10" t="str">
        <f t="shared" si="62"/>
        <v/>
      </c>
      <c r="O270" s="10" t="str">
        <f t="shared" si="63"/>
        <v/>
      </c>
      <c r="P270" s="10" t="str">
        <f t="shared" si="64"/>
        <v/>
      </c>
      <c r="Q270" s="10">
        <f t="shared" si="57"/>
        <v>0</v>
      </c>
      <c r="R270" s="10" t="str">
        <f ca="1">_xlfn.IFERROR(IF(_xlfn.IFERROR(VLOOKUP(Q270,'F.SL'!F:O,10,FALSE),0)=0,IF(_xlfn.IFERROR(VLOOKUP(Q270,'SF.SL'!F:O,10,FALSE),0)=0,N270,_xlfn.IFERROR(VLOOKUP(Q270,'SF.SL'!F:O,10,FALSE),0)),_xlfn.IFERROR(VLOOKUP(Q270,'F.SL'!F:O,10,FALSE),0)),"")</f>
        <v/>
      </c>
      <c r="S270" s="10" t="str">
        <f ca="1" t="shared" si="58"/>
        <v/>
      </c>
      <c r="T270" s="10" t="str">
        <f ca="1" t="shared" si="65"/>
        <v/>
      </c>
      <c r="U270" s="10">
        <f t="shared" si="66"/>
        <v>0</v>
      </c>
      <c r="V270" s="53" t="str">
        <f t="shared" si="67"/>
        <v/>
      </c>
      <c r="W270" s="10" t="str">
        <f>_xlfn.IFERROR(VLOOKUP(H270,'Q3.R'!E:J,6,FALSE),"")</f>
        <v/>
      </c>
      <c r="X270" s="10" t="str">
        <f>_xlfn.IFERROR(VLOOKUP(H270,'Q4.R'!E:J,6,FALSE),"")</f>
        <v/>
      </c>
    </row>
    <row r="271" spans="2:24" ht="21" customHeight="1">
      <c r="B271" s="10">
        <f t="shared" si="59"/>
        <v>0</v>
      </c>
      <c r="C271" s="10" t="str">
        <f t="shared" si="55"/>
        <v/>
      </c>
      <c r="D271" s="32">
        <f t="shared" si="60"/>
        <v>270</v>
      </c>
      <c r="I271" s="10">
        <v>0.007937114727145644</v>
      </c>
      <c r="J271" s="10" t="str">
        <f t="shared" si="56"/>
        <v/>
      </c>
      <c r="K271" s="10" t="str">
        <f>_xlfn.IFERROR(VLOOKUP(H271,'Q1.R'!E:J,6,FALSE),"")</f>
        <v/>
      </c>
      <c r="L271" s="10" t="str">
        <f>_xlfn.IFERROR(VLOOKUP(H271,'Q2.R'!E:J,6,FALSE),"")</f>
        <v/>
      </c>
      <c r="M271" s="10" t="str">
        <f t="shared" si="61"/>
        <v/>
      </c>
      <c r="N271" s="10" t="str">
        <f t="shared" si="62"/>
        <v/>
      </c>
      <c r="O271" s="10" t="str">
        <f t="shared" si="63"/>
        <v/>
      </c>
      <c r="P271" s="10" t="str">
        <f t="shared" si="64"/>
        <v/>
      </c>
      <c r="Q271" s="10">
        <f t="shared" si="57"/>
        <v>0</v>
      </c>
      <c r="R271" s="10" t="str">
        <f ca="1">_xlfn.IFERROR(IF(_xlfn.IFERROR(VLOOKUP(Q271,'F.SL'!F:O,10,FALSE),0)=0,IF(_xlfn.IFERROR(VLOOKUP(Q271,'SF.SL'!F:O,10,FALSE),0)=0,N271,_xlfn.IFERROR(VLOOKUP(Q271,'SF.SL'!F:O,10,FALSE),0)),_xlfn.IFERROR(VLOOKUP(Q271,'F.SL'!F:O,10,FALSE),0)),"")</f>
        <v/>
      </c>
      <c r="S271" s="10" t="str">
        <f ca="1" t="shared" si="58"/>
        <v/>
      </c>
      <c r="T271" s="10" t="str">
        <f ca="1" t="shared" si="65"/>
        <v/>
      </c>
      <c r="U271" s="10">
        <f t="shared" si="66"/>
        <v>0</v>
      </c>
      <c r="V271" s="53" t="str">
        <f t="shared" si="67"/>
        <v/>
      </c>
      <c r="W271" s="10" t="str">
        <f>_xlfn.IFERROR(VLOOKUP(H271,'Q3.R'!E:J,6,FALSE),"")</f>
        <v/>
      </c>
      <c r="X271" s="10" t="str">
        <f>_xlfn.IFERROR(VLOOKUP(H271,'Q4.R'!E:J,6,FALSE),"")</f>
        <v/>
      </c>
    </row>
    <row r="272" spans="2:24" ht="21" customHeight="1">
      <c r="B272" s="10">
        <f t="shared" si="59"/>
        <v>0</v>
      </c>
      <c r="C272" s="10" t="str">
        <f t="shared" si="55"/>
        <v/>
      </c>
      <c r="D272" s="32">
        <f t="shared" si="60"/>
        <v>271</v>
      </c>
      <c r="I272" s="10">
        <v>0.2838693184793333</v>
      </c>
      <c r="J272" s="10" t="str">
        <f t="shared" si="56"/>
        <v/>
      </c>
      <c r="K272" s="10" t="str">
        <f>_xlfn.IFERROR(VLOOKUP(H272,'Q1.R'!E:J,6,FALSE),"")</f>
        <v/>
      </c>
      <c r="L272" s="10" t="str">
        <f>_xlfn.IFERROR(VLOOKUP(H272,'Q2.R'!E:J,6,FALSE),"")</f>
        <v/>
      </c>
      <c r="M272" s="10" t="str">
        <f t="shared" si="61"/>
        <v/>
      </c>
      <c r="N272" s="10" t="str">
        <f t="shared" si="62"/>
        <v/>
      </c>
      <c r="O272" s="10" t="str">
        <f t="shared" si="63"/>
        <v/>
      </c>
      <c r="P272" s="10" t="str">
        <f t="shared" si="64"/>
        <v/>
      </c>
      <c r="Q272" s="10">
        <f t="shared" si="57"/>
        <v>0</v>
      </c>
      <c r="R272" s="10" t="str">
        <f ca="1">_xlfn.IFERROR(IF(_xlfn.IFERROR(VLOOKUP(Q272,'F.SL'!F:O,10,FALSE),0)=0,IF(_xlfn.IFERROR(VLOOKUP(Q272,'SF.SL'!F:O,10,FALSE),0)=0,N272,_xlfn.IFERROR(VLOOKUP(Q272,'SF.SL'!F:O,10,FALSE),0)),_xlfn.IFERROR(VLOOKUP(Q272,'F.SL'!F:O,10,FALSE),0)),"")</f>
        <v/>
      </c>
      <c r="S272" s="10" t="str">
        <f ca="1" t="shared" si="58"/>
        <v/>
      </c>
      <c r="T272" s="10" t="str">
        <f ca="1" t="shared" si="65"/>
        <v/>
      </c>
      <c r="U272" s="10">
        <f t="shared" si="66"/>
        <v>0</v>
      </c>
      <c r="V272" s="53" t="str">
        <f t="shared" si="67"/>
        <v/>
      </c>
      <c r="W272" s="10" t="str">
        <f>_xlfn.IFERROR(VLOOKUP(H272,'Q3.R'!E:J,6,FALSE),"")</f>
        <v/>
      </c>
      <c r="X272" s="10" t="str">
        <f>_xlfn.IFERROR(VLOOKUP(H272,'Q4.R'!E:J,6,FALSE),"")</f>
        <v/>
      </c>
    </row>
    <row r="273" spans="2:24" ht="21" customHeight="1">
      <c r="B273" s="10">
        <f t="shared" si="59"/>
        <v>0</v>
      </c>
      <c r="C273" s="10" t="str">
        <f t="shared" si="55"/>
        <v/>
      </c>
      <c r="D273" s="32">
        <f t="shared" si="60"/>
        <v>272</v>
      </c>
      <c r="I273" s="10">
        <v>0.08441348658011272</v>
      </c>
      <c r="J273" s="10" t="str">
        <f t="shared" si="56"/>
        <v/>
      </c>
      <c r="K273" s="10" t="str">
        <f>_xlfn.IFERROR(VLOOKUP(H273,'Q1.R'!E:J,6,FALSE),"")</f>
        <v/>
      </c>
      <c r="L273" s="10" t="str">
        <f>_xlfn.IFERROR(VLOOKUP(H273,'Q2.R'!E:J,6,FALSE),"")</f>
        <v/>
      </c>
      <c r="M273" s="10" t="str">
        <f t="shared" si="61"/>
        <v/>
      </c>
      <c r="N273" s="10" t="str">
        <f t="shared" si="62"/>
        <v/>
      </c>
      <c r="O273" s="10" t="str">
        <f t="shared" si="63"/>
        <v/>
      </c>
      <c r="P273" s="10" t="str">
        <f t="shared" si="64"/>
        <v/>
      </c>
      <c r="Q273" s="10">
        <f t="shared" si="57"/>
        <v>0</v>
      </c>
      <c r="R273" s="10" t="str">
        <f ca="1">_xlfn.IFERROR(IF(_xlfn.IFERROR(VLOOKUP(Q273,'F.SL'!F:O,10,FALSE),0)=0,IF(_xlfn.IFERROR(VLOOKUP(Q273,'SF.SL'!F:O,10,FALSE),0)=0,N273,_xlfn.IFERROR(VLOOKUP(Q273,'SF.SL'!F:O,10,FALSE),0)),_xlfn.IFERROR(VLOOKUP(Q273,'F.SL'!F:O,10,FALSE),0)),"")</f>
        <v/>
      </c>
      <c r="S273" s="10" t="str">
        <f ca="1" t="shared" si="58"/>
        <v/>
      </c>
      <c r="T273" s="10" t="str">
        <f ca="1" t="shared" si="65"/>
        <v/>
      </c>
      <c r="U273" s="10">
        <f t="shared" si="66"/>
        <v>0</v>
      </c>
      <c r="V273" s="53" t="str">
        <f t="shared" si="67"/>
        <v/>
      </c>
      <c r="W273" s="10" t="str">
        <f>_xlfn.IFERROR(VLOOKUP(H273,'Q3.R'!E:J,6,FALSE),"")</f>
        <v/>
      </c>
      <c r="X273" s="10" t="str">
        <f>_xlfn.IFERROR(VLOOKUP(H273,'Q4.R'!E:J,6,FALSE),"")</f>
        <v/>
      </c>
    </row>
    <row r="274" spans="2:24" ht="21" customHeight="1">
      <c r="B274" s="10">
        <f t="shared" si="59"/>
        <v>0</v>
      </c>
      <c r="C274" s="10" t="str">
        <f t="shared" si="55"/>
        <v/>
      </c>
      <c r="D274" s="32">
        <f t="shared" si="60"/>
        <v>273</v>
      </c>
      <c r="I274" s="10">
        <v>0.4915488639428506</v>
      </c>
      <c r="J274" s="10" t="str">
        <f t="shared" si="56"/>
        <v/>
      </c>
      <c r="K274" s="10" t="str">
        <f>_xlfn.IFERROR(VLOOKUP(H274,'Q1.R'!E:J,6,FALSE),"")</f>
        <v/>
      </c>
      <c r="L274" s="10" t="str">
        <f>_xlfn.IFERROR(VLOOKUP(H274,'Q2.R'!E:J,6,FALSE),"")</f>
        <v/>
      </c>
      <c r="M274" s="10" t="str">
        <f t="shared" si="61"/>
        <v/>
      </c>
      <c r="N274" s="10" t="str">
        <f t="shared" si="62"/>
        <v/>
      </c>
      <c r="O274" s="10" t="str">
        <f t="shared" si="63"/>
        <v/>
      </c>
      <c r="P274" s="10" t="str">
        <f t="shared" si="64"/>
        <v/>
      </c>
      <c r="Q274" s="10">
        <f t="shared" si="57"/>
        <v>0</v>
      </c>
      <c r="R274" s="10" t="str">
        <f ca="1">_xlfn.IFERROR(IF(_xlfn.IFERROR(VLOOKUP(Q274,'F.SL'!F:O,10,FALSE),0)=0,IF(_xlfn.IFERROR(VLOOKUP(Q274,'SF.SL'!F:O,10,FALSE),0)=0,N274,_xlfn.IFERROR(VLOOKUP(Q274,'SF.SL'!F:O,10,FALSE),0)),_xlfn.IFERROR(VLOOKUP(Q274,'F.SL'!F:O,10,FALSE),0)),"")</f>
        <v/>
      </c>
      <c r="S274" s="10" t="str">
        <f ca="1" t="shared" si="58"/>
        <v/>
      </c>
      <c r="T274" s="10" t="str">
        <f ca="1" t="shared" si="65"/>
        <v/>
      </c>
      <c r="U274" s="10">
        <f t="shared" si="66"/>
        <v>0</v>
      </c>
      <c r="V274" s="53" t="str">
        <f t="shared" si="67"/>
        <v/>
      </c>
      <c r="W274" s="10" t="str">
        <f>_xlfn.IFERROR(VLOOKUP(H274,'Q3.R'!E:J,6,FALSE),"")</f>
        <v/>
      </c>
      <c r="X274" s="10" t="str">
        <f>_xlfn.IFERROR(VLOOKUP(H274,'Q4.R'!E:J,6,FALSE),"")</f>
        <v/>
      </c>
    </row>
    <row r="275" spans="2:24" ht="21" customHeight="1">
      <c r="B275" s="10">
        <f t="shared" si="59"/>
        <v>0</v>
      </c>
      <c r="C275" s="10" t="str">
        <f t="shared" si="55"/>
        <v/>
      </c>
      <c r="D275" s="32">
        <f t="shared" si="60"/>
        <v>274</v>
      </c>
      <c r="I275" s="10">
        <v>0.6535759464481116</v>
      </c>
      <c r="J275" s="10" t="str">
        <f t="shared" si="56"/>
        <v/>
      </c>
      <c r="K275" s="10" t="str">
        <f>_xlfn.IFERROR(VLOOKUP(H275,'Q1.R'!E:J,6,FALSE),"")</f>
        <v/>
      </c>
      <c r="L275" s="10" t="str">
        <f>_xlfn.IFERROR(VLOOKUP(H275,'Q2.R'!E:J,6,FALSE),"")</f>
        <v/>
      </c>
      <c r="M275" s="10" t="str">
        <f t="shared" si="61"/>
        <v/>
      </c>
      <c r="N275" s="10" t="str">
        <f t="shared" si="62"/>
        <v/>
      </c>
      <c r="O275" s="10" t="str">
        <f t="shared" si="63"/>
        <v/>
      </c>
      <c r="P275" s="10" t="str">
        <f t="shared" si="64"/>
        <v/>
      </c>
      <c r="Q275" s="10">
        <f t="shared" si="57"/>
        <v>0</v>
      </c>
      <c r="R275" s="10" t="str">
        <f ca="1">_xlfn.IFERROR(IF(_xlfn.IFERROR(VLOOKUP(Q275,'F.SL'!F:O,10,FALSE),0)=0,IF(_xlfn.IFERROR(VLOOKUP(Q275,'SF.SL'!F:O,10,FALSE),0)=0,N275,_xlfn.IFERROR(VLOOKUP(Q275,'SF.SL'!F:O,10,FALSE),0)),_xlfn.IFERROR(VLOOKUP(Q275,'F.SL'!F:O,10,FALSE),0)),"")</f>
        <v/>
      </c>
      <c r="S275" s="10" t="str">
        <f ca="1" t="shared" si="58"/>
        <v/>
      </c>
      <c r="T275" s="10" t="str">
        <f ca="1" t="shared" si="65"/>
        <v/>
      </c>
      <c r="U275" s="10">
        <f t="shared" si="66"/>
        <v>0</v>
      </c>
      <c r="V275" s="53" t="str">
        <f t="shared" si="67"/>
        <v/>
      </c>
      <c r="W275" s="10" t="str">
        <f>_xlfn.IFERROR(VLOOKUP(H275,'Q3.R'!E:J,6,FALSE),"")</f>
        <v/>
      </c>
      <c r="X275" s="10" t="str">
        <f>_xlfn.IFERROR(VLOOKUP(H275,'Q4.R'!E:J,6,FALSE),"")</f>
        <v/>
      </c>
    </row>
    <row r="276" spans="2:24" ht="21" customHeight="1">
      <c r="B276" s="10">
        <f t="shared" si="59"/>
        <v>0</v>
      </c>
      <c r="C276" s="10" t="str">
        <f t="shared" si="55"/>
        <v/>
      </c>
      <c r="D276" s="32">
        <f t="shared" si="60"/>
        <v>275</v>
      </c>
      <c r="I276" s="10">
        <v>0.9615595369014343</v>
      </c>
      <c r="J276" s="10" t="str">
        <f t="shared" si="56"/>
        <v/>
      </c>
      <c r="K276" s="10" t="str">
        <f>_xlfn.IFERROR(VLOOKUP(H276,'Q1.R'!E:J,6,FALSE),"")</f>
        <v/>
      </c>
      <c r="L276" s="10" t="str">
        <f>_xlfn.IFERROR(VLOOKUP(H276,'Q2.R'!E:J,6,FALSE),"")</f>
        <v/>
      </c>
      <c r="M276" s="10" t="str">
        <f t="shared" si="61"/>
        <v/>
      </c>
      <c r="N276" s="10" t="str">
        <f t="shared" si="62"/>
        <v/>
      </c>
      <c r="O276" s="10" t="str">
        <f t="shared" si="63"/>
        <v/>
      </c>
      <c r="P276" s="10" t="str">
        <f t="shared" si="64"/>
        <v/>
      </c>
      <c r="Q276" s="10">
        <f t="shared" si="57"/>
        <v>0</v>
      </c>
      <c r="R276" s="10" t="str">
        <f ca="1">_xlfn.IFERROR(IF(_xlfn.IFERROR(VLOOKUP(Q276,'F.SL'!F:O,10,FALSE),0)=0,IF(_xlfn.IFERROR(VLOOKUP(Q276,'SF.SL'!F:O,10,FALSE),0)=0,N276,_xlfn.IFERROR(VLOOKUP(Q276,'SF.SL'!F:O,10,FALSE),0)),_xlfn.IFERROR(VLOOKUP(Q276,'F.SL'!F:O,10,FALSE),0)),"")</f>
        <v/>
      </c>
      <c r="S276" s="10" t="str">
        <f ca="1" t="shared" si="58"/>
        <v/>
      </c>
      <c r="T276" s="10" t="str">
        <f ca="1" t="shared" si="65"/>
        <v/>
      </c>
      <c r="U276" s="10">
        <f t="shared" si="66"/>
        <v>0</v>
      </c>
      <c r="V276" s="53" t="str">
        <f t="shared" si="67"/>
        <v/>
      </c>
      <c r="W276" s="10" t="str">
        <f>_xlfn.IFERROR(VLOOKUP(H276,'Q3.R'!E:J,6,FALSE),"")</f>
        <v/>
      </c>
      <c r="X276" s="10" t="str">
        <f>_xlfn.IFERROR(VLOOKUP(H276,'Q4.R'!E:J,6,FALSE),"")</f>
        <v/>
      </c>
    </row>
    <row r="277" spans="2:24" ht="21" customHeight="1">
      <c r="B277" s="10">
        <f t="shared" si="59"/>
        <v>0</v>
      </c>
      <c r="C277" s="10" t="str">
        <f t="shared" si="55"/>
        <v/>
      </c>
      <c r="D277" s="32">
        <f t="shared" si="60"/>
        <v>276</v>
      </c>
      <c r="I277" s="10">
        <v>0.07266036707456425</v>
      </c>
      <c r="J277" s="10" t="str">
        <f t="shared" si="56"/>
        <v/>
      </c>
      <c r="K277" s="10" t="str">
        <f>_xlfn.IFERROR(VLOOKUP(H277,'Q1.R'!E:J,6,FALSE),"")</f>
        <v/>
      </c>
      <c r="L277" s="10" t="str">
        <f>_xlfn.IFERROR(VLOOKUP(H277,'Q2.R'!E:J,6,FALSE),"")</f>
        <v/>
      </c>
      <c r="M277" s="10" t="str">
        <f t="shared" si="61"/>
        <v/>
      </c>
      <c r="N277" s="10" t="str">
        <f t="shared" si="62"/>
        <v/>
      </c>
      <c r="O277" s="10" t="str">
        <f t="shared" si="63"/>
        <v/>
      </c>
      <c r="P277" s="10" t="str">
        <f t="shared" si="64"/>
        <v/>
      </c>
      <c r="Q277" s="10">
        <f t="shared" si="57"/>
        <v>0</v>
      </c>
      <c r="R277" s="10" t="str">
        <f ca="1">_xlfn.IFERROR(IF(_xlfn.IFERROR(VLOOKUP(Q277,'F.SL'!F:O,10,FALSE),0)=0,IF(_xlfn.IFERROR(VLOOKUP(Q277,'SF.SL'!F:O,10,FALSE),0)=0,N277,_xlfn.IFERROR(VLOOKUP(Q277,'SF.SL'!F:O,10,FALSE),0)),_xlfn.IFERROR(VLOOKUP(Q277,'F.SL'!F:O,10,FALSE),0)),"")</f>
        <v/>
      </c>
      <c r="S277" s="10" t="str">
        <f ca="1" t="shared" si="58"/>
        <v/>
      </c>
      <c r="T277" s="10" t="str">
        <f ca="1" t="shared" si="65"/>
        <v/>
      </c>
      <c r="U277" s="10">
        <f t="shared" si="66"/>
        <v>0</v>
      </c>
      <c r="V277" s="53" t="str">
        <f t="shared" si="67"/>
        <v/>
      </c>
      <c r="W277" s="10" t="str">
        <f>_xlfn.IFERROR(VLOOKUP(H277,'Q3.R'!E:J,6,FALSE),"")</f>
        <v/>
      </c>
      <c r="X277" s="10" t="str">
        <f>_xlfn.IFERROR(VLOOKUP(H277,'Q4.R'!E:J,6,FALSE),"")</f>
        <v/>
      </c>
    </row>
    <row r="278" spans="2:24" ht="21" customHeight="1">
      <c r="B278" s="10">
        <f t="shared" si="59"/>
        <v>0</v>
      </c>
      <c r="C278" s="10" t="str">
        <f t="shared" si="55"/>
        <v/>
      </c>
      <c r="D278" s="32">
        <f t="shared" si="60"/>
        <v>277</v>
      </c>
      <c r="I278" s="10">
        <v>0.5815175531795078</v>
      </c>
      <c r="J278" s="10" t="str">
        <f t="shared" si="56"/>
        <v/>
      </c>
      <c r="K278" s="10" t="str">
        <f>_xlfn.IFERROR(VLOOKUP(H278,'Q1.R'!E:J,6,FALSE),"")</f>
        <v/>
      </c>
      <c r="L278" s="10" t="str">
        <f>_xlfn.IFERROR(VLOOKUP(H278,'Q2.R'!E:J,6,FALSE),"")</f>
        <v/>
      </c>
      <c r="M278" s="10" t="str">
        <f t="shared" si="61"/>
        <v/>
      </c>
      <c r="N278" s="10" t="str">
        <f t="shared" si="62"/>
        <v/>
      </c>
      <c r="O278" s="10" t="str">
        <f t="shared" si="63"/>
        <v/>
      </c>
      <c r="P278" s="10" t="str">
        <f t="shared" si="64"/>
        <v/>
      </c>
      <c r="Q278" s="10">
        <f t="shared" si="57"/>
        <v>0</v>
      </c>
      <c r="R278" s="10" t="str">
        <f ca="1">_xlfn.IFERROR(IF(_xlfn.IFERROR(VLOOKUP(Q278,'F.SL'!F:O,10,FALSE),0)=0,IF(_xlfn.IFERROR(VLOOKUP(Q278,'SF.SL'!F:O,10,FALSE),0)=0,N278,_xlfn.IFERROR(VLOOKUP(Q278,'SF.SL'!F:O,10,FALSE),0)),_xlfn.IFERROR(VLOOKUP(Q278,'F.SL'!F:O,10,FALSE),0)),"")</f>
        <v/>
      </c>
      <c r="S278" s="10" t="str">
        <f ca="1" t="shared" si="58"/>
        <v/>
      </c>
      <c r="T278" s="10" t="str">
        <f ca="1" t="shared" si="65"/>
        <v/>
      </c>
      <c r="U278" s="10">
        <f t="shared" si="66"/>
        <v>0</v>
      </c>
      <c r="V278" s="53" t="str">
        <f t="shared" si="67"/>
        <v/>
      </c>
      <c r="W278" s="10" t="str">
        <f>_xlfn.IFERROR(VLOOKUP(H278,'Q3.R'!E:J,6,FALSE),"")</f>
        <v/>
      </c>
      <c r="X278" s="10" t="str">
        <f>_xlfn.IFERROR(VLOOKUP(H278,'Q4.R'!E:J,6,FALSE),"")</f>
        <v/>
      </c>
    </row>
    <row r="279" spans="2:24" ht="21" customHeight="1">
      <c r="B279" s="10">
        <f t="shared" si="59"/>
        <v>0</v>
      </c>
      <c r="C279" s="10" t="str">
        <f t="shared" si="55"/>
        <v/>
      </c>
      <c r="D279" s="32">
        <f t="shared" si="60"/>
        <v>278</v>
      </c>
      <c r="I279" s="10">
        <v>0.9781683782722146</v>
      </c>
      <c r="J279" s="10" t="str">
        <f t="shared" si="56"/>
        <v/>
      </c>
      <c r="K279" s="10" t="str">
        <f>_xlfn.IFERROR(VLOOKUP(H279,'Q1.R'!E:J,6,FALSE),"")</f>
        <v/>
      </c>
      <c r="L279" s="10" t="str">
        <f>_xlfn.IFERROR(VLOOKUP(H279,'Q2.R'!E:J,6,FALSE),"")</f>
        <v/>
      </c>
      <c r="M279" s="10" t="str">
        <f t="shared" si="61"/>
        <v/>
      </c>
      <c r="N279" s="10" t="str">
        <f t="shared" si="62"/>
        <v/>
      </c>
      <c r="O279" s="10" t="str">
        <f t="shared" si="63"/>
        <v/>
      </c>
      <c r="P279" s="10" t="str">
        <f t="shared" si="64"/>
        <v/>
      </c>
      <c r="Q279" s="10">
        <f t="shared" si="57"/>
        <v>0</v>
      </c>
      <c r="R279" s="10" t="str">
        <f ca="1">_xlfn.IFERROR(IF(_xlfn.IFERROR(VLOOKUP(Q279,'F.SL'!F:O,10,FALSE),0)=0,IF(_xlfn.IFERROR(VLOOKUP(Q279,'SF.SL'!F:O,10,FALSE),0)=0,N279,_xlfn.IFERROR(VLOOKUP(Q279,'SF.SL'!F:O,10,FALSE),0)),_xlfn.IFERROR(VLOOKUP(Q279,'F.SL'!F:O,10,FALSE),0)),"")</f>
        <v/>
      </c>
      <c r="S279" s="10" t="str">
        <f ca="1" t="shared" si="58"/>
        <v/>
      </c>
      <c r="T279" s="10" t="str">
        <f ca="1" t="shared" si="65"/>
        <v/>
      </c>
      <c r="U279" s="10">
        <f t="shared" si="66"/>
        <v>0</v>
      </c>
      <c r="V279" s="53" t="str">
        <f t="shared" si="67"/>
        <v/>
      </c>
      <c r="W279" s="10" t="str">
        <f>_xlfn.IFERROR(VLOOKUP(H279,'Q3.R'!E:J,6,FALSE),"")</f>
        <v/>
      </c>
      <c r="X279" s="10" t="str">
        <f>_xlfn.IFERROR(VLOOKUP(H279,'Q4.R'!E:J,6,FALSE),"")</f>
        <v/>
      </c>
    </row>
    <row r="280" spans="2:24" ht="21" customHeight="1">
      <c r="B280" s="10">
        <f t="shared" si="59"/>
        <v>0</v>
      </c>
      <c r="C280" s="10" t="str">
        <f t="shared" si="55"/>
        <v/>
      </c>
      <c r="D280" s="32">
        <f t="shared" si="60"/>
        <v>279</v>
      </c>
      <c r="I280" s="10">
        <v>0.3222405027358187</v>
      </c>
      <c r="J280" s="10" t="str">
        <f t="shared" si="56"/>
        <v/>
      </c>
      <c r="K280" s="10" t="str">
        <f>_xlfn.IFERROR(VLOOKUP(H280,'Q1.R'!E:J,6,FALSE),"")</f>
        <v/>
      </c>
      <c r="L280" s="10" t="str">
        <f>_xlfn.IFERROR(VLOOKUP(H280,'Q2.R'!E:J,6,FALSE),"")</f>
        <v/>
      </c>
      <c r="M280" s="10" t="str">
        <f t="shared" si="61"/>
        <v/>
      </c>
      <c r="N280" s="10" t="str">
        <f t="shared" si="62"/>
        <v/>
      </c>
      <c r="O280" s="10" t="str">
        <f t="shared" si="63"/>
        <v/>
      </c>
      <c r="P280" s="10" t="str">
        <f t="shared" si="64"/>
        <v/>
      </c>
      <c r="Q280" s="10">
        <f t="shared" si="57"/>
        <v>0</v>
      </c>
      <c r="R280" s="10" t="str">
        <f ca="1">_xlfn.IFERROR(IF(_xlfn.IFERROR(VLOOKUP(Q280,'F.SL'!F:O,10,FALSE),0)=0,IF(_xlfn.IFERROR(VLOOKUP(Q280,'SF.SL'!F:O,10,FALSE),0)=0,N280,_xlfn.IFERROR(VLOOKUP(Q280,'SF.SL'!F:O,10,FALSE),0)),_xlfn.IFERROR(VLOOKUP(Q280,'F.SL'!F:O,10,FALSE),0)),"")</f>
        <v/>
      </c>
      <c r="S280" s="10" t="str">
        <f ca="1" t="shared" si="58"/>
        <v/>
      </c>
      <c r="T280" s="10" t="str">
        <f ca="1" t="shared" si="65"/>
        <v/>
      </c>
      <c r="U280" s="10">
        <f t="shared" si="66"/>
        <v>0</v>
      </c>
      <c r="V280" s="53" t="str">
        <f t="shared" si="67"/>
        <v/>
      </c>
      <c r="W280" s="10" t="str">
        <f>_xlfn.IFERROR(VLOOKUP(H280,'Q3.R'!E:J,6,FALSE),"")</f>
        <v/>
      </c>
      <c r="X280" s="10" t="str">
        <f>_xlfn.IFERROR(VLOOKUP(H280,'Q4.R'!E:J,6,FALSE),"")</f>
        <v/>
      </c>
    </row>
    <row r="281" spans="2:24" ht="21" customHeight="1">
      <c r="B281" s="10">
        <f t="shared" si="59"/>
        <v>0</v>
      </c>
      <c r="C281" s="10" t="str">
        <f t="shared" si="55"/>
        <v/>
      </c>
      <c r="D281" s="32">
        <f t="shared" si="60"/>
        <v>280</v>
      </c>
      <c r="I281" s="10">
        <v>0.36909799806222676</v>
      </c>
      <c r="J281" s="10" t="str">
        <f t="shared" si="56"/>
        <v/>
      </c>
      <c r="K281" s="10" t="str">
        <f>_xlfn.IFERROR(VLOOKUP(H281,'Q1.R'!E:J,6,FALSE),"")</f>
        <v/>
      </c>
      <c r="L281" s="10" t="str">
        <f>_xlfn.IFERROR(VLOOKUP(H281,'Q2.R'!E:J,6,FALSE),"")</f>
        <v/>
      </c>
      <c r="M281" s="10" t="str">
        <f t="shared" si="61"/>
        <v/>
      </c>
      <c r="N281" s="10" t="str">
        <f t="shared" si="62"/>
        <v/>
      </c>
      <c r="O281" s="10" t="str">
        <f t="shared" si="63"/>
        <v/>
      </c>
      <c r="P281" s="10" t="str">
        <f t="shared" si="64"/>
        <v/>
      </c>
      <c r="Q281" s="10">
        <f t="shared" si="57"/>
        <v>0</v>
      </c>
      <c r="R281" s="10" t="str">
        <f ca="1">_xlfn.IFERROR(IF(_xlfn.IFERROR(VLOOKUP(Q281,'F.SL'!F:O,10,FALSE),0)=0,IF(_xlfn.IFERROR(VLOOKUP(Q281,'SF.SL'!F:O,10,FALSE),0)=0,N281,_xlfn.IFERROR(VLOOKUP(Q281,'SF.SL'!F:O,10,FALSE),0)),_xlfn.IFERROR(VLOOKUP(Q281,'F.SL'!F:O,10,FALSE),0)),"")</f>
        <v/>
      </c>
      <c r="S281" s="10" t="str">
        <f ca="1" t="shared" si="58"/>
        <v/>
      </c>
      <c r="T281" s="10" t="str">
        <f ca="1" t="shared" si="65"/>
        <v/>
      </c>
      <c r="U281" s="10">
        <f t="shared" si="66"/>
        <v>0</v>
      </c>
      <c r="V281" s="53" t="str">
        <f t="shared" si="67"/>
        <v/>
      </c>
      <c r="W281" s="10" t="str">
        <f>_xlfn.IFERROR(VLOOKUP(H281,'Q3.R'!E:J,6,FALSE),"")</f>
        <v/>
      </c>
      <c r="X281" s="10" t="str">
        <f>_xlfn.IFERROR(VLOOKUP(H281,'Q4.R'!E:J,6,FALSE),"")</f>
        <v/>
      </c>
    </row>
    <row r="282" spans="2:24" ht="21" customHeight="1">
      <c r="B282" s="10">
        <f t="shared" si="59"/>
        <v>0</v>
      </c>
      <c r="C282" s="10" t="str">
        <f t="shared" si="55"/>
        <v/>
      </c>
      <c r="D282" s="32">
        <f t="shared" si="60"/>
        <v>281</v>
      </c>
      <c r="I282" s="10">
        <v>0.10274494848330629</v>
      </c>
      <c r="J282" s="10" t="str">
        <f t="shared" si="56"/>
        <v/>
      </c>
      <c r="K282" s="10" t="str">
        <f>_xlfn.IFERROR(VLOOKUP(H282,'Q1.R'!E:J,6,FALSE),"")</f>
        <v/>
      </c>
      <c r="L282" s="10" t="str">
        <f>_xlfn.IFERROR(VLOOKUP(H282,'Q2.R'!E:J,6,FALSE),"")</f>
        <v/>
      </c>
      <c r="M282" s="10" t="str">
        <f t="shared" si="61"/>
        <v/>
      </c>
      <c r="N282" s="10" t="str">
        <f t="shared" si="62"/>
        <v/>
      </c>
      <c r="O282" s="10" t="str">
        <f t="shared" si="63"/>
        <v/>
      </c>
      <c r="P282" s="10" t="str">
        <f t="shared" si="64"/>
        <v/>
      </c>
      <c r="Q282" s="10">
        <f t="shared" si="57"/>
        <v>0</v>
      </c>
      <c r="R282" s="10" t="str">
        <f ca="1">_xlfn.IFERROR(IF(_xlfn.IFERROR(VLOOKUP(Q282,'F.SL'!F:O,10,FALSE),0)=0,IF(_xlfn.IFERROR(VLOOKUP(Q282,'SF.SL'!F:O,10,FALSE),0)=0,N282,_xlfn.IFERROR(VLOOKUP(Q282,'SF.SL'!F:O,10,FALSE),0)),_xlfn.IFERROR(VLOOKUP(Q282,'F.SL'!F:O,10,FALSE),0)),"")</f>
        <v/>
      </c>
      <c r="S282" s="10" t="str">
        <f ca="1" t="shared" si="58"/>
        <v/>
      </c>
      <c r="T282" s="10" t="str">
        <f ca="1" t="shared" si="65"/>
        <v/>
      </c>
      <c r="U282" s="10">
        <f t="shared" si="66"/>
        <v>0</v>
      </c>
      <c r="V282" s="53" t="str">
        <f t="shared" si="67"/>
        <v/>
      </c>
      <c r="W282" s="10" t="str">
        <f>_xlfn.IFERROR(VLOOKUP(H282,'Q3.R'!E:J,6,FALSE),"")</f>
        <v/>
      </c>
      <c r="X282" s="10" t="str">
        <f>_xlfn.IFERROR(VLOOKUP(H282,'Q4.R'!E:J,6,FALSE),"")</f>
        <v/>
      </c>
    </row>
    <row r="283" spans="2:24" ht="21" customHeight="1">
      <c r="B283" s="10">
        <f t="shared" si="59"/>
        <v>0</v>
      </c>
      <c r="C283" s="10" t="str">
        <f t="shared" si="55"/>
        <v/>
      </c>
      <c r="D283" s="32">
        <f t="shared" si="60"/>
        <v>282</v>
      </c>
      <c r="I283" s="10">
        <v>0.7894793330685024</v>
      </c>
      <c r="J283" s="10" t="str">
        <f t="shared" si="56"/>
        <v/>
      </c>
      <c r="K283" s="10" t="str">
        <f>_xlfn.IFERROR(VLOOKUP(H283,'Q1.R'!E:J,6,FALSE),"")</f>
        <v/>
      </c>
      <c r="L283" s="10" t="str">
        <f>_xlfn.IFERROR(VLOOKUP(H283,'Q2.R'!E:J,6,FALSE),"")</f>
        <v/>
      </c>
      <c r="M283" s="10" t="str">
        <f t="shared" si="61"/>
        <v/>
      </c>
      <c r="N283" s="10" t="str">
        <f t="shared" si="62"/>
        <v/>
      </c>
      <c r="O283" s="10" t="str">
        <f t="shared" si="63"/>
        <v/>
      </c>
      <c r="P283" s="10" t="str">
        <f t="shared" si="64"/>
        <v/>
      </c>
      <c r="Q283" s="10">
        <f t="shared" si="57"/>
        <v>0</v>
      </c>
      <c r="R283" s="10" t="str">
        <f ca="1">_xlfn.IFERROR(IF(_xlfn.IFERROR(VLOOKUP(Q283,'F.SL'!F:O,10,FALSE),0)=0,IF(_xlfn.IFERROR(VLOOKUP(Q283,'SF.SL'!F:O,10,FALSE),0)=0,N283,_xlfn.IFERROR(VLOOKUP(Q283,'SF.SL'!F:O,10,FALSE),0)),_xlfn.IFERROR(VLOOKUP(Q283,'F.SL'!F:O,10,FALSE),0)),"")</f>
        <v/>
      </c>
      <c r="S283" s="10" t="str">
        <f ca="1" t="shared" si="58"/>
        <v/>
      </c>
      <c r="T283" s="10" t="str">
        <f ca="1" t="shared" si="65"/>
        <v/>
      </c>
      <c r="U283" s="10">
        <f t="shared" si="66"/>
        <v>0</v>
      </c>
      <c r="V283" s="53" t="str">
        <f t="shared" si="67"/>
        <v/>
      </c>
      <c r="W283" s="10" t="str">
        <f>_xlfn.IFERROR(VLOOKUP(H283,'Q3.R'!E:J,6,FALSE),"")</f>
        <v/>
      </c>
      <c r="X283" s="10" t="str">
        <f>_xlfn.IFERROR(VLOOKUP(H283,'Q4.R'!E:J,6,FALSE),"")</f>
        <v/>
      </c>
    </row>
    <row r="284" spans="2:24" ht="21" customHeight="1">
      <c r="B284" s="10">
        <f t="shared" si="59"/>
        <v>0</v>
      </c>
      <c r="C284" s="10" t="str">
        <f t="shared" si="55"/>
        <v/>
      </c>
      <c r="D284" s="32">
        <f t="shared" si="60"/>
        <v>283</v>
      </c>
      <c r="I284" s="10">
        <v>0.486980716647361</v>
      </c>
      <c r="J284" s="10" t="str">
        <f t="shared" si="56"/>
        <v/>
      </c>
      <c r="K284" s="10" t="str">
        <f>_xlfn.IFERROR(VLOOKUP(H284,'Q1.R'!E:J,6,FALSE),"")</f>
        <v/>
      </c>
      <c r="L284" s="10" t="str">
        <f>_xlfn.IFERROR(VLOOKUP(H284,'Q2.R'!E:J,6,FALSE),"")</f>
        <v/>
      </c>
      <c r="M284" s="10" t="str">
        <f t="shared" si="61"/>
        <v/>
      </c>
      <c r="N284" s="10" t="str">
        <f t="shared" si="62"/>
        <v/>
      </c>
      <c r="O284" s="10" t="str">
        <f t="shared" si="63"/>
        <v/>
      </c>
      <c r="P284" s="10" t="str">
        <f t="shared" si="64"/>
        <v/>
      </c>
      <c r="Q284" s="10">
        <f t="shared" si="57"/>
        <v>0</v>
      </c>
      <c r="R284" s="10" t="str">
        <f ca="1">_xlfn.IFERROR(IF(_xlfn.IFERROR(VLOOKUP(Q284,'F.SL'!F:O,10,FALSE),0)=0,IF(_xlfn.IFERROR(VLOOKUP(Q284,'SF.SL'!F:O,10,FALSE),0)=0,N284,_xlfn.IFERROR(VLOOKUP(Q284,'SF.SL'!F:O,10,FALSE),0)),_xlfn.IFERROR(VLOOKUP(Q284,'F.SL'!F:O,10,FALSE),0)),"")</f>
        <v/>
      </c>
      <c r="S284" s="10" t="str">
        <f ca="1" t="shared" si="58"/>
        <v/>
      </c>
      <c r="T284" s="10" t="str">
        <f ca="1" t="shared" si="65"/>
        <v/>
      </c>
      <c r="U284" s="10">
        <f t="shared" si="66"/>
        <v>0</v>
      </c>
      <c r="V284" s="53" t="str">
        <f t="shared" si="67"/>
        <v/>
      </c>
      <c r="W284" s="10" t="str">
        <f>_xlfn.IFERROR(VLOOKUP(H284,'Q3.R'!E:J,6,FALSE),"")</f>
        <v/>
      </c>
      <c r="X284" s="10" t="str">
        <f>_xlfn.IFERROR(VLOOKUP(H284,'Q4.R'!E:J,6,FALSE),"")</f>
        <v/>
      </c>
    </row>
    <row r="285" spans="2:24" ht="21" customHeight="1">
      <c r="B285" s="10">
        <f t="shared" si="59"/>
        <v>0</v>
      </c>
      <c r="C285" s="10" t="str">
        <f t="shared" si="55"/>
        <v/>
      </c>
      <c r="D285" s="32">
        <f t="shared" si="60"/>
        <v>284</v>
      </c>
      <c r="I285" s="10">
        <v>0.1695682835439256</v>
      </c>
      <c r="J285" s="10" t="str">
        <f t="shared" si="56"/>
        <v/>
      </c>
      <c r="K285" s="10" t="str">
        <f>_xlfn.IFERROR(VLOOKUP(H285,'Q1.R'!E:J,6,FALSE),"")</f>
        <v/>
      </c>
      <c r="L285" s="10" t="str">
        <f>_xlfn.IFERROR(VLOOKUP(H285,'Q2.R'!E:J,6,FALSE),"")</f>
        <v/>
      </c>
      <c r="M285" s="10" t="str">
        <f t="shared" si="61"/>
        <v/>
      </c>
      <c r="N285" s="10" t="str">
        <f t="shared" si="62"/>
        <v/>
      </c>
      <c r="O285" s="10" t="str">
        <f t="shared" si="63"/>
        <v/>
      </c>
      <c r="P285" s="10" t="str">
        <f t="shared" si="64"/>
        <v/>
      </c>
      <c r="Q285" s="10">
        <f t="shared" si="57"/>
        <v>0</v>
      </c>
      <c r="R285" s="10" t="str">
        <f ca="1">_xlfn.IFERROR(IF(_xlfn.IFERROR(VLOOKUP(Q285,'F.SL'!F:O,10,FALSE),0)=0,IF(_xlfn.IFERROR(VLOOKUP(Q285,'SF.SL'!F:O,10,FALSE),0)=0,N285,_xlfn.IFERROR(VLOOKUP(Q285,'SF.SL'!F:O,10,FALSE),0)),_xlfn.IFERROR(VLOOKUP(Q285,'F.SL'!F:O,10,FALSE),0)),"")</f>
        <v/>
      </c>
      <c r="S285" s="10" t="str">
        <f ca="1" t="shared" si="58"/>
        <v/>
      </c>
      <c r="T285" s="10" t="str">
        <f ca="1" t="shared" si="65"/>
        <v/>
      </c>
      <c r="U285" s="10">
        <f t="shared" si="66"/>
        <v>0</v>
      </c>
      <c r="V285" s="53" t="str">
        <f t="shared" si="67"/>
        <v/>
      </c>
      <c r="W285" s="10" t="str">
        <f>_xlfn.IFERROR(VLOOKUP(H285,'Q3.R'!E:J,6,FALSE),"")</f>
        <v/>
      </c>
      <c r="X285" s="10" t="str">
        <f>_xlfn.IFERROR(VLOOKUP(H285,'Q4.R'!E:J,6,FALSE),"")</f>
        <v/>
      </c>
    </row>
    <row r="286" spans="2:24" ht="21" customHeight="1">
      <c r="B286" s="10">
        <f t="shared" si="59"/>
        <v>0</v>
      </c>
      <c r="C286" s="10" t="str">
        <f t="shared" si="55"/>
        <v/>
      </c>
      <c r="D286" s="32">
        <f t="shared" si="60"/>
        <v>285</v>
      </c>
      <c r="I286" s="10">
        <v>0.6341860302050949</v>
      </c>
      <c r="J286" s="10" t="str">
        <f t="shared" si="56"/>
        <v/>
      </c>
      <c r="K286" s="10" t="str">
        <f>_xlfn.IFERROR(VLOOKUP(H286,'Q1.R'!E:J,6,FALSE),"")</f>
        <v/>
      </c>
      <c r="L286" s="10" t="str">
        <f>_xlfn.IFERROR(VLOOKUP(H286,'Q2.R'!E:J,6,FALSE),"")</f>
        <v/>
      </c>
      <c r="M286" s="10" t="str">
        <f t="shared" si="61"/>
        <v/>
      </c>
      <c r="N286" s="10" t="str">
        <f t="shared" si="62"/>
        <v/>
      </c>
      <c r="O286" s="10" t="str">
        <f t="shared" si="63"/>
        <v/>
      </c>
      <c r="P286" s="10" t="str">
        <f t="shared" si="64"/>
        <v/>
      </c>
      <c r="Q286" s="10">
        <f t="shared" si="57"/>
        <v>0</v>
      </c>
      <c r="R286" s="10" t="str">
        <f ca="1">_xlfn.IFERROR(IF(_xlfn.IFERROR(VLOOKUP(Q286,'F.SL'!F:O,10,FALSE),0)=0,IF(_xlfn.IFERROR(VLOOKUP(Q286,'SF.SL'!F:O,10,FALSE),0)=0,N286,_xlfn.IFERROR(VLOOKUP(Q286,'SF.SL'!F:O,10,FALSE),0)),_xlfn.IFERROR(VLOOKUP(Q286,'F.SL'!F:O,10,FALSE),0)),"")</f>
        <v/>
      </c>
      <c r="S286" s="10" t="str">
        <f ca="1" t="shared" si="58"/>
        <v/>
      </c>
      <c r="T286" s="10" t="str">
        <f ca="1" t="shared" si="65"/>
        <v/>
      </c>
      <c r="U286" s="10">
        <f t="shared" si="66"/>
        <v>0</v>
      </c>
      <c r="V286" s="53" t="str">
        <f t="shared" si="67"/>
        <v/>
      </c>
      <c r="W286" s="10" t="str">
        <f>_xlfn.IFERROR(VLOOKUP(H286,'Q3.R'!E:J,6,FALSE),"")</f>
        <v/>
      </c>
      <c r="X286" s="10" t="str">
        <f>_xlfn.IFERROR(VLOOKUP(H286,'Q4.R'!E:J,6,FALSE),"")</f>
        <v/>
      </c>
    </row>
    <row r="287" spans="2:24" ht="21" customHeight="1">
      <c r="B287" s="10">
        <f t="shared" si="59"/>
        <v>0</v>
      </c>
      <c r="C287" s="10" t="str">
        <f t="shared" si="55"/>
        <v/>
      </c>
      <c r="D287" s="32">
        <f t="shared" si="60"/>
        <v>286</v>
      </c>
      <c r="I287" s="10">
        <v>0.6405741665187047</v>
      </c>
      <c r="J287" s="10" t="str">
        <f t="shared" si="56"/>
        <v/>
      </c>
      <c r="K287" s="10" t="str">
        <f>_xlfn.IFERROR(VLOOKUP(H287,'Q1.R'!E:J,6,FALSE),"")</f>
        <v/>
      </c>
      <c r="L287" s="10" t="str">
        <f>_xlfn.IFERROR(VLOOKUP(H287,'Q2.R'!E:J,6,FALSE),"")</f>
        <v/>
      </c>
      <c r="M287" s="10" t="str">
        <f t="shared" si="61"/>
        <v/>
      </c>
      <c r="N287" s="10" t="str">
        <f t="shared" si="62"/>
        <v/>
      </c>
      <c r="O287" s="10" t="str">
        <f t="shared" si="63"/>
        <v/>
      </c>
      <c r="P287" s="10" t="str">
        <f t="shared" si="64"/>
        <v/>
      </c>
      <c r="Q287" s="10">
        <f t="shared" si="57"/>
        <v>0</v>
      </c>
      <c r="R287" s="10" t="str">
        <f ca="1">_xlfn.IFERROR(IF(_xlfn.IFERROR(VLOOKUP(Q287,'F.SL'!F:O,10,FALSE),0)=0,IF(_xlfn.IFERROR(VLOOKUP(Q287,'SF.SL'!F:O,10,FALSE),0)=0,N287,_xlfn.IFERROR(VLOOKUP(Q287,'SF.SL'!F:O,10,FALSE),0)),_xlfn.IFERROR(VLOOKUP(Q287,'F.SL'!F:O,10,FALSE),0)),"")</f>
        <v/>
      </c>
      <c r="S287" s="10" t="str">
        <f ca="1" t="shared" si="58"/>
        <v/>
      </c>
      <c r="T287" s="10" t="str">
        <f ca="1" t="shared" si="65"/>
        <v/>
      </c>
      <c r="U287" s="10">
        <f t="shared" si="66"/>
        <v>0</v>
      </c>
      <c r="V287" s="53" t="str">
        <f t="shared" si="67"/>
        <v/>
      </c>
      <c r="W287" s="10" t="str">
        <f>_xlfn.IFERROR(VLOOKUP(H287,'Q3.R'!E:J,6,FALSE),"")</f>
        <v/>
      </c>
      <c r="X287" s="10" t="str">
        <f>_xlfn.IFERROR(VLOOKUP(H287,'Q4.R'!E:J,6,FALSE),"")</f>
        <v/>
      </c>
    </row>
    <row r="288" spans="2:24" ht="21" customHeight="1">
      <c r="B288" s="10">
        <f t="shared" si="59"/>
        <v>0</v>
      </c>
      <c r="C288" s="10" t="str">
        <f t="shared" si="55"/>
        <v/>
      </c>
      <c r="D288" s="32">
        <f t="shared" si="60"/>
        <v>287</v>
      </c>
      <c r="I288" s="10">
        <v>0.556329419437884</v>
      </c>
      <c r="J288" s="10" t="str">
        <f t="shared" si="56"/>
        <v/>
      </c>
      <c r="K288" s="10" t="str">
        <f>_xlfn.IFERROR(VLOOKUP(H288,'Q1.R'!E:J,6,FALSE),"")</f>
        <v/>
      </c>
      <c r="L288" s="10" t="str">
        <f>_xlfn.IFERROR(VLOOKUP(H288,'Q2.R'!E:J,6,FALSE),"")</f>
        <v/>
      </c>
      <c r="M288" s="10" t="str">
        <f t="shared" si="61"/>
        <v/>
      </c>
      <c r="N288" s="10" t="str">
        <f t="shared" si="62"/>
        <v/>
      </c>
      <c r="O288" s="10" t="str">
        <f t="shared" si="63"/>
        <v/>
      </c>
      <c r="P288" s="10" t="str">
        <f t="shared" si="64"/>
        <v/>
      </c>
      <c r="Q288" s="10">
        <f t="shared" si="57"/>
        <v>0</v>
      </c>
      <c r="R288" s="10" t="str">
        <f ca="1">_xlfn.IFERROR(IF(_xlfn.IFERROR(VLOOKUP(Q288,'F.SL'!F:O,10,FALSE),0)=0,IF(_xlfn.IFERROR(VLOOKUP(Q288,'SF.SL'!F:O,10,FALSE),0)=0,N288,_xlfn.IFERROR(VLOOKUP(Q288,'SF.SL'!F:O,10,FALSE),0)),_xlfn.IFERROR(VLOOKUP(Q288,'F.SL'!F:O,10,FALSE),0)),"")</f>
        <v/>
      </c>
      <c r="S288" s="10" t="str">
        <f ca="1" t="shared" si="58"/>
        <v/>
      </c>
      <c r="T288" s="10" t="str">
        <f ca="1" t="shared" si="65"/>
        <v/>
      </c>
      <c r="U288" s="10">
        <f t="shared" si="66"/>
        <v>0</v>
      </c>
      <c r="V288" s="53" t="str">
        <f t="shared" si="67"/>
        <v/>
      </c>
      <c r="W288" s="10" t="str">
        <f>_xlfn.IFERROR(VLOOKUP(H288,'Q3.R'!E:J,6,FALSE),"")</f>
        <v/>
      </c>
      <c r="X288" s="10" t="str">
        <f>_xlfn.IFERROR(VLOOKUP(H288,'Q4.R'!E:J,6,FALSE),"")</f>
        <v/>
      </c>
    </row>
    <row r="289" spans="2:24" ht="21" customHeight="1">
      <c r="B289" s="10">
        <f t="shared" si="59"/>
        <v>0</v>
      </c>
      <c r="C289" s="10" t="str">
        <f t="shared" si="55"/>
        <v/>
      </c>
      <c r="D289" s="32">
        <f t="shared" si="60"/>
        <v>288</v>
      </c>
      <c r="I289" s="10">
        <v>0.509539450474808</v>
      </c>
      <c r="J289" s="10" t="str">
        <f t="shared" si="56"/>
        <v/>
      </c>
      <c r="K289" s="10" t="str">
        <f>_xlfn.IFERROR(VLOOKUP(H289,'Q1.R'!E:J,6,FALSE),"")</f>
        <v/>
      </c>
      <c r="L289" s="10" t="str">
        <f>_xlfn.IFERROR(VLOOKUP(H289,'Q2.R'!E:J,6,FALSE),"")</f>
        <v/>
      </c>
      <c r="M289" s="10" t="str">
        <f t="shared" si="61"/>
        <v/>
      </c>
      <c r="N289" s="10" t="str">
        <f t="shared" si="62"/>
        <v/>
      </c>
      <c r="O289" s="10" t="str">
        <f t="shared" si="63"/>
        <v/>
      </c>
      <c r="P289" s="10" t="str">
        <f t="shared" si="64"/>
        <v/>
      </c>
      <c r="Q289" s="10">
        <f t="shared" si="57"/>
        <v>0</v>
      </c>
      <c r="R289" s="10" t="str">
        <f ca="1">_xlfn.IFERROR(IF(_xlfn.IFERROR(VLOOKUP(Q289,'F.SL'!F:O,10,FALSE),0)=0,IF(_xlfn.IFERROR(VLOOKUP(Q289,'SF.SL'!F:O,10,FALSE),0)=0,N289,_xlfn.IFERROR(VLOOKUP(Q289,'SF.SL'!F:O,10,FALSE),0)),_xlfn.IFERROR(VLOOKUP(Q289,'F.SL'!F:O,10,FALSE),0)),"")</f>
        <v/>
      </c>
      <c r="S289" s="10" t="str">
        <f ca="1" t="shared" si="58"/>
        <v/>
      </c>
      <c r="T289" s="10" t="str">
        <f ca="1" t="shared" si="65"/>
        <v/>
      </c>
      <c r="U289" s="10">
        <f t="shared" si="66"/>
        <v>0</v>
      </c>
      <c r="V289" s="53" t="str">
        <f t="shared" si="67"/>
        <v/>
      </c>
      <c r="W289" s="10" t="str">
        <f>_xlfn.IFERROR(VLOOKUP(H289,'Q3.R'!E:J,6,FALSE),"")</f>
        <v/>
      </c>
      <c r="X289" s="10" t="str">
        <f>_xlfn.IFERROR(VLOOKUP(H289,'Q4.R'!E:J,6,FALSE),"")</f>
        <v/>
      </c>
    </row>
    <row r="290" spans="2:24" ht="21" customHeight="1">
      <c r="B290" s="10">
        <f t="shared" si="59"/>
        <v>0</v>
      </c>
      <c r="C290" s="10" t="str">
        <f t="shared" si="55"/>
        <v/>
      </c>
      <c r="D290" s="32">
        <f t="shared" si="60"/>
        <v>289</v>
      </c>
      <c r="I290" s="10">
        <v>0.2711988462617567</v>
      </c>
      <c r="J290" s="10" t="str">
        <f t="shared" si="56"/>
        <v/>
      </c>
      <c r="K290" s="10" t="str">
        <f>_xlfn.IFERROR(VLOOKUP(H290,'Q1.R'!E:J,6,FALSE),"")</f>
        <v/>
      </c>
      <c r="L290" s="10" t="str">
        <f>_xlfn.IFERROR(VLOOKUP(H290,'Q2.R'!E:J,6,FALSE),"")</f>
        <v/>
      </c>
      <c r="M290" s="10" t="str">
        <f t="shared" si="61"/>
        <v/>
      </c>
      <c r="N290" s="10" t="str">
        <f t="shared" si="62"/>
        <v/>
      </c>
      <c r="O290" s="10" t="str">
        <f t="shared" si="63"/>
        <v/>
      </c>
      <c r="P290" s="10" t="str">
        <f t="shared" si="64"/>
        <v/>
      </c>
      <c r="Q290" s="10">
        <f t="shared" si="57"/>
        <v>0</v>
      </c>
      <c r="R290" s="10" t="str">
        <f ca="1">_xlfn.IFERROR(IF(_xlfn.IFERROR(VLOOKUP(Q290,'F.SL'!F:O,10,FALSE),0)=0,IF(_xlfn.IFERROR(VLOOKUP(Q290,'SF.SL'!F:O,10,FALSE),0)=0,N290,_xlfn.IFERROR(VLOOKUP(Q290,'SF.SL'!F:O,10,FALSE),0)),_xlfn.IFERROR(VLOOKUP(Q290,'F.SL'!F:O,10,FALSE),0)),"")</f>
        <v/>
      </c>
      <c r="S290" s="10" t="str">
        <f ca="1" t="shared" si="58"/>
        <v/>
      </c>
      <c r="T290" s="10" t="str">
        <f ca="1" t="shared" si="65"/>
        <v/>
      </c>
      <c r="U290" s="10">
        <f t="shared" si="66"/>
        <v>0</v>
      </c>
      <c r="V290" s="53" t="str">
        <f t="shared" si="67"/>
        <v/>
      </c>
      <c r="W290" s="10" t="str">
        <f>_xlfn.IFERROR(VLOOKUP(H290,'Q3.R'!E:J,6,FALSE),"")</f>
        <v/>
      </c>
      <c r="X290" s="10" t="str">
        <f>_xlfn.IFERROR(VLOOKUP(H290,'Q4.R'!E:J,6,FALSE),"")</f>
        <v/>
      </c>
    </row>
    <row r="291" spans="2:24" ht="21" customHeight="1">
      <c r="B291" s="10">
        <f t="shared" si="59"/>
        <v>0</v>
      </c>
      <c r="C291" s="10" t="str">
        <f t="shared" si="55"/>
        <v/>
      </c>
      <c r="D291" s="32">
        <f t="shared" si="60"/>
        <v>290</v>
      </c>
      <c r="I291" s="10">
        <v>0.4307921030513936</v>
      </c>
      <c r="J291" s="10" t="str">
        <f t="shared" si="56"/>
        <v/>
      </c>
      <c r="K291" s="10" t="str">
        <f>_xlfn.IFERROR(VLOOKUP(H291,'Q1.R'!E:J,6,FALSE),"")</f>
        <v/>
      </c>
      <c r="L291" s="10" t="str">
        <f>_xlfn.IFERROR(VLOOKUP(H291,'Q2.R'!E:J,6,FALSE),"")</f>
        <v/>
      </c>
      <c r="M291" s="10" t="str">
        <f t="shared" si="61"/>
        <v/>
      </c>
      <c r="N291" s="10" t="str">
        <f t="shared" si="62"/>
        <v/>
      </c>
      <c r="O291" s="10" t="str">
        <f t="shared" si="63"/>
        <v/>
      </c>
      <c r="P291" s="10" t="str">
        <f t="shared" si="64"/>
        <v/>
      </c>
      <c r="Q291" s="10">
        <f t="shared" si="57"/>
        <v>0</v>
      </c>
      <c r="R291" s="10" t="str">
        <f ca="1">_xlfn.IFERROR(IF(_xlfn.IFERROR(VLOOKUP(Q291,'F.SL'!F:O,10,FALSE),0)=0,IF(_xlfn.IFERROR(VLOOKUP(Q291,'SF.SL'!F:O,10,FALSE),0)=0,N291,_xlfn.IFERROR(VLOOKUP(Q291,'SF.SL'!F:O,10,FALSE),0)),_xlfn.IFERROR(VLOOKUP(Q291,'F.SL'!F:O,10,FALSE),0)),"")</f>
        <v/>
      </c>
      <c r="S291" s="10" t="str">
        <f ca="1" t="shared" si="58"/>
        <v/>
      </c>
      <c r="T291" s="10" t="str">
        <f ca="1" t="shared" si="65"/>
        <v/>
      </c>
      <c r="U291" s="10">
        <f t="shared" si="66"/>
        <v>0</v>
      </c>
      <c r="V291" s="53" t="str">
        <f t="shared" si="67"/>
        <v/>
      </c>
      <c r="W291" s="10" t="str">
        <f>_xlfn.IFERROR(VLOOKUP(H291,'Q3.R'!E:J,6,FALSE),"")</f>
        <v/>
      </c>
      <c r="X291" s="10" t="str">
        <f>_xlfn.IFERROR(VLOOKUP(H291,'Q4.R'!E:J,6,FALSE),"")</f>
        <v/>
      </c>
    </row>
    <row r="292" spans="2:24" ht="21" customHeight="1">
      <c r="B292" s="10">
        <f t="shared" si="59"/>
        <v>0</v>
      </c>
      <c r="C292" s="10" t="str">
        <f t="shared" si="55"/>
        <v/>
      </c>
      <c r="D292" s="32">
        <f t="shared" si="60"/>
        <v>291</v>
      </c>
      <c r="I292" s="10">
        <v>0.31506358697758075</v>
      </c>
      <c r="J292" s="10" t="str">
        <f t="shared" si="56"/>
        <v/>
      </c>
      <c r="K292" s="10" t="str">
        <f>_xlfn.IFERROR(VLOOKUP(H292,'Q1.R'!E:J,6,FALSE),"")</f>
        <v/>
      </c>
      <c r="L292" s="10" t="str">
        <f>_xlfn.IFERROR(VLOOKUP(H292,'Q2.R'!E:J,6,FALSE),"")</f>
        <v/>
      </c>
      <c r="M292" s="10" t="str">
        <f t="shared" si="61"/>
        <v/>
      </c>
      <c r="N292" s="10" t="str">
        <f t="shared" si="62"/>
        <v/>
      </c>
      <c r="O292" s="10" t="str">
        <f t="shared" si="63"/>
        <v/>
      </c>
      <c r="P292" s="10" t="str">
        <f t="shared" si="64"/>
        <v/>
      </c>
      <c r="Q292" s="10">
        <f t="shared" si="57"/>
        <v>0</v>
      </c>
      <c r="R292" s="10" t="str">
        <f ca="1">_xlfn.IFERROR(IF(_xlfn.IFERROR(VLOOKUP(Q292,'F.SL'!F:O,10,FALSE),0)=0,IF(_xlfn.IFERROR(VLOOKUP(Q292,'SF.SL'!F:O,10,FALSE),0)=0,N292,_xlfn.IFERROR(VLOOKUP(Q292,'SF.SL'!F:O,10,FALSE),0)),_xlfn.IFERROR(VLOOKUP(Q292,'F.SL'!F:O,10,FALSE),0)),"")</f>
        <v/>
      </c>
      <c r="S292" s="10" t="str">
        <f ca="1" t="shared" si="58"/>
        <v/>
      </c>
      <c r="T292" s="10" t="str">
        <f ca="1" t="shared" si="65"/>
        <v/>
      </c>
      <c r="U292" s="10">
        <f t="shared" si="66"/>
        <v>0</v>
      </c>
      <c r="V292" s="53" t="str">
        <f t="shared" si="67"/>
        <v/>
      </c>
      <c r="W292" s="10" t="str">
        <f>_xlfn.IFERROR(VLOOKUP(H292,'Q3.R'!E:J,6,FALSE),"")</f>
        <v/>
      </c>
      <c r="X292" s="10" t="str">
        <f>_xlfn.IFERROR(VLOOKUP(H292,'Q4.R'!E:J,6,FALSE),"")</f>
        <v/>
      </c>
    </row>
    <row r="293" spans="2:24" ht="21" customHeight="1">
      <c r="B293" s="10">
        <f t="shared" si="59"/>
        <v>0</v>
      </c>
      <c r="C293" s="10" t="str">
        <f t="shared" si="55"/>
        <v/>
      </c>
      <c r="D293" s="32">
        <f t="shared" si="60"/>
        <v>292</v>
      </c>
      <c r="I293" s="10">
        <v>0.3906627207345911</v>
      </c>
      <c r="J293" s="10" t="str">
        <f t="shared" si="56"/>
        <v/>
      </c>
      <c r="K293" s="10" t="str">
        <f>_xlfn.IFERROR(VLOOKUP(H293,'Q1.R'!E:J,6,FALSE),"")</f>
        <v/>
      </c>
      <c r="L293" s="10" t="str">
        <f>_xlfn.IFERROR(VLOOKUP(H293,'Q2.R'!E:J,6,FALSE),"")</f>
        <v/>
      </c>
      <c r="M293" s="10" t="str">
        <f t="shared" si="61"/>
        <v/>
      </c>
      <c r="N293" s="10" t="str">
        <f t="shared" si="62"/>
        <v/>
      </c>
      <c r="O293" s="10" t="str">
        <f t="shared" si="63"/>
        <v/>
      </c>
      <c r="P293" s="10" t="str">
        <f t="shared" si="64"/>
        <v/>
      </c>
      <c r="Q293" s="10">
        <f t="shared" si="57"/>
        <v>0</v>
      </c>
      <c r="R293" s="10" t="str">
        <f ca="1">_xlfn.IFERROR(IF(_xlfn.IFERROR(VLOOKUP(Q293,'F.SL'!F:O,10,FALSE),0)=0,IF(_xlfn.IFERROR(VLOOKUP(Q293,'SF.SL'!F:O,10,FALSE),0)=0,N293,_xlfn.IFERROR(VLOOKUP(Q293,'SF.SL'!F:O,10,FALSE),0)),_xlfn.IFERROR(VLOOKUP(Q293,'F.SL'!F:O,10,FALSE),0)),"")</f>
        <v/>
      </c>
      <c r="S293" s="10" t="str">
        <f ca="1" t="shared" si="58"/>
        <v/>
      </c>
      <c r="T293" s="10" t="str">
        <f ca="1" t="shared" si="65"/>
        <v/>
      </c>
      <c r="U293" s="10">
        <f t="shared" si="66"/>
        <v>0</v>
      </c>
      <c r="V293" s="53" t="str">
        <f t="shared" si="67"/>
        <v/>
      </c>
      <c r="W293" s="10" t="str">
        <f>_xlfn.IFERROR(VLOOKUP(H293,'Q3.R'!E:J,6,FALSE),"")</f>
        <v/>
      </c>
      <c r="X293" s="10" t="str">
        <f>_xlfn.IFERROR(VLOOKUP(H293,'Q4.R'!E:J,6,FALSE),"")</f>
        <v/>
      </c>
    </row>
    <row r="294" spans="2:24" ht="21" customHeight="1">
      <c r="B294" s="10">
        <f t="shared" si="59"/>
        <v>0</v>
      </c>
      <c r="C294" s="10" t="str">
        <f t="shared" si="55"/>
        <v/>
      </c>
      <c r="D294" s="32">
        <f t="shared" si="60"/>
        <v>293</v>
      </c>
      <c r="I294" s="10">
        <v>0.8717195506256643</v>
      </c>
      <c r="J294" s="10" t="str">
        <f t="shared" si="56"/>
        <v/>
      </c>
      <c r="K294" s="10" t="str">
        <f>_xlfn.IFERROR(VLOOKUP(H294,'Q1.R'!E:J,6,FALSE),"")</f>
        <v/>
      </c>
      <c r="L294" s="10" t="str">
        <f>_xlfn.IFERROR(VLOOKUP(H294,'Q2.R'!E:J,6,FALSE),"")</f>
        <v/>
      </c>
      <c r="M294" s="10" t="str">
        <f t="shared" si="61"/>
        <v/>
      </c>
      <c r="N294" s="10" t="str">
        <f t="shared" si="62"/>
        <v/>
      </c>
      <c r="O294" s="10" t="str">
        <f t="shared" si="63"/>
        <v/>
      </c>
      <c r="P294" s="10" t="str">
        <f t="shared" si="64"/>
        <v/>
      </c>
      <c r="Q294" s="10">
        <f t="shared" si="57"/>
        <v>0</v>
      </c>
      <c r="R294" s="10" t="str">
        <f ca="1">_xlfn.IFERROR(IF(_xlfn.IFERROR(VLOOKUP(Q294,'F.SL'!F:O,10,FALSE),0)=0,IF(_xlfn.IFERROR(VLOOKUP(Q294,'SF.SL'!F:O,10,FALSE),0)=0,N294,_xlfn.IFERROR(VLOOKUP(Q294,'SF.SL'!F:O,10,FALSE),0)),_xlfn.IFERROR(VLOOKUP(Q294,'F.SL'!F:O,10,FALSE),0)),"")</f>
        <v/>
      </c>
      <c r="S294" s="10" t="str">
        <f ca="1" t="shared" si="58"/>
        <v/>
      </c>
      <c r="T294" s="10" t="str">
        <f ca="1" t="shared" si="65"/>
        <v/>
      </c>
      <c r="U294" s="10">
        <f t="shared" si="66"/>
        <v>0</v>
      </c>
      <c r="V294" s="53" t="str">
        <f t="shared" si="67"/>
        <v/>
      </c>
      <c r="W294" s="10" t="str">
        <f>_xlfn.IFERROR(VLOOKUP(H294,'Q3.R'!E:J,6,FALSE),"")</f>
        <v/>
      </c>
      <c r="X294" s="10" t="str">
        <f>_xlfn.IFERROR(VLOOKUP(H294,'Q4.R'!E:J,6,FALSE),"")</f>
        <v/>
      </c>
    </row>
    <row r="295" spans="2:24" ht="21" customHeight="1">
      <c r="B295" s="10">
        <f t="shared" si="59"/>
        <v>0</v>
      </c>
      <c r="C295" s="10" t="str">
        <f t="shared" si="55"/>
        <v/>
      </c>
      <c r="D295" s="32">
        <f t="shared" si="60"/>
        <v>294</v>
      </c>
      <c r="I295" s="10">
        <v>0.42855264106801705</v>
      </c>
      <c r="J295" s="10" t="str">
        <f t="shared" si="56"/>
        <v/>
      </c>
      <c r="K295" s="10" t="str">
        <f>_xlfn.IFERROR(VLOOKUP(H295,'Q1.R'!E:J,6,FALSE),"")</f>
        <v/>
      </c>
      <c r="L295" s="10" t="str">
        <f>_xlfn.IFERROR(VLOOKUP(H295,'Q2.R'!E:J,6,FALSE),"")</f>
        <v/>
      </c>
      <c r="M295" s="10" t="str">
        <f t="shared" si="61"/>
        <v/>
      </c>
      <c r="N295" s="10" t="str">
        <f t="shared" si="62"/>
        <v/>
      </c>
      <c r="O295" s="10" t="str">
        <f t="shared" si="63"/>
        <v/>
      </c>
      <c r="P295" s="10" t="str">
        <f t="shared" si="64"/>
        <v/>
      </c>
      <c r="Q295" s="10">
        <f t="shared" si="57"/>
        <v>0</v>
      </c>
      <c r="R295" s="10" t="str">
        <f ca="1">_xlfn.IFERROR(IF(_xlfn.IFERROR(VLOOKUP(Q295,'F.SL'!F:O,10,FALSE),0)=0,IF(_xlfn.IFERROR(VLOOKUP(Q295,'SF.SL'!F:O,10,FALSE),0)=0,N295,_xlfn.IFERROR(VLOOKUP(Q295,'SF.SL'!F:O,10,FALSE),0)),_xlfn.IFERROR(VLOOKUP(Q295,'F.SL'!F:O,10,FALSE),0)),"")</f>
        <v/>
      </c>
      <c r="S295" s="10" t="str">
        <f ca="1" t="shared" si="58"/>
        <v/>
      </c>
      <c r="T295" s="10" t="str">
        <f ca="1" t="shared" si="65"/>
        <v/>
      </c>
      <c r="U295" s="10">
        <f t="shared" si="66"/>
        <v>0</v>
      </c>
      <c r="V295" s="53" t="str">
        <f t="shared" si="67"/>
        <v/>
      </c>
      <c r="W295" s="10" t="str">
        <f>_xlfn.IFERROR(VLOOKUP(H295,'Q3.R'!E:J,6,FALSE),"")</f>
        <v/>
      </c>
      <c r="X295" s="10" t="str">
        <f>_xlfn.IFERROR(VLOOKUP(H295,'Q4.R'!E:J,6,FALSE),"")</f>
        <v/>
      </c>
    </row>
    <row r="296" spans="2:24" ht="21" customHeight="1">
      <c r="B296" s="10">
        <f t="shared" si="59"/>
        <v>0</v>
      </c>
      <c r="C296" s="10" t="str">
        <f t="shared" si="55"/>
        <v/>
      </c>
      <c r="D296" s="32">
        <f t="shared" si="60"/>
        <v>295</v>
      </c>
      <c r="I296" s="10">
        <v>0.8675031001588623</v>
      </c>
      <c r="J296" s="10" t="str">
        <f t="shared" si="56"/>
        <v/>
      </c>
      <c r="K296" s="10" t="str">
        <f>_xlfn.IFERROR(VLOOKUP(H296,'Q1.R'!E:J,6,FALSE),"")</f>
        <v/>
      </c>
      <c r="L296" s="10" t="str">
        <f>_xlfn.IFERROR(VLOOKUP(H296,'Q2.R'!E:J,6,FALSE),"")</f>
        <v/>
      </c>
      <c r="M296" s="10" t="str">
        <f t="shared" si="61"/>
        <v/>
      </c>
      <c r="N296" s="10" t="str">
        <f t="shared" si="62"/>
        <v/>
      </c>
      <c r="O296" s="10" t="str">
        <f t="shared" si="63"/>
        <v/>
      </c>
      <c r="P296" s="10" t="str">
        <f t="shared" si="64"/>
        <v/>
      </c>
      <c r="Q296" s="10">
        <f t="shared" si="57"/>
        <v>0</v>
      </c>
      <c r="R296" s="10" t="str">
        <f ca="1">_xlfn.IFERROR(IF(_xlfn.IFERROR(VLOOKUP(Q296,'F.SL'!F:O,10,FALSE),0)=0,IF(_xlfn.IFERROR(VLOOKUP(Q296,'SF.SL'!F:O,10,FALSE),0)=0,N296,_xlfn.IFERROR(VLOOKUP(Q296,'SF.SL'!F:O,10,FALSE),0)),_xlfn.IFERROR(VLOOKUP(Q296,'F.SL'!F:O,10,FALSE),0)),"")</f>
        <v/>
      </c>
      <c r="S296" s="10" t="str">
        <f ca="1" t="shared" si="58"/>
        <v/>
      </c>
      <c r="T296" s="10" t="str">
        <f ca="1" t="shared" si="65"/>
        <v/>
      </c>
      <c r="U296" s="10">
        <f t="shared" si="66"/>
        <v>0</v>
      </c>
      <c r="V296" s="53" t="str">
        <f t="shared" si="67"/>
        <v/>
      </c>
      <c r="W296" s="10" t="str">
        <f>_xlfn.IFERROR(VLOOKUP(H296,'Q3.R'!E:J,6,FALSE),"")</f>
        <v/>
      </c>
      <c r="X296" s="10" t="str">
        <f>_xlfn.IFERROR(VLOOKUP(H296,'Q4.R'!E:J,6,FALSE),"")</f>
        <v/>
      </c>
    </row>
    <row r="297" spans="2:24" ht="21" customHeight="1">
      <c r="B297" s="10">
        <f t="shared" si="59"/>
        <v>0</v>
      </c>
      <c r="C297" s="10" t="str">
        <f t="shared" si="55"/>
        <v/>
      </c>
      <c r="D297" s="32">
        <f t="shared" si="60"/>
        <v>296</v>
      </c>
      <c r="I297" s="10">
        <v>0.938407549038079</v>
      </c>
      <c r="J297" s="10" t="str">
        <f t="shared" si="56"/>
        <v/>
      </c>
      <c r="K297" s="10" t="str">
        <f>_xlfn.IFERROR(VLOOKUP(H297,'Q1.R'!E:J,6,FALSE),"")</f>
        <v/>
      </c>
      <c r="L297" s="10" t="str">
        <f>_xlfn.IFERROR(VLOOKUP(H297,'Q2.R'!E:J,6,FALSE),"")</f>
        <v/>
      </c>
      <c r="M297" s="10" t="str">
        <f t="shared" si="61"/>
        <v/>
      </c>
      <c r="N297" s="10" t="str">
        <f t="shared" si="62"/>
        <v/>
      </c>
      <c r="O297" s="10" t="str">
        <f t="shared" si="63"/>
        <v/>
      </c>
      <c r="P297" s="10" t="str">
        <f t="shared" si="64"/>
        <v/>
      </c>
      <c r="Q297" s="10">
        <f t="shared" si="57"/>
        <v>0</v>
      </c>
      <c r="R297" s="10" t="str">
        <f ca="1">_xlfn.IFERROR(IF(_xlfn.IFERROR(VLOOKUP(Q297,'F.SL'!F:O,10,FALSE),0)=0,IF(_xlfn.IFERROR(VLOOKUP(Q297,'SF.SL'!F:O,10,FALSE),0)=0,N297,_xlfn.IFERROR(VLOOKUP(Q297,'SF.SL'!F:O,10,FALSE),0)),_xlfn.IFERROR(VLOOKUP(Q297,'F.SL'!F:O,10,FALSE),0)),"")</f>
        <v/>
      </c>
      <c r="S297" s="10" t="str">
        <f ca="1" t="shared" si="58"/>
        <v/>
      </c>
      <c r="T297" s="10" t="str">
        <f ca="1" t="shared" si="65"/>
        <v/>
      </c>
      <c r="U297" s="10">
        <f t="shared" si="66"/>
        <v>0</v>
      </c>
      <c r="V297" s="53" t="str">
        <f t="shared" si="67"/>
        <v/>
      </c>
      <c r="W297" s="10" t="str">
        <f>_xlfn.IFERROR(VLOOKUP(H297,'Q3.R'!E:J,6,FALSE),"")</f>
        <v/>
      </c>
      <c r="X297" s="10" t="str">
        <f>_xlfn.IFERROR(VLOOKUP(H297,'Q4.R'!E:J,6,FALSE),"")</f>
        <v/>
      </c>
    </row>
    <row r="298" spans="2:24" ht="21" customHeight="1">
      <c r="B298" s="10">
        <f t="shared" si="59"/>
        <v>0</v>
      </c>
      <c r="C298" s="10" t="str">
        <f t="shared" si="55"/>
        <v/>
      </c>
      <c r="D298" s="32">
        <f t="shared" si="60"/>
        <v>297</v>
      </c>
      <c r="I298" s="10">
        <v>0.3542688093005061</v>
      </c>
      <c r="J298" s="10" t="str">
        <f t="shared" si="56"/>
        <v/>
      </c>
      <c r="K298" s="10" t="str">
        <f>_xlfn.IFERROR(VLOOKUP(H298,'Q1.R'!E:J,6,FALSE),"")</f>
        <v/>
      </c>
      <c r="L298" s="10" t="str">
        <f>_xlfn.IFERROR(VLOOKUP(H298,'Q2.R'!E:J,6,FALSE),"")</f>
        <v/>
      </c>
      <c r="M298" s="10" t="str">
        <f t="shared" si="61"/>
        <v/>
      </c>
      <c r="N298" s="10" t="str">
        <f t="shared" si="62"/>
        <v/>
      </c>
      <c r="O298" s="10" t="str">
        <f t="shared" si="63"/>
        <v/>
      </c>
      <c r="P298" s="10" t="str">
        <f t="shared" si="64"/>
        <v/>
      </c>
      <c r="Q298" s="10">
        <f t="shared" si="57"/>
        <v>0</v>
      </c>
      <c r="R298" s="10" t="str">
        <f ca="1">_xlfn.IFERROR(IF(_xlfn.IFERROR(VLOOKUP(Q298,'F.SL'!F:O,10,FALSE),0)=0,IF(_xlfn.IFERROR(VLOOKUP(Q298,'SF.SL'!F:O,10,FALSE),0)=0,N298,_xlfn.IFERROR(VLOOKUP(Q298,'SF.SL'!F:O,10,FALSE),0)),_xlfn.IFERROR(VLOOKUP(Q298,'F.SL'!F:O,10,FALSE),0)),"")</f>
        <v/>
      </c>
      <c r="S298" s="10" t="str">
        <f ca="1" t="shared" si="58"/>
        <v/>
      </c>
      <c r="T298" s="10" t="str">
        <f ca="1" t="shared" si="65"/>
        <v/>
      </c>
      <c r="U298" s="10">
        <f t="shared" si="66"/>
        <v>0</v>
      </c>
      <c r="V298" s="53" t="str">
        <f t="shared" si="67"/>
        <v/>
      </c>
      <c r="W298" s="10" t="str">
        <f>_xlfn.IFERROR(VLOOKUP(H298,'Q3.R'!E:J,6,FALSE),"")</f>
        <v/>
      </c>
      <c r="X298" s="10" t="str">
        <f>_xlfn.IFERROR(VLOOKUP(H298,'Q4.R'!E:J,6,FALSE),"")</f>
        <v/>
      </c>
    </row>
    <row r="299" spans="2:24" ht="21" customHeight="1">
      <c r="B299" s="10">
        <f t="shared" si="59"/>
        <v>0</v>
      </c>
      <c r="C299" s="10" t="str">
        <f t="shared" si="55"/>
        <v/>
      </c>
      <c r="D299" s="32">
        <f t="shared" si="60"/>
        <v>298</v>
      </c>
      <c r="I299" s="10">
        <v>0.5463754847091838</v>
      </c>
      <c r="J299" s="10" t="str">
        <f t="shared" si="56"/>
        <v/>
      </c>
      <c r="K299" s="10" t="str">
        <f>_xlfn.IFERROR(VLOOKUP(H299,'Q1.R'!E:J,6,FALSE),"")</f>
        <v/>
      </c>
      <c r="L299" s="10" t="str">
        <f>_xlfn.IFERROR(VLOOKUP(H299,'Q2.R'!E:J,6,FALSE),"")</f>
        <v/>
      </c>
      <c r="M299" s="10" t="str">
        <f t="shared" si="61"/>
        <v/>
      </c>
      <c r="N299" s="10" t="str">
        <f t="shared" si="62"/>
        <v/>
      </c>
      <c r="O299" s="10" t="str">
        <f t="shared" si="63"/>
        <v/>
      </c>
      <c r="P299" s="10" t="str">
        <f t="shared" si="64"/>
        <v/>
      </c>
      <c r="Q299" s="10">
        <f t="shared" si="57"/>
        <v>0</v>
      </c>
      <c r="R299" s="10" t="str">
        <f ca="1">_xlfn.IFERROR(IF(_xlfn.IFERROR(VLOOKUP(Q299,'F.SL'!F:O,10,FALSE),0)=0,IF(_xlfn.IFERROR(VLOOKUP(Q299,'SF.SL'!F:O,10,FALSE),0)=0,N299,_xlfn.IFERROR(VLOOKUP(Q299,'SF.SL'!F:O,10,FALSE),0)),_xlfn.IFERROR(VLOOKUP(Q299,'F.SL'!F:O,10,FALSE),0)),"")</f>
        <v/>
      </c>
      <c r="S299" s="10" t="str">
        <f ca="1" t="shared" si="58"/>
        <v/>
      </c>
      <c r="T299" s="10" t="str">
        <f ca="1" t="shared" si="65"/>
        <v/>
      </c>
      <c r="U299" s="10">
        <f t="shared" si="66"/>
        <v>0</v>
      </c>
      <c r="V299" s="53" t="str">
        <f t="shared" si="67"/>
        <v/>
      </c>
      <c r="W299" s="10" t="str">
        <f>_xlfn.IFERROR(VLOOKUP(H299,'Q3.R'!E:J,6,FALSE),"")</f>
        <v/>
      </c>
      <c r="X299" s="10" t="str">
        <f>_xlfn.IFERROR(VLOOKUP(H299,'Q4.R'!E:J,6,FALSE),"")</f>
        <v/>
      </c>
    </row>
    <row r="300" spans="2:24" ht="21" customHeight="1">
      <c r="B300" s="10">
        <f t="shared" si="59"/>
        <v>0</v>
      </c>
      <c r="C300" s="10" t="str">
        <f t="shared" si="55"/>
        <v/>
      </c>
      <c r="D300" s="32">
        <f t="shared" si="60"/>
        <v>299</v>
      </c>
      <c r="I300" s="10">
        <v>0.022862824849092633</v>
      </c>
      <c r="J300" s="10" t="str">
        <f t="shared" si="56"/>
        <v/>
      </c>
      <c r="K300" s="10" t="str">
        <f>_xlfn.IFERROR(VLOOKUP(H300,'Q1.R'!E:J,6,FALSE),"")</f>
        <v/>
      </c>
      <c r="L300" s="10" t="str">
        <f>_xlfn.IFERROR(VLOOKUP(H300,'Q2.R'!E:J,6,FALSE),"")</f>
        <v/>
      </c>
      <c r="M300" s="10" t="str">
        <f t="shared" si="61"/>
        <v/>
      </c>
      <c r="N300" s="10" t="str">
        <f t="shared" si="62"/>
        <v/>
      </c>
      <c r="O300" s="10" t="str">
        <f t="shared" si="63"/>
        <v/>
      </c>
      <c r="P300" s="10" t="str">
        <f t="shared" si="64"/>
        <v/>
      </c>
      <c r="Q300" s="10">
        <f t="shared" si="57"/>
        <v>0</v>
      </c>
      <c r="R300" s="10" t="str">
        <f ca="1">_xlfn.IFERROR(IF(_xlfn.IFERROR(VLOOKUP(Q300,'F.SL'!F:O,10,FALSE),0)=0,IF(_xlfn.IFERROR(VLOOKUP(Q300,'SF.SL'!F:O,10,FALSE),0)=0,N300,_xlfn.IFERROR(VLOOKUP(Q300,'SF.SL'!F:O,10,FALSE),0)),_xlfn.IFERROR(VLOOKUP(Q300,'F.SL'!F:O,10,FALSE),0)),"")</f>
        <v/>
      </c>
      <c r="S300" s="10" t="str">
        <f ca="1" t="shared" si="58"/>
        <v/>
      </c>
      <c r="T300" s="10" t="str">
        <f ca="1" t="shared" si="65"/>
        <v/>
      </c>
      <c r="U300" s="10">
        <f t="shared" si="66"/>
        <v>0</v>
      </c>
      <c r="V300" s="53" t="str">
        <f t="shared" si="67"/>
        <v/>
      </c>
      <c r="W300" s="10" t="str">
        <f>_xlfn.IFERROR(VLOOKUP(H300,'Q3.R'!E:J,6,FALSE),"")</f>
        <v/>
      </c>
      <c r="X300" s="10" t="str">
        <f>_xlfn.IFERROR(VLOOKUP(H300,'Q4.R'!E:J,6,FALSE),"")</f>
        <v/>
      </c>
    </row>
    <row r="301" spans="2:24" ht="21" customHeight="1">
      <c r="B301" s="10">
        <f t="shared" si="59"/>
        <v>0</v>
      </c>
      <c r="C301" s="10" t="str">
        <f t="shared" si="55"/>
        <v/>
      </c>
      <c r="D301" s="32">
        <f t="shared" si="60"/>
        <v>300</v>
      </c>
      <c r="I301" s="10">
        <v>0.8685003874010875</v>
      </c>
      <c r="J301" s="10" t="str">
        <f t="shared" si="56"/>
        <v/>
      </c>
      <c r="K301" s="10" t="str">
        <f>_xlfn.IFERROR(VLOOKUP(H301,'Q1.R'!E:J,6,FALSE),"")</f>
        <v/>
      </c>
      <c r="L301" s="10" t="str">
        <f>_xlfn.IFERROR(VLOOKUP(H301,'Q2.R'!E:J,6,FALSE),"")</f>
        <v/>
      </c>
      <c r="M301" s="10" t="str">
        <f t="shared" si="61"/>
        <v/>
      </c>
      <c r="N301" s="10" t="str">
        <f t="shared" si="62"/>
        <v/>
      </c>
      <c r="O301" s="10" t="str">
        <f t="shared" si="63"/>
        <v/>
      </c>
      <c r="P301" s="10" t="str">
        <f t="shared" si="64"/>
        <v/>
      </c>
      <c r="Q301" s="10">
        <f t="shared" si="57"/>
        <v>0</v>
      </c>
      <c r="R301" s="10" t="str">
        <f ca="1">_xlfn.IFERROR(IF(_xlfn.IFERROR(VLOOKUP(Q301,'F.SL'!F:O,10,FALSE),0)=0,IF(_xlfn.IFERROR(VLOOKUP(Q301,'SF.SL'!F:O,10,FALSE),0)=0,N301,_xlfn.IFERROR(VLOOKUP(Q301,'SF.SL'!F:O,10,FALSE),0)),_xlfn.IFERROR(VLOOKUP(Q301,'F.SL'!F:O,10,FALSE),0)),"")</f>
        <v/>
      </c>
      <c r="S301" s="10" t="str">
        <f ca="1" t="shared" si="58"/>
        <v/>
      </c>
      <c r="T301" s="10" t="str">
        <f ca="1" t="shared" si="65"/>
        <v/>
      </c>
      <c r="U301" s="10">
        <f t="shared" si="66"/>
        <v>0</v>
      </c>
      <c r="V301" s="53" t="str">
        <f t="shared" si="67"/>
        <v/>
      </c>
      <c r="W301" s="10" t="str">
        <f>_xlfn.IFERROR(VLOOKUP(H301,'Q3.R'!E:J,6,FALSE),"")</f>
        <v/>
      </c>
      <c r="X301" s="10" t="str">
        <f>_xlfn.IFERROR(VLOOKUP(H301,'Q4.R'!E:J,6,FALSE),"")</f>
        <v/>
      </c>
    </row>
    <row r="302" ht="15">
      <c r="V302" s="10">
        <f>SUM(V2:V301)</f>
        <v>3</v>
      </c>
    </row>
  </sheetData>
  <conditionalFormatting sqref="D19:H301 D2:D18">
    <cfRule type="expression" priority="25" dxfId="1">
      <formula>$E2&lt;&gt;""</formula>
    </cfRule>
  </conditionalFormatting>
  <conditionalFormatting sqref="I1:I1048576">
    <cfRule type="duplicateValues" priority="22" dxfId="67">
      <formula>AND(COUNTIF($I$1:$I$1048576,I1)&gt;1,NOT(ISBLANK(I1)))</formula>
    </cfRule>
  </conditionalFormatting>
  <conditionalFormatting sqref="D2:D301">
    <cfRule type="expression" priority="21" dxfId="66">
      <formula>$E2&lt;&gt;""</formula>
    </cfRule>
  </conditionalFormatting>
  <conditionalFormatting sqref="H1 H19:H1048576">
    <cfRule type="duplicateValues" priority="20" dxfId="61">
      <formula>AND(COUNTIF($H$1:$H$1,H1)+COUNTIF($H$19:$H$1048576,H1)&gt;1,NOT(ISBLANK(H1)))</formula>
    </cfRule>
  </conditionalFormatting>
  <conditionalFormatting sqref="E5 E7:E18">
    <cfRule type="expression" priority="16" dxfId="1">
      <formula>$E5&lt;&gt;""</formula>
    </cfRule>
  </conditionalFormatting>
  <conditionalFormatting sqref="F5 F7:F18">
    <cfRule type="expression" priority="15" dxfId="1">
      <formula>$E5&lt;&gt;""</formula>
    </cfRule>
  </conditionalFormatting>
  <conditionalFormatting sqref="H2:H18">
    <cfRule type="expression" priority="14" dxfId="1">
      <formula>$E2&lt;&gt;""</formula>
    </cfRule>
  </conditionalFormatting>
  <conditionalFormatting sqref="H2:H18">
    <cfRule type="duplicateValues" priority="13" dxfId="61">
      <formula>AND(COUNTIF($H$2:$H$18,H2)&gt;1,NOT(ISBLANK(H2)))</formula>
    </cfRule>
  </conditionalFormatting>
  <conditionalFormatting sqref="G2 G5 G7:G18">
    <cfRule type="expression" priority="12" dxfId="1">
      <formula>$E2&lt;&gt;""</formula>
    </cfRule>
  </conditionalFormatting>
  <conditionalFormatting sqref="E2">
    <cfRule type="expression" priority="11" dxfId="1">
      <formula>$E2&lt;&gt;""</formula>
    </cfRule>
  </conditionalFormatting>
  <conditionalFormatting sqref="F2">
    <cfRule type="expression" priority="10" dxfId="1">
      <formula>$E2&lt;&gt;""</formula>
    </cfRule>
  </conditionalFormatting>
  <conditionalFormatting sqref="E3">
    <cfRule type="expression" priority="9" dxfId="1">
      <formula>$E3&lt;&gt;""</formula>
    </cfRule>
  </conditionalFormatting>
  <conditionalFormatting sqref="F3">
    <cfRule type="expression" priority="8" dxfId="1">
      <formula>$E3&lt;&gt;""</formula>
    </cfRule>
  </conditionalFormatting>
  <conditionalFormatting sqref="G3">
    <cfRule type="expression" priority="7" dxfId="1">
      <formula>$E3&lt;&gt;""</formula>
    </cfRule>
  </conditionalFormatting>
  <conditionalFormatting sqref="E4">
    <cfRule type="expression" priority="6" dxfId="1">
      <formula>$E4&lt;&gt;""</formula>
    </cfRule>
  </conditionalFormatting>
  <conditionalFormatting sqref="F4">
    <cfRule type="expression" priority="5" dxfId="1">
      <formula>$E4&lt;&gt;""</formula>
    </cfRule>
  </conditionalFormatting>
  <conditionalFormatting sqref="G4">
    <cfRule type="expression" priority="4" dxfId="1">
      <formula>$E4&lt;&gt;""</formula>
    </cfRule>
  </conditionalFormatting>
  <conditionalFormatting sqref="E6">
    <cfRule type="expression" priority="3" dxfId="1">
      <formula>$E6&lt;&gt;""</formula>
    </cfRule>
  </conditionalFormatting>
  <conditionalFormatting sqref="F6">
    <cfRule type="expression" priority="2" dxfId="1">
      <formula>$E6&lt;&gt;""</formula>
    </cfRule>
  </conditionalFormatting>
  <conditionalFormatting sqref="G6">
    <cfRule type="expression" priority="1" dxfId="1">
      <formula>$E6&lt;&gt;""</formula>
    </cfRule>
  </conditionalFormatting>
  <printOptions/>
  <pageMargins left="0.7" right="0.7" top="0.75" bottom="0.75" header="0.3" footer="0.3"/>
  <pageSetup horizontalDpi="200" verticalDpi="200" orientation="portrait" paperSize="9" copies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8"/>
  <sheetViews>
    <sheetView zoomScaleSheetLayoutView="100" workbookViewId="0" topLeftCell="B1">
      <pane ySplit="8" topLeftCell="A11" activePane="bottomLeft" state="frozen"/>
      <selection pane="topLeft" activeCell="B1" sqref="B1"/>
      <selection pane="bottomLeft" activeCell="H15" sqref="H15"/>
    </sheetView>
  </sheetViews>
  <sheetFormatPr defaultColWidth="9.00390625" defaultRowHeight="15"/>
  <cols>
    <col min="1" max="1" width="6.8515625" style="8" hidden="1" customWidth="1"/>
    <col min="2" max="2" width="7.00390625" style="8" bestFit="1" customWidth="1"/>
    <col min="3" max="3" width="11.57421875" style="8" bestFit="1" customWidth="1"/>
    <col min="4" max="4" width="16.421875" style="8" customWidth="1"/>
    <col min="5" max="5" width="6.28125" style="8" customWidth="1"/>
    <col min="6" max="6" width="9.00390625" style="8" customWidth="1"/>
    <col min="7" max="7" width="15.57421875" style="47" customWidth="1"/>
    <col min="8" max="8" width="11.7109375" style="48" customWidth="1"/>
    <col min="9" max="9" width="6.28125" style="49" customWidth="1"/>
    <col min="10" max="10" width="10.7109375" style="48" customWidth="1"/>
    <col min="11" max="11" width="30.00390625" style="14" customWidth="1"/>
    <col min="12" max="12" width="30.140625" style="8" customWidth="1"/>
    <col min="13" max="13" width="29.7109375" style="8" customWidth="1"/>
    <col min="14" max="14" width="34.00390625" style="8" customWidth="1"/>
    <col min="15" max="15" width="48.00390625" style="8" customWidth="1"/>
    <col min="16" max="16384" width="9.00390625" style="8" customWidth="1"/>
  </cols>
  <sheetData>
    <row r="1" spans="1:11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34"/>
      <c r="K1" s="36"/>
    </row>
    <row r="2" spans="2:11" s="33" customFormat="1" ht="18" customHeight="1">
      <c r="B2" s="106" t="str">
        <f>"Startlist Qualification(1) "&amp;'Inf.'!C7&amp;" "&amp;'Inf.'!C8&amp;" Lead"</f>
        <v>Startlist Qualification(1) Man  Lead</v>
      </c>
      <c r="C2" s="106"/>
      <c r="D2" s="106"/>
      <c r="E2" s="106"/>
      <c r="F2" s="106"/>
      <c r="G2" s="106"/>
      <c r="H2" s="50"/>
      <c r="K2" s="36"/>
    </row>
    <row r="3" spans="4:11" s="33" customFormat="1" ht="18" customHeight="1">
      <c r="D3" s="35"/>
      <c r="E3" s="35"/>
      <c r="H3" s="44"/>
      <c r="K3" s="36"/>
    </row>
    <row r="4" spans="3:11" s="33" customFormat="1" ht="18" customHeight="1">
      <c r="C4" s="37" t="s">
        <v>18</v>
      </c>
      <c r="D4" s="64" t="str">
        <f>'Inf.'!C5</f>
        <v xml:space="preserve">Zilina La Skala  Slovakia </v>
      </c>
      <c r="E4" s="108" t="str">
        <f>IF('Inf.'!C10="Flash","Reciption Open:","Isolation Open:")</f>
        <v>Reciption Open:</v>
      </c>
      <c r="F4" s="108"/>
      <c r="G4" s="65">
        <f>'Inf.'!G4</f>
        <v>0</v>
      </c>
      <c r="H4" s="48"/>
      <c r="K4" s="36"/>
    </row>
    <row r="5" spans="3:11" s="33" customFormat="1" ht="18" customHeight="1">
      <c r="C5" s="37" t="s">
        <v>19</v>
      </c>
      <c r="D5" s="40">
        <f>'Inf.'!F4</f>
        <v>45269</v>
      </c>
      <c r="E5" s="108" t="str">
        <f>IF('Inf.'!C10="Flash","Reciption Close:","Isolation Close:")</f>
        <v>Reciption Close:</v>
      </c>
      <c r="F5" s="108"/>
      <c r="G5" s="65">
        <f>'Inf.'!H4</f>
        <v>0</v>
      </c>
      <c r="H5" s="48"/>
      <c r="K5" s="36"/>
    </row>
    <row r="6" spans="3:11" s="33" customFormat="1" ht="18" customHeight="1">
      <c r="C6" s="38"/>
      <c r="D6" s="64"/>
      <c r="E6" s="42"/>
      <c r="F6" s="37" t="s">
        <v>27</v>
      </c>
      <c r="G6" s="65">
        <f>'Inf.'!I4</f>
        <v>0</v>
      </c>
      <c r="H6" s="48"/>
      <c r="K6" s="36"/>
    </row>
    <row r="7" spans="2:11" s="33" customFormat="1" ht="18" customHeight="1"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4" ht="35.1" customHeight="1">
      <c r="A8" t="s">
        <v>49</v>
      </c>
      <c r="B8" s="16" t="s">
        <v>14</v>
      </c>
      <c r="C8" s="16" t="s">
        <v>15</v>
      </c>
      <c r="D8" s="16" t="s">
        <v>16</v>
      </c>
      <c r="E8" s="17" t="s">
        <v>45</v>
      </c>
      <c r="F8" s="16" t="s">
        <v>22</v>
      </c>
      <c r="G8" s="16" t="s">
        <v>30</v>
      </c>
      <c r="H8" s="16" t="s">
        <v>23</v>
      </c>
      <c r="I8" s="16" t="s">
        <v>24</v>
      </c>
      <c r="J8" s="16" t="s">
        <v>41</v>
      </c>
      <c r="K8" s="18"/>
      <c r="M8" s="3" t="s">
        <v>25</v>
      </c>
      <c r="N8" s="3" t="s">
        <v>26</v>
      </c>
    </row>
    <row r="9" spans="1:15" ht="21.95" customHeight="1">
      <c r="A9" s="19">
        <f>O9</f>
        <v>5</v>
      </c>
      <c r="B9" s="20">
        <f>IF(ROW()-8&gt;'Inf.'!$I$10,"",ROW()-8)</f>
        <v>1</v>
      </c>
      <c r="C9" s="21" t="str">
        <f>IF(B9&gt;'Inf.'!$I$10,"",VLOOKUP(B9,'Rec.'!C:H,3,FALSE))</f>
        <v>Mrovčák</v>
      </c>
      <c r="D9" s="21" t="str">
        <f>IF(B9&gt;'Inf.'!$I$10,"",VLOOKUP(B9,'Rec.'!C:H,4,FALSE))</f>
        <v>Miroslav</v>
      </c>
      <c r="E9" s="20" t="str">
        <f>IF(B9&gt;'Inf.'!$I$10,"",VLOOKUP(B9,'Rec.'!C:H,5,FALSE))</f>
        <v>SVK</v>
      </c>
      <c r="F9" s="20">
        <f>IF(B9&gt;'Inf.'!$I$10,"",VLOOKUP(B9,'Rec.'!C:H,6,FALSE))</f>
        <v>32</v>
      </c>
      <c r="G9" s="42"/>
      <c r="H9" s="43" t="s">
        <v>143</v>
      </c>
      <c r="I9" s="43"/>
      <c r="J9" s="42">
        <v>1</v>
      </c>
      <c r="K9" s="22" t="str">
        <f>_xlfn.IFERROR(IF(B9&gt;'Inf.'!$I$10,"",H9),"")</f>
        <v>TOP</v>
      </c>
      <c r="L9" s="8">
        <f>_xlfn.IFERROR(IF('Inf.'!$C$10="Onsight",IF(K9="TOP",10^7+(10-I9)+(3-J9)*10,K9*10^5+(3-J9)*10),IF(K9="TOP",10^7+(3-J9)*10,K9*10^5+(3-J9)*10)),"")</f>
        <v>10000020</v>
      </c>
      <c r="M9" s="8">
        <f>_xlfn.IFERROR(RANK(L9,L:L,0),"")</f>
        <v>1</v>
      </c>
      <c r="N9" s="8">
        <f>_xlfn.IFERROR(M9*100+'Rec.'!I2,"")</f>
        <v>100.59244577885185</v>
      </c>
      <c r="O9" s="8">
        <f>_xlfn.IFERROR(RANK(N9,N:N,1),"")</f>
        <v>5</v>
      </c>
    </row>
    <row r="10" spans="1:15" ht="21.95" customHeight="1">
      <c r="A10" s="19">
        <f aca="true" t="shared" si="0" ref="A10:A73">O10</f>
        <v>15</v>
      </c>
      <c r="B10" s="20">
        <f>IF(ROW()-8&gt;'Inf.'!$I$10,"",ROW()-8)</f>
        <v>2</v>
      </c>
      <c r="C10" s="21" t="str">
        <f>IF(B10&gt;'Inf.'!$I$10,"",VLOOKUP(B10,'Rec.'!C:H,3,FALSE))</f>
        <v>Nečej</v>
      </c>
      <c r="D10" s="21" t="str">
        <f>IF(B10&gt;'Inf.'!$I$10,"",VLOOKUP(B10,'Rec.'!C:H,4,FALSE))</f>
        <v>Martin</v>
      </c>
      <c r="E10" s="20" t="str">
        <f>IF(B10&gt;'Inf.'!$I$10,"",VLOOKUP(B10,'Rec.'!C:H,5,FALSE))</f>
        <v>SVK</v>
      </c>
      <c r="F10" s="20">
        <f>IF(B10&gt;'Inf.'!$I$10,"",VLOOKUP(B10,'Rec.'!C:H,6,FALSE))</f>
        <v>69</v>
      </c>
      <c r="G10" s="42"/>
      <c r="H10" s="43">
        <v>9</v>
      </c>
      <c r="I10" s="43"/>
      <c r="J10" s="42">
        <v>1</v>
      </c>
      <c r="K10" s="22">
        <f>_xlfn.IFERROR(IF(B10&gt;'Inf.'!$I$10,"",H10),"")</f>
        <v>9</v>
      </c>
      <c r="L10" s="8">
        <f>_xlfn.IFERROR(IF('Inf.'!$C$10="Onsight",IF(K10="TOP",10^7+(10-I10)+(3-J10)*10,K10*10^5+(3-J10)*10),IF(K10="TOP",10^7+(3-J10)*10,K10*10^5+(3-J10)*10)),"")</f>
        <v>900020</v>
      </c>
      <c r="M10" s="8">
        <f aca="true" t="shared" si="1" ref="M10:M73">_xlfn.IFERROR(RANK(L10,L:L,0),"")</f>
        <v>15</v>
      </c>
      <c r="N10" s="8">
        <f>_xlfn.IFERROR(M10*100+'Rec.'!I3,"")</f>
        <v>1500.6536795935338</v>
      </c>
      <c r="O10" s="8">
        <f aca="true" t="shared" si="2" ref="O10:O73">_xlfn.IFERROR(RANK(N10,N:N,1),"")</f>
        <v>15</v>
      </c>
    </row>
    <row r="11" spans="1:15" ht="21.95" customHeight="1">
      <c r="A11" s="19">
        <f t="shared" si="0"/>
        <v>12</v>
      </c>
      <c r="B11" s="20">
        <f>IF(ROW()-8&gt;'Inf.'!$I$10,"",ROW()-8)</f>
        <v>3</v>
      </c>
      <c r="C11" s="21" t="str">
        <f>IF(B11&gt;'Inf.'!$I$10,"",VLOOKUP(B11,'Rec.'!C:H,3,FALSE))</f>
        <v>Mikel</v>
      </c>
      <c r="D11" s="21" t="str">
        <f>IF(B11&gt;'Inf.'!$I$10,"",VLOOKUP(B11,'Rec.'!C:H,4,FALSE))</f>
        <v>Jan</v>
      </c>
      <c r="E11" s="20" t="str">
        <f>IF(B11&gt;'Inf.'!$I$10,"",VLOOKUP(B11,'Rec.'!C:H,5,FALSE))</f>
        <v>CZE</v>
      </c>
      <c r="F11" s="20">
        <f>IF(B11&gt;'Inf.'!$I$10,"",VLOOKUP(B11,'Rec.'!C:H,6,FALSE))</f>
        <v>31</v>
      </c>
      <c r="G11" s="42"/>
      <c r="H11" s="43">
        <v>13.2</v>
      </c>
      <c r="I11" s="43"/>
      <c r="J11" s="42">
        <v>1</v>
      </c>
      <c r="K11" s="22">
        <f>_xlfn.IFERROR(IF(B11&gt;'Inf.'!$I$10,"",H11),"")</f>
        <v>13.2</v>
      </c>
      <c r="L11" s="8">
        <f>_xlfn.IFERROR(IF('Inf.'!$C$10="Onsight",IF(K11="TOP",10^7+(10-I11)+(3-J11)*10,K11*10^5+(3-J11)*10),IF(K11="TOP",10^7+(3-J11)*10,K11*10^5+(3-J11)*10)),"")</f>
        <v>1320020</v>
      </c>
      <c r="M11" s="8">
        <f t="shared" si="1"/>
        <v>12</v>
      </c>
      <c r="N11" s="8">
        <f>_xlfn.IFERROR(M11*100+'Rec.'!I4,"")</f>
        <v>1200.6152707397669</v>
      </c>
      <c r="O11" s="8">
        <f t="shared" si="2"/>
        <v>12</v>
      </c>
    </row>
    <row r="12" spans="1:15" ht="21.95" customHeight="1">
      <c r="A12" s="19">
        <f t="shared" si="0"/>
        <v>9</v>
      </c>
      <c r="B12" s="20">
        <f>IF(ROW()-8&gt;'Inf.'!$I$10,"",ROW()-8)</f>
        <v>4</v>
      </c>
      <c r="C12" s="21" t="str">
        <f>IF(B12&gt;'Inf.'!$I$10,"",VLOOKUP(B12,'Rec.'!C:H,3,FALSE))</f>
        <v>Stryhala</v>
      </c>
      <c r="D12" s="21" t="str">
        <f>IF(B12&gt;'Inf.'!$I$10,"",VLOOKUP(B12,'Rec.'!C:H,4,FALSE))</f>
        <v>Miroslaw</v>
      </c>
      <c r="E12" s="20" t="str">
        <f>IF(B12&gt;'Inf.'!$I$10,"",VLOOKUP(B12,'Rec.'!C:H,5,FALSE))</f>
        <v>POL</v>
      </c>
      <c r="F12" s="20">
        <f>IF(B12&gt;'Inf.'!$I$10,"",VLOOKUP(B12,'Rec.'!C:H,6,FALSE))</f>
        <v>52</v>
      </c>
      <c r="G12" s="42"/>
      <c r="H12" s="43">
        <v>18.2</v>
      </c>
      <c r="I12" s="43"/>
      <c r="J12" s="42">
        <v>1</v>
      </c>
      <c r="K12" s="22">
        <f>_xlfn.IFERROR(IF(B12&gt;'Inf.'!$I$10,"",H12),"")</f>
        <v>18.2</v>
      </c>
      <c r="L12" s="8">
        <f>_xlfn.IFERROR(IF('Inf.'!$C$10="Onsight",IF(K12="TOP",10^7+(10-I12)+(3-J12)*10,K12*10^5+(3-J12)*10),IF(K12="TOP",10^7+(3-J12)*10,K12*10^5+(3-J12)*10)),"")</f>
        <v>1820020</v>
      </c>
      <c r="M12" s="8">
        <f t="shared" si="1"/>
        <v>9</v>
      </c>
      <c r="N12" s="8">
        <f>_xlfn.IFERROR(M12*100+'Rec.'!I5,"")</f>
        <v>900.8468863513367</v>
      </c>
      <c r="O12" s="8">
        <f t="shared" si="2"/>
        <v>9</v>
      </c>
    </row>
    <row r="13" spans="1:15" ht="21.95" customHeight="1">
      <c r="A13" s="19">
        <f t="shared" si="0"/>
        <v>14</v>
      </c>
      <c r="B13" s="20">
        <f>IF(ROW()-8&gt;'Inf.'!$I$10,"",ROW()-8)</f>
        <v>5</v>
      </c>
      <c r="C13" s="21" t="str">
        <f>IF(B13&gt;'Inf.'!$I$10,"",VLOOKUP(B13,'Rec.'!C:H,3,FALSE))</f>
        <v>Šustr</v>
      </c>
      <c r="D13" s="21" t="str">
        <f>IF(B13&gt;'Inf.'!$I$10,"",VLOOKUP(B13,'Rec.'!C:H,4,FALSE))</f>
        <v>Ján</v>
      </c>
      <c r="E13" s="20" t="str">
        <f>IF(B13&gt;'Inf.'!$I$10,"",VLOOKUP(B13,'Rec.'!C:H,5,FALSE))</f>
        <v>SVK</v>
      </c>
      <c r="F13" s="20">
        <f>IF(B13&gt;'Inf.'!$I$10,"",VLOOKUP(B13,'Rec.'!C:H,6,FALSE))</f>
        <v>55</v>
      </c>
      <c r="G13" s="42"/>
      <c r="H13" s="43">
        <v>10</v>
      </c>
      <c r="I13" s="43"/>
      <c r="J13" s="42">
        <v>1</v>
      </c>
      <c r="K13" s="22">
        <f>_xlfn.IFERROR(IF(B13&gt;'Inf.'!$I$10,"",H13),"")</f>
        <v>10</v>
      </c>
      <c r="L13" s="8">
        <f>_xlfn.IFERROR(IF('Inf.'!$C$10="Onsight",IF(K13="TOP",10^7+(10-I13)+(3-J13)*10,K13*10^5+(3-J13)*10),IF(K13="TOP",10^7+(3-J13)*10,K13*10^5+(3-J13)*10)),"")</f>
        <v>1000020</v>
      </c>
      <c r="M13" s="8">
        <f t="shared" si="1"/>
        <v>13</v>
      </c>
      <c r="N13" s="8">
        <f>_xlfn.IFERROR(M13*100+'Rec.'!I6,"")</f>
        <v>1300.8943320298063</v>
      </c>
      <c r="O13" s="8">
        <f t="shared" si="2"/>
        <v>14</v>
      </c>
    </row>
    <row r="14" spans="1:15" ht="21.95" customHeight="1">
      <c r="A14" s="19">
        <f t="shared" si="0"/>
        <v>6</v>
      </c>
      <c r="B14" s="20">
        <f>IF(ROW()-8&gt;'Inf.'!$I$10,"",ROW()-8)</f>
        <v>6</v>
      </c>
      <c r="C14" s="21" t="str">
        <f>IF(B14&gt;'Inf.'!$I$10,"",VLOOKUP(B14,'Rec.'!C:H,3,FALSE))</f>
        <v>Lienerth</v>
      </c>
      <c r="D14" s="21" t="str">
        <f>IF(B14&gt;'Inf.'!$I$10,"",VLOOKUP(B14,'Rec.'!C:H,4,FALSE))</f>
        <v>Radek</v>
      </c>
      <c r="E14" s="20" t="str">
        <f>IF(B14&gt;'Inf.'!$I$10,"",VLOOKUP(B14,'Rec.'!C:H,5,FALSE))</f>
        <v>CZE</v>
      </c>
      <c r="F14" s="20">
        <f>IF(B14&gt;'Inf.'!$I$10,"",VLOOKUP(B14,'Rec.'!C:H,6,FALSE))</f>
        <v>28</v>
      </c>
      <c r="G14" s="42"/>
      <c r="H14" s="43" t="s">
        <v>143</v>
      </c>
      <c r="I14" s="43"/>
      <c r="J14" s="42">
        <v>1</v>
      </c>
      <c r="K14" s="22" t="str">
        <f>_xlfn.IFERROR(IF(B14&gt;'Inf.'!$I$10,"",H14),"")</f>
        <v>TOP</v>
      </c>
      <c r="L14" s="8">
        <f>_xlfn.IFERROR(IF('Inf.'!$C$10="Onsight",IF(K14="TOP",10^7+(10-I14)+(3-J14)*10,K14*10^5+(3-J14)*10),IF(K14="TOP",10^7+(3-J14)*10,K14*10^5+(3-J14)*10)),"")</f>
        <v>10000020</v>
      </c>
      <c r="M14" s="8">
        <f t="shared" si="1"/>
        <v>1</v>
      </c>
      <c r="N14" s="8">
        <f>_xlfn.IFERROR(M14*100+'Rec.'!I7,"")</f>
        <v>100.60437180157506</v>
      </c>
      <c r="O14" s="8">
        <f t="shared" si="2"/>
        <v>6</v>
      </c>
    </row>
    <row r="15" spans="1:15" ht="21.95" customHeight="1">
      <c r="A15" s="19">
        <f t="shared" si="0"/>
        <v>1</v>
      </c>
      <c r="B15" s="20">
        <f>IF(ROW()-8&gt;'Inf.'!$I$10,"",ROW()-8)</f>
        <v>7</v>
      </c>
      <c r="C15" s="21" t="str">
        <f>IF(B15&gt;'Inf.'!$I$10,"",VLOOKUP(B15,'Rec.'!C:H,3,FALSE))</f>
        <v>Černý</v>
      </c>
      <c r="D15" s="21" t="str">
        <f>IF(B15&gt;'Inf.'!$I$10,"",VLOOKUP(B15,'Rec.'!C:H,4,FALSE))</f>
        <v>Marek</v>
      </c>
      <c r="E15" s="20" t="str">
        <f>IF(B15&gt;'Inf.'!$I$10,"",VLOOKUP(B15,'Rec.'!C:H,5,FALSE))</f>
        <v>SVK</v>
      </c>
      <c r="F15" s="20">
        <f>IF(B15&gt;'Inf.'!$I$10,"",VLOOKUP(B15,'Rec.'!C:H,6,FALSE))</f>
        <v>35</v>
      </c>
      <c r="G15" s="42"/>
      <c r="H15" s="42" t="s">
        <v>143</v>
      </c>
      <c r="I15" s="43"/>
      <c r="J15" s="42">
        <v>1</v>
      </c>
      <c r="K15" s="22" t="str">
        <f>_xlfn.IFERROR(IF(B15&gt;'Inf.'!$I$10,"",H15),"")</f>
        <v>TOP</v>
      </c>
      <c r="L15" s="8">
        <f>_xlfn.IFERROR(IF('Inf.'!$C$10="Onsight",IF(K15="TOP",10^7+(10-I15)+(3-J15)*10,K15*10^5+(3-J15)*10),IF(K15="TOP",10^7+(3-J15)*10,K15*10^5+(3-J15)*10)),"")</f>
        <v>10000020</v>
      </c>
      <c r="M15" s="8">
        <f t="shared" si="1"/>
        <v>1</v>
      </c>
      <c r="N15" s="8">
        <f>_xlfn.IFERROR(M15*100+'Rec.'!I8,"")</f>
        <v>100.25488901434834</v>
      </c>
      <c r="O15" s="8">
        <f t="shared" si="2"/>
        <v>1</v>
      </c>
    </row>
    <row r="16" spans="1:15" ht="21.95" customHeight="1">
      <c r="A16" s="19">
        <f t="shared" si="0"/>
        <v>4</v>
      </c>
      <c r="B16" s="20">
        <f>IF(ROW()-8&gt;'Inf.'!$I$10,"",ROW()-8)</f>
        <v>8</v>
      </c>
      <c r="C16" s="21" t="str">
        <f>IF(B16&gt;'Inf.'!$I$10,"",VLOOKUP(B16,'Rec.'!C:H,3,FALSE))</f>
        <v>Hamerský</v>
      </c>
      <c r="D16" s="21" t="str">
        <f>IF(B16&gt;'Inf.'!$I$10,"",VLOOKUP(B16,'Rec.'!C:H,4,FALSE))</f>
        <v>Oliver</v>
      </c>
      <c r="E16" s="20" t="str">
        <f>IF(B16&gt;'Inf.'!$I$10,"",VLOOKUP(B16,'Rec.'!C:H,5,FALSE))</f>
        <v>CZE</v>
      </c>
      <c r="F16" s="20">
        <f>IF(B16&gt;'Inf.'!$I$10,"",VLOOKUP(B16,'Rec.'!C:H,6,FALSE))</f>
        <v>40</v>
      </c>
      <c r="G16" s="42"/>
      <c r="H16" s="42" t="s">
        <v>143</v>
      </c>
      <c r="I16" s="43"/>
      <c r="J16" s="42">
        <v>1</v>
      </c>
      <c r="K16" s="22" t="str">
        <f>_xlfn.IFERROR(IF(B16&gt;'Inf.'!$I$10,"",H16),"")</f>
        <v>TOP</v>
      </c>
      <c r="L16" s="8">
        <f>_xlfn.IFERROR(IF('Inf.'!$C$10="Onsight",IF(K16="TOP",10^7+(10-I16)+(3-J16)*10,K16*10^5+(3-J16)*10),IF(K16="TOP",10^7+(3-J16)*10,K16*10^5+(3-J16)*10)),"")</f>
        <v>10000020</v>
      </c>
      <c r="M16" s="8">
        <f t="shared" si="1"/>
        <v>1</v>
      </c>
      <c r="N16" s="8">
        <f>_xlfn.IFERROR(M16*100+'Rec.'!I9,"")</f>
        <v>100.54425490221018</v>
      </c>
      <c r="O16" s="8">
        <f t="shared" si="2"/>
        <v>4</v>
      </c>
    </row>
    <row r="17" spans="1:15" ht="21.95" customHeight="1">
      <c r="A17" s="19">
        <f t="shared" si="0"/>
        <v>11</v>
      </c>
      <c r="B17" s="20">
        <f>IF(ROW()-8&gt;'Inf.'!$I$10,"",ROW()-8)</f>
        <v>9</v>
      </c>
      <c r="C17" s="21" t="str">
        <f>IF(B17&gt;'Inf.'!$I$10,"",VLOOKUP(B17,'Rec.'!C:H,3,FALSE))</f>
        <v>Bizub</v>
      </c>
      <c r="D17" s="21" t="str">
        <f>IF(B17&gt;'Inf.'!$I$10,"",VLOOKUP(B17,'Rec.'!C:H,4,FALSE))</f>
        <v>Ondrej</v>
      </c>
      <c r="E17" s="20" t="str">
        <f>IF(B17&gt;'Inf.'!$I$10,"",VLOOKUP(B17,'Rec.'!C:H,5,FALSE))</f>
        <v>SVK</v>
      </c>
      <c r="F17" s="20">
        <f>IF(B17&gt;'Inf.'!$I$10,"",VLOOKUP(B17,'Rec.'!C:H,6,FALSE))</f>
        <v>27</v>
      </c>
      <c r="G17" s="42"/>
      <c r="H17" s="42">
        <v>15</v>
      </c>
      <c r="I17" s="43"/>
      <c r="J17" s="42">
        <v>1</v>
      </c>
      <c r="K17" s="22">
        <f>_xlfn.IFERROR(IF(B17&gt;'Inf.'!$I$10,"",H17),"")</f>
        <v>15</v>
      </c>
      <c r="L17" s="8">
        <f>_xlfn.IFERROR(IF('Inf.'!$C$10="Onsight",IF(K17="TOP",10^7+(10-I17)+(3-J17)*10,K17*10^5+(3-J17)*10),IF(K17="TOP",10^7+(3-J17)*10,K17*10^5+(3-J17)*10)),"")</f>
        <v>1500020</v>
      </c>
      <c r="M17" s="8">
        <f t="shared" si="1"/>
        <v>11</v>
      </c>
      <c r="N17" s="8">
        <f>_xlfn.IFERROR(M17*100+'Rec.'!I10,"")</f>
        <v>1100.9804677815423</v>
      </c>
      <c r="O17" s="8">
        <f t="shared" si="2"/>
        <v>11</v>
      </c>
    </row>
    <row r="18" spans="1:15" ht="21.95" customHeight="1">
      <c r="A18" s="19">
        <f t="shared" si="0"/>
        <v>3</v>
      </c>
      <c r="B18" s="20">
        <f>IF(ROW()-8&gt;'Inf.'!$I$10,"",ROW()-8)</f>
        <v>10</v>
      </c>
      <c r="C18" s="21" t="str">
        <f>IF(B18&gt;'Inf.'!$I$10,"",VLOOKUP(B18,'Rec.'!C:H,3,FALSE))</f>
        <v>Lienerth</v>
      </c>
      <c r="D18" s="21" t="str">
        <f>IF(B18&gt;'Inf.'!$I$10,"",VLOOKUP(B18,'Rec.'!C:H,4,FALSE))</f>
        <v>Matyáš</v>
      </c>
      <c r="E18" s="20" t="str">
        <f>IF(B18&gt;'Inf.'!$I$10,"",VLOOKUP(B18,'Rec.'!C:H,5,FALSE))</f>
        <v>CZE</v>
      </c>
      <c r="F18" s="20">
        <f>IF(B18&gt;'Inf.'!$I$10,"",VLOOKUP(B18,'Rec.'!C:H,6,FALSE))</f>
        <v>39</v>
      </c>
      <c r="G18" s="42"/>
      <c r="H18" s="42" t="s">
        <v>143</v>
      </c>
      <c r="I18" s="43"/>
      <c r="J18" s="42">
        <v>1</v>
      </c>
      <c r="K18" s="22" t="str">
        <f>_xlfn.IFERROR(IF(B18&gt;'Inf.'!$I$10,"",H18),"")</f>
        <v>TOP</v>
      </c>
      <c r="L18" s="8">
        <f>_xlfn.IFERROR(IF('Inf.'!$C$10="Onsight",IF(K18="TOP",10^7+(10-I18)+(3-J18)*10,K18*10^5+(3-J18)*10),IF(K18="TOP",10^7+(3-J18)*10,K18*10^5+(3-J18)*10)),"")</f>
        <v>10000020</v>
      </c>
      <c r="M18" s="8">
        <f t="shared" si="1"/>
        <v>1</v>
      </c>
      <c r="N18" s="8">
        <f>_xlfn.IFERROR(M18*100+'Rec.'!I11,"")</f>
        <v>100.51528812949108</v>
      </c>
      <c r="O18" s="8">
        <f t="shared" si="2"/>
        <v>3</v>
      </c>
    </row>
    <row r="19" spans="1:15" ht="21.95" customHeight="1">
      <c r="A19" s="19">
        <f t="shared" si="0"/>
        <v>13</v>
      </c>
      <c r="B19" s="20">
        <f>IF(ROW()-8&gt;'Inf.'!$I$10,"",ROW()-8)</f>
        <v>11</v>
      </c>
      <c r="C19" s="21" t="str">
        <f>IF(B19&gt;'Inf.'!$I$10,"",VLOOKUP(B19,'Rec.'!C:H,3,FALSE))</f>
        <v>Stec</v>
      </c>
      <c r="D19" s="21" t="str">
        <f>IF(B19&gt;'Inf.'!$I$10,"",VLOOKUP(B19,'Rec.'!C:H,4,FALSE))</f>
        <v>Premyslav</v>
      </c>
      <c r="E19" s="20" t="str">
        <f>IF(B19&gt;'Inf.'!$I$10,"",VLOOKUP(B19,'Rec.'!C:H,5,FALSE))</f>
        <v>POL</v>
      </c>
      <c r="F19" s="20">
        <f>IF(B19&gt;'Inf.'!$I$10,"",VLOOKUP(B19,'Rec.'!C:H,6,FALSE))</f>
        <v>29</v>
      </c>
      <c r="G19" s="42"/>
      <c r="H19" s="42">
        <v>10</v>
      </c>
      <c r="I19" s="43"/>
      <c r="J19" s="42">
        <v>1</v>
      </c>
      <c r="K19" s="22">
        <f>_xlfn.IFERROR(IF(B19&gt;'Inf.'!$I$10,"",H19),"")</f>
        <v>10</v>
      </c>
      <c r="L19" s="8">
        <f>_xlfn.IFERROR(IF('Inf.'!$C$10="Onsight",IF(K19="TOP",10^7+(10-I19)+(3-J19)*10,K19*10^5+(3-J19)*10),IF(K19="TOP",10^7+(3-J19)*10,K19*10^5+(3-J19)*10)),"")</f>
        <v>1000020</v>
      </c>
      <c r="M19" s="8">
        <f t="shared" si="1"/>
        <v>13</v>
      </c>
      <c r="N19" s="8">
        <f>_xlfn.IFERROR(M19*100+'Rec.'!I12,"")</f>
        <v>1300.6634055445234</v>
      </c>
      <c r="O19" s="8">
        <f t="shared" si="2"/>
        <v>13</v>
      </c>
    </row>
    <row r="20" spans="1:15" ht="21.95" customHeight="1">
      <c r="A20" s="19">
        <f t="shared" si="0"/>
        <v>7</v>
      </c>
      <c r="B20" s="20">
        <f>IF(ROW()-8&gt;'Inf.'!$I$10,"",ROW()-8)</f>
        <v>12</v>
      </c>
      <c r="C20" s="21" t="str">
        <f>IF(B20&gt;'Inf.'!$I$10,"",VLOOKUP(B20,'Rec.'!C:H,3,FALSE))</f>
        <v>Sivák</v>
      </c>
      <c r="D20" s="21" t="str">
        <f>IF(B20&gt;'Inf.'!$I$10,"",VLOOKUP(B20,'Rec.'!C:H,4,FALSE))</f>
        <v>Pavol</v>
      </c>
      <c r="E20" s="20" t="str">
        <f>IF(B20&gt;'Inf.'!$I$10,"",VLOOKUP(B20,'Rec.'!C:H,5,FALSE))</f>
        <v>SVK</v>
      </c>
      <c r="F20" s="20">
        <f>IF(B20&gt;'Inf.'!$I$10,"",VLOOKUP(B20,'Rec.'!C:H,6,FALSE))</f>
        <v>45</v>
      </c>
      <c r="G20" s="42"/>
      <c r="H20" s="42" t="s">
        <v>143</v>
      </c>
      <c r="I20" s="43"/>
      <c r="J20" s="42">
        <v>1</v>
      </c>
      <c r="K20" s="22" t="str">
        <f>_xlfn.IFERROR(IF(B20&gt;'Inf.'!$I$10,"",H20),"")</f>
        <v>TOP</v>
      </c>
      <c r="L20" s="8">
        <f>_xlfn.IFERROR(IF('Inf.'!$C$10="Onsight",IF(K20="TOP",10^7+(10-I20)+(3-J20)*10,K20*10^5+(3-J20)*10),IF(K20="TOP",10^7+(3-J20)*10,K20*10^5+(3-J20)*10)),"")</f>
        <v>10000020</v>
      </c>
      <c r="M20" s="8">
        <f t="shared" si="1"/>
        <v>1</v>
      </c>
      <c r="N20" s="8">
        <f>_xlfn.IFERROR(M20*100+'Rec.'!I13,"")</f>
        <v>100.60878781491644</v>
      </c>
      <c r="O20" s="8">
        <f t="shared" si="2"/>
        <v>7</v>
      </c>
    </row>
    <row r="21" spans="1:15" ht="21.95" customHeight="1">
      <c r="A21" s="19">
        <f t="shared" si="0"/>
        <v>16</v>
      </c>
      <c r="B21" s="20">
        <f>IF(ROW()-8&gt;'Inf.'!$I$10,"",ROW()-8)</f>
        <v>13</v>
      </c>
      <c r="C21" s="21" t="str">
        <f>IF(B21&gt;'Inf.'!$I$10,"",VLOOKUP(B21,'Rec.'!C:H,3,FALSE))</f>
        <v>Marfiak</v>
      </c>
      <c r="D21" s="21" t="str">
        <f>IF(B21&gt;'Inf.'!$I$10,"",VLOOKUP(B21,'Rec.'!C:H,4,FALSE))</f>
        <v>Dávid</v>
      </c>
      <c r="E21" s="20" t="str">
        <f>IF(B21&gt;'Inf.'!$I$10,"",VLOOKUP(B21,'Rec.'!C:H,5,FALSE))</f>
        <v>SVK</v>
      </c>
      <c r="F21" s="20">
        <f>IF(B21&gt;'Inf.'!$I$10,"",VLOOKUP(B21,'Rec.'!C:H,6,FALSE))</f>
        <v>46</v>
      </c>
      <c r="G21" s="42"/>
      <c r="H21" s="42">
        <v>8</v>
      </c>
      <c r="I21" s="43"/>
      <c r="J21" s="42">
        <v>1</v>
      </c>
      <c r="K21" s="22">
        <f>_xlfn.IFERROR(IF(B21&gt;'Inf.'!$I$10,"",H21),"")</f>
        <v>8</v>
      </c>
      <c r="L21" s="8">
        <f>_xlfn.IFERROR(IF('Inf.'!$C$10="Onsight",IF(K21="TOP",10^7+(10-I21)+(3-J21)*10,K21*10^5+(3-J21)*10),IF(K21="TOP",10^7+(3-J21)*10,K21*10^5+(3-J21)*10)),"")</f>
        <v>800020</v>
      </c>
      <c r="M21" s="8">
        <f t="shared" si="1"/>
        <v>16</v>
      </c>
      <c r="N21" s="8">
        <f>_xlfn.IFERROR(M21*100+'Rec.'!I14,"")</f>
        <v>1600.7156830609865</v>
      </c>
      <c r="O21" s="8">
        <f t="shared" si="2"/>
        <v>16</v>
      </c>
    </row>
    <row r="22" spans="1:15" ht="21.95" customHeight="1">
      <c r="A22" s="19">
        <f t="shared" si="0"/>
        <v>2</v>
      </c>
      <c r="B22" s="20">
        <f>IF(ROW()-8&gt;'Inf.'!$I$10,"",ROW()-8)</f>
        <v>14</v>
      </c>
      <c r="C22" s="21" t="str">
        <f>IF(B22&gt;'Inf.'!$I$10,"",VLOOKUP(B22,'Rec.'!C:H,3,FALSE))</f>
        <v>Radovský</v>
      </c>
      <c r="D22" s="21" t="str">
        <f>IF(B22&gt;'Inf.'!$I$10,"",VLOOKUP(B22,'Rec.'!C:H,4,FALSE))</f>
        <v>Marek</v>
      </c>
      <c r="E22" s="20" t="str">
        <f>IF(B22&gt;'Inf.'!$I$10,"",VLOOKUP(B22,'Rec.'!C:H,5,FALSE))</f>
        <v>SVK</v>
      </c>
      <c r="F22" s="20">
        <f>IF(B22&gt;'Inf.'!$I$10,"",VLOOKUP(B22,'Rec.'!C:H,6,FALSE))</f>
        <v>47</v>
      </c>
      <c r="G22" s="42"/>
      <c r="H22" s="42" t="s">
        <v>143</v>
      </c>
      <c r="I22" s="43"/>
      <c r="J22" s="42">
        <v>1</v>
      </c>
      <c r="K22" s="22" t="str">
        <f>_xlfn.IFERROR(IF(B22&gt;'Inf.'!$I$10,"",H22),"")</f>
        <v>TOP</v>
      </c>
      <c r="L22" s="8">
        <f>_xlfn.IFERROR(IF('Inf.'!$C$10="Onsight",IF(K22="TOP",10^7+(10-I22)+(3-J22)*10,K22*10^5+(3-J22)*10),IF(K22="TOP",10^7+(3-J22)*10,K22*10^5+(3-J22)*10)),"")</f>
        <v>10000020</v>
      </c>
      <c r="M22" s="8">
        <f t="shared" si="1"/>
        <v>1</v>
      </c>
      <c r="N22" s="8">
        <f>_xlfn.IFERROR(M22*100+'Rec.'!I15,"")</f>
        <v>100.28982587101858</v>
      </c>
      <c r="O22" s="8">
        <f t="shared" si="2"/>
        <v>2</v>
      </c>
    </row>
    <row r="23" spans="1:15" ht="21.95" customHeight="1">
      <c r="A23" s="19">
        <f t="shared" si="0"/>
        <v>8</v>
      </c>
      <c r="B23" s="20">
        <f>IF(ROW()-8&gt;'Inf.'!$I$10,"",ROW()-8)</f>
        <v>15</v>
      </c>
      <c r="C23" s="21" t="str">
        <f>IF(B23&gt;'Inf.'!$I$10,"",VLOOKUP(B23,'Rec.'!C:H,3,FALSE))</f>
        <v>Fraštia</v>
      </c>
      <c r="D23" s="21" t="str">
        <f>IF(B23&gt;'Inf.'!$I$10,"",VLOOKUP(B23,'Rec.'!C:H,4,FALSE))</f>
        <v>Emil</v>
      </c>
      <c r="E23" s="20" t="str">
        <f>IF(B23&gt;'Inf.'!$I$10,"",VLOOKUP(B23,'Rec.'!C:H,5,FALSE))</f>
        <v>SVK</v>
      </c>
      <c r="F23" s="20">
        <f>IF(B23&gt;'Inf.'!$I$10,"",VLOOKUP(B23,'Rec.'!C:H,6,FALSE))</f>
        <v>56</v>
      </c>
      <c r="G23" s="42"/>
      <c r="H23" s="42" t="s">
        <v>143</v>
      </c>
      <c r="I23" s="43"/>
      <c r="J23" s="42">
        <v>1</v>
      </c>
      <c r="K23" s="22" t="str">
        <f>_xlfn.IFERROR(IF(B23&gt;'Inf.'!$I$10,"",H23),"")</f>
        <v>TOP</v>
      </c>
      <c r="L23" s="8">
        <f>_xlfn.IFERROR(IF('Inf.'!$C$10="Onsight",IF(K23="TOP",10^7+(10-I23)+(3-J23)*10,K23*10^5+(3-J23)*10),IF(K23="TOP",10^7+(3-J23)*10,K23*10^5+(3-J23)*10)),"")</f>
        <v>10000020</v>
      </c>
      <c r="M23" s="8">
        <f t="shared" si="1"/>
        <v>1</v>
      </c>
      <c r="N23" s="8">
        <f>_xlfn.IFERROR(M23*100+'Rec.'!I16,"")</f>
        <v>100.7659925921917</v>
      </c>
      <c r="O23" s="8">
        <f t="shared" si="2"/>
        <v>8</v>
      </c>
    </row>
    <row r="24" spans="1:15" ht="21.95" customHeight="1">
      <c r="A24" s="19">
        <f t="shared" si="0"/>
        <v>10</v>
      </c>
      <c r="B24" s="20">
        <f>IF(ROW()-8&gt;'Inf.'!$I$10,"",ROW()-8)</f>
        <v>16</v>
      </c>
      <c r="C24" s="21" t="str">
        <f>IF(B24&gt;'Inf.'!$I$10,"",VLOOKUP(B24,'Rec.'!C:H,3,FALSE))</f>
        <v>Mrovčák</v>
      </c>
      <c r="D24" s="21" t="str">
        <f>IF(B24&gt;'Inf.'!$I$10,"",VLOOKUP(B24,'Rec.'!C:H,4,FALSE))</f>
        <v>František</v>
      </c>
      <c r="E24" s="20" t="str">
        <f>IF(B24&gt;'Inf.'!$I$10,"",VLOOKUP(B24,'Rec.'!C:H,5,FALSE))</f>
        <v>SVK</v>
      </c>
      <c r="F24" s="20">
        <f>IF(B24&gt;'Inf.'!$I$10,"",VLOOKUP(B24,'Rec.'!C:H,6,FALSE))</f>
        <v>33</v>
      </c>
      <c r="G24" s="42"/>
      <c r="H24" s="42">
        <v>15.2</v>
      </c>
      <c r="I24" s="43"/>
      <c r="J24" s="42">
        <v>1</v>
      </c>
      <c r="K24" s="22">
        <f>_xlfn.IFERROR(IF(B24&gt;'Inf.'!$I$10,"",H24),"")</f>
        <v>15.2</v>
      </c>
      <c r="L24" s="8">
        <f>_xlfn.IFERROR(IF('Inf.'!$C$10="Onsight",IF(K24="TOP",10^7+(10-I24)+(3-J24)*10,K24*10^5+(3-J24)*10),IF(K24="TOP",10^7+(3-J24)*10,K24*10^5+(3-J24)*10)),"")</f>
        <v>1520020</v>
      </c>
      <c r="M24" s="8">
        <f t="shared" si="1"/>
        <v>10</v>
      </c>
      <c r="N24" s="8">
        <f>_xlfn.IFERROR(M24*100+'Rec.'!I17,"")</f>
        <v>1000.4048489902011</v>
      </c>
      <c r="O24" s="8">
        <f t="shared" si="2"/>
        <v>10</v>
      </c>
    </row>
    <row r="25" spans="1:15" ht="21.95" customHeight="1">
      <c r="A25" s="19">
        <f t="shared" si="0"/>
        <v>17</v>
      </c>
      <c r="B25" s="20">
        <f>IF(ROW()-8&gt;'Inf.'!$I$10,"",ROW()-8)</f>
        <v>17</v>
      </c>
      <c r="C25" s="21" t="str">
        <f>IF(B25&gt;'Inf.'!$I$10,"",VLOOKUP(B25,'Rec.'!C:H,3,FALSE))</f>
        <v>Pawlovski</v>
      </c>
      <c r="D25" s="21" t="str">
        <f>IF(B25&gt;'Inf.'!$I$10,"",VLOOKUP(B25,'Rec.'!C:H,4,FALSE))</f>
        <v>Pavel</v>
      </c>
      <c r="E25" s="20" t="str">
        <f>IF(B25&gt;'Inf.'!$I$10,"",VLOOKUP(B25,'Rec.'!C:H,5,FALSE))</f>
        <v>POL</v>
      </c>
      <c r="F25" s="20">
        <f>IF(B25&gt;'Inf.'!$I$10,"",VLOOKUP(B25,'Rec.'!C:H,6,FALSE))</f>
        <v>34</v>
      </c>
      <c r="G25" s="42"/>
      <c r="H25" s="42">
        <v>5</v>
      </c>
      <c r="I25" s="43"/>
      <c r="J25" s="42">
        <v>1</v>
      </c>
      <c r="K25" s="22">
        <f>_xlfn.IFERROR(IF(B25&gt;'Inf.'!$I$10,"",H25),"")</f>
        <v>5</v>
      </c>
      <c r="L25" s="8">
        <f>_xlfn.IFERROR(IF('Inf.'!$C$10="Onsight",IF(K25="TOP",10^7+(10-I25)+(3-J25)*10,K25*10^5+(3-J25)*10),IF(K25="TOP",10^7+(3-J25)*10,K25*10^5+(3-J25)*10)),"")</f>
        <v>500020</v>
      </c>
      <c r="M25" s="8">
        <f t="shared" si="1"/>
        <v>17</v>
      </c>
      <c r="N25" s="8">
        <f>_xlfn.IFERROR(M25*100+'Rec.'!I18,"")</f>
        <v>1700.824317317456</v>
      </c>
      <c r="O25" s="8">
        <f t="shared" si="2"/>
        <v>17</v>
      </c>
    </row>
    <row r="26" spans="1:15" ht="21.95" customHeight="1">
      <c r="A26" s="19" t="str">
        <f t="shared" si="0"/>
        <v/>
      </c>
      <c r="B26" s="20" t="str">
        <f>IF(ROW()-8&gt;'Inf.'!$I$10,"",ROW()-8)</f>
        <v/>
      </c>
      <c r="C26" s="21" t="str">
        <f>IF(B26&gt;'Inf.'!$I$10,"",VLOOKUP(B26,'Rec.'!C:H,3,FALSE))</f>
        <v/>
      </c>
      <c r="D26" s="21" t="str">
        <f>IF(B26&gt;'Inf.'!$I$10,"",VLOOKUP(B26,'Rec.'!C:H,4,FALSE))</f>
        <v/>
      </c>
      <c r="E26" s="20" t="str">
        <f>IF(B26&gt;'Inf.'!$I$10,"",VLOOKUP(B26,'Rec.'!C:H,5,FALSE))</f>
        <v/>
      </c>
      <c r="F26" s="20" t="str">
        <f>IF(B26&gt;'Inf.'!$I$10,"",VLOOKUP(B26,'Rec.'!C:H,6,FALSE))</f>
        <v/>
      </c>
      <c r="G26" s="42"/>
      <c r="H26" s="42"/>
      <c r="I26" s="43"/>
      <c r="J26" s="42"/>
      <c r="K26" s="22" t="str">
        <f>_xlfn.IFERROR(IF(B26&gt;'Inf.'!$I$10,"",H26),"")</f>
        <v/>
      </c>
      <c r="L26" s="8" t="str">
        <f>_xlfn.IFERROR(IF('Inf.'!$C$10="Onsight",IF(K26="TOP",10^7+(10-I26)+(3-J26)*10,K26*10^5+(3-J26)*10),IF(K26="TOP",10^7+(3-J26)*10,K26*10^5+(3-J26)*10)),"")</f>
        <v/>
      </c>
      <c r="M26" s="8" t="str">
        <f t="shared" si="1"/>
        <v/>
      </c>
      <c r="N26" s="8" t="str">
        <f>_xlfn.IFERROR(M26*100+'Rec.'!I19,"")</f>
        <v/>
      </c>
      <c r="O26" s="8" t="str">
        <f t="shared" si="2"/>
        <v/>
      </c>
    </row>
    <row r="27" spans="1:15" ht="21.95" customHeight="1">
      <c r="A27" s="19" t="str">
        <f t="shared" si="0"/>
        <v/>
      </c>
      <c r="B27" s="20" t="str">
        <f>IF(ROW()-8&gt;'Inf.'!$I$10,"",ROW()-8)</f>
        <v/>
      </c>
      <c r="C27" s="21" t="str">
        <f>IF(B27&gt;'Inf.'!$I$10,"",VLOOKUP(B27,'Rec.'!C:H,3,FALSE))</f>
        <v/>
      </c>
      <c r="D27" s="21" t="str">
        <f>IF(B27&gt;'Inf.'!$I$10,"",VLOOKUP(B27,'Rec.'!C:H,4,FALSE))</f>
        <v/>
      </c>
      <c r="E27" s="20" t="str">
        <f>IF(B27&gt;'Inf.'!$I$10,"",VLOOKUP(B27,'Rec.'!C:H,5,FALSE))</f>
        <v/>
      </c>
      <c r="F27" s="20" t="str">
        <f>IF(B27&gt;'Inf.'!$I$10,"",VLOOKUP(B27,'Rec.'!C:H,6,FALSE))</f>
        <v/>
      </c>
      <c r="G27" s="42"/>
      <c r="H27" s="42"/>
      <c r="I27" s="43"/>
      <c r="J27" s="42"/>
      <c r="K27" s="22" t="str">
        <f>_xlfn.IFERROR(IF(B27&gt;'Inf.'!$I$10,"",H27),"")</f>
        <v/>
      </c>
      <c r="L27" s="8" t="str">
        <f>_xlfn.IFERROR(IF('Inf.'!$C$10="Onsight",IF(K27="TOP",10^7+(10-I27)+(3-J27)*10,K27*10^5+(3-J27)*10),IF(K27="TOP",10^7+(3-J27)*10,K27*10^5+(3-J27)*10)),"")</f>
        <v/>
      </c>
      <c r="M27" s="8" t="str">
        <f t="shared" si="1"/>
        <v/>
      </c>
      <c r="N27" s="8" t="str">
        <f>_xlfn.IFERROR(M27*100+'Rec.'!I20,"")</f>
        <v/>
      </c>
      <c r="O27" s="8" t="str">
        <f t="shared" si="2"/>
        <v/>
      </c>
    </row>
    <row r="28" spans="1:15" ht="21.95" customHeight="1">
      <c r="A28" s="19" t="str">
        <f t="shared" si="0"/>
        <v/>
      </c>
      <c r="B28" s="20" t="str">
        <f>IF(ROW()-8&gt;'Inf.'!$I$10,"",ROW()-8)</f>
        <v/>
      </c>
      <c r="C28" s="21" t="str">
        <f>IF(B28&gt;'Inf.'!$I$10,"",VLOOKUP(B28,'Rec.'!C:H,3,FALSE))</f>
        <v/>
      </c>
      <c r="D28" s="21" t="str">
        <f>IF(B28&gt;'Inf.'!$I$10,"",VLOOKUP(B28,'Rec.'!C:H,4,FALSE))</f>
        <v/>
      </c>
      <c r="E28" s="20" t="str">
        <f>IF(B28&gt;'Inf.'!$I$10,"",VLOOKUP(B28,'Rec.'!C:H,5,FALSE))</f>
        <v/>
      </c>
      <c r="F28" s="20" t="str">
        <f>IF(B28&gt;'Inf.'!$I$10,"",VLOOKUP(B28,'Rec.'!C:H,6,FALSE))</f>
        <v/>
      </c>
      <c r="G28" s="42"/>
      <c r="H28" s="42"/>
      <c r="I28" s="43"/>
      <c r="J28" s="42"/>
      <c r="K28" s="22" t="str">
        <f>_xlfn.IFERROR(IF(B28&gt;'Inf.'!$I$10,"",H28),"")</f>
        <v/>
      </c>
      <c r="L28" s="8" t="str">
        <f>_xlfn.IFERROR(IF('Inf.'!$C$10="Onsight",IF(K28="TOP",10^7+(10-I28)+(3-J28)*10,K28*10^5+(3-J28)*10),IF(K28="TOP",10^7+(3-J28)*10,K28*10^5+(3-J28)*10)),"")</f>
        <v/>
      </c>
      <c r="M28" s="8" t="str">
        <f t="shared" si="1"/>
        <v/>
      </c>
      <c r="N28" s="8" t="str">
        <f>_xlfn.IFERROR(M28*100+'Rec.'!I21,"")</f>
        <v/>
      </c>
      <c r="O28" s="8" t="str">
        <f t="shared" si="2"/>
        <v/>
      </c>
    </row>
    <row r="29" spans="1:15" ht="21.95" customHeight="1">
      <c r="A29" s="19" t="str">
        <f t="shared" si="0"/>
        <v/>
      </c>
      <c r="B29" s="20" t="str">
        <f>IF(ROW()-8&gt;'Inf.'!$I$10,"",ROW()-8)</f>
        <v/>
      </c>
      <c r="C29" s="21" t="str">
        <f>IF(B29&gt;'Inf.'!$I$10,"",VLOOKUP(B29,'Rec.'!C:H,3,FALSE))</f>
        <v/>
      </c>
      <c r="D29" s="21" t="str">
        <f>IF(B29&gt;'Inf.'!$I$10,"",VLOOKUP(B29,'Rec.'!C:H,4,FALSE))</f>
        <v/>
      </c>
      <c r="E29" s="20" t="str">
        <f>IF(B29&gt;'Inf.'!$I$10,"",VLOOKUP(B29,'Rec.'!C:H,5,FALSE))</f>
        <v/>
      </c>
      <c r="F29" s="20" t="str">
        <f>IF(B29&gt;'Inf.'!$I$10,"",VLOOKUP(B29,'Rec.'!C:H,6,FALSE))</f>
        <v/>
      </c>
      <c r="G29" s="42"/>
      <c r="H29" s="42"/>
      <c r="I29" s="43"/>
      <c r="J29" s="42"/>
      <c r="K29" s="22" t="str">
        <f>_xlfn.IFERROR(IF(B29&gt;'Inf.'!$I$10,"",H29),"")</f>
        <v/>
      </c>
      <c r="L29" s="8" t="str">
        <f>_xlfn.IFERROR(IF('Inf.'!$C$10="Onsight",IF(K29="TOP",10^7+(10-I29)+(3-J29)*10,K29*10^5+(3-J29)*10),IF(K29="TOP",10^7+(3-J29)*10,K29*10^5+(3-J29)*10)),"")</f>
        <v/>
      </c>
      <c r="M29" s="8" t="str">
        <f t="shared" si="1"/>
        <v/>
      </c>
      <c r="N29" s="8" t="str">
        <f>_xlfn.IFERROR(M29*100+'Rec.'!I22,"")</f>
        <v/>
      </c>
      <c r="O29" s="8" t="str">
        <f t="shared" si="2"/>
        <v/>
      </c>
    </row>
    <row r="30" spans="1:15" ht="21.95" customHeight="1">
      <c r="A30" s="19" t="str">
        <f t="shared" si="0"/>
        <v/>
      </c>
      <c r="B30" s="20" t="str">
        <f>IF(ROW()-8&gt;'Inf.'!$I$10,"",ROW()-8)</f>
        <v/>
      </c>
      <c r="C30" s="21" t="str">
        <f>IF(B30&gt;'Inf.'!$I$10,"",VLOOKUP(B30,'Rec.'!C:H,3,FALSE))</f>
        <v/>
      </c>
      <c r="D30" s="21" t="str">
        <f>IF(B30&gt;'Inf.'!$I$10,"",VLOOKUP(B30,'Rec.'!C:H,4,FALSE))</f>
        <v/>
      </c>
      <c r="E30" s="20" t="str">
        <f>IF(B30&gt;'Inf.'!$I$10,"",VLOOKUP(B30,'Rec.'!C:H,5,FALSE))</f>
        <v/>
      </c>
      <c r="F30" s="20" t="str">
        <f>IF(B30&gt;'Inf.'!$I$10,"",VLOOKUP(B30,'Rec.'!C:H,6,FALSE))</f>
        <v/>
      </c>
      <c r="G30" s="42"/>
      <c r="H30" s="42"/>
      <c r="I30" s="43"/>
      <c r="J30" s="42"/>
      <c r="K30" s="22" t="str">
        <f>_xlfn.IFERROR(IF(B30&gt;'Inf.'!$I$10,"",H30),"")</f>
        <v/>
      </c>
      <c r="L30" s="8" t="str">
        <f>_xlfn.IFERROR(IF('Inf.'!$C$10="Onsight",IF(K30="TOP",10^7+(10-I30)+(3-J30)*10,K30*10^5+(3-J30)*10),IF(K30="TOP",10^7+(3-J30)*10,K30*10^5+(3-J30)*10)),"")</f>
        <v/>
      </c>
      <c r="M30" s="8" t="str">
        <f t="shared" si="1"/>
        <v/>
      </c>
      <c r="N30" s="8" t="str">
        <f>_xlfn.IFERROR(M30*100+'Rec.'!I23,"")</f>
        <v/>
      </c>
      <c r="O30" s="8" t="str">
        <f t="shared" si="2"/>
        <v/>
      </c>
    </row>
    <row r="31" spans="1:15" ht="21.95" customHeight="1">
      <c r="A31" s="19" t="str">
        <f t="shared" si="0"/>
        <v/>
      </c>
      <c r="B31" s="20" t="str">
        <f>IF(ROW()-8&gt;'Inf.'!$I$10,"",ROW()-8)</f>
        <v/>
      </c>
      <c r="C31" s="21" t="str">
        <f>IF(B31&gt;'Inf.'!$I$10,"",VLOOKUP(B31,'Rec.'!C:H,3,FALSE))</f>
        <v/>
      </c>
      <c r="D31" s="21" t="str">
        <f>IF(B31&gt;'Inf.'!$I$10,"",VLOOKUP(B31,'Rec.'!C:H,4,FALSE))</f>
        <v/>
      </c>
      <c r="E31" s="20" t="str">
        <f>IF(B31&gt;'Inf.'!$I$10,"",VLOOKUP(B31,'Rec.'!C:H,5,FALSE))</f>
        <v/>
      </c>
      <c r="F31" s="20" t="str">
        <f>IF(B31&gt;'Inf.'!$I$10,"",VLOOKUP(B31,'Rec.'!C:H,6,FALSE))</f>
        <v/>
      </c>
      <c r="G31" s="42"/>
      <c r="H31" s="42"/>
      <c r="I31" s="43"/>
      <c r="J31" s="42"/>
      <c r="K31" s="22" t="str">
        <f>_xlfn.IFERROR(IF(B31&gt;'Inf.'!$I$10,"",H31),"")</f>
        <v/>
      </c>
      <c r="L31" s="8" t="str">
        <f>_xlfn.IFERROR(IF('Inf.'!$C$10="Onsight",IF(K31="TOP",10^7+(10-I31)+(3-J31)*10,K31*10^5+(3-J31)*10),IF(K31="TOP",10^7+(3-J31)*10,K31*10^5+(3-J31)*10)),"")</f>
        <v/>
      </c>
      <c r="M31" s="8" t="str">
        <f t="shared" si="1"/>
        <v/>
      </c>
      <c r="N31" s="8" t="str">
        <f>_xlfn.IFERROR(M31*100+'Rec.'!I24,"")</f>
        <v/>
      </c>
      <c r="O31" s="8" t="str">
        <f t="shared" si="2"/>
        <v/>
      </c>
    </row>
    <row r="32" spans="1:15" ht="21.95" customHeight="1">
      <c r="A32" s="19" t="str">
        <f t="shared" si="0"/>
        <v/>
      </c>
      <c r="B32" s="20" t="str">
        <f>IF(ROW()-8&gt;'Inf.'!$I$10,"",ROW()-8)</f>
        <v/>
      </c>
      <c r="C32" s="21" t="str">
        <f>IF(B32&gt;'Inf.'!$I$10,"",VLOOKUP(B32,'Rec.'!C:H,3,FALSE))</f>
        <v/>
      </c>
      <c r="D32" s="21" t="str">
        <f>IF(B32&gt;'Inf.'!$I$10,"",VLOOKUP(B32,'Rec.'!C:H,4,FALSE))</f>
        <v/>
      </c>
      <c r="E32" s="20" t="str">
        <f>IF(B32&gt;'Inf.'!$I$10,"",VLOOKUP(B32,'Rec.'!C:H,5,FALSE))</f>
        <v/>
      </c>
      <c r="F32" s="20" t="str">
        <f>IF(B32&gt;'Inf.'!$I$10,"",VLOOKUP(B32,'Rec.'!C:H,6,FALSE))</f>
        <v/>
      </c>
      <c r="G32" s="42"/>
      <c r="H32" s="42"/>
      <c r="I32" s="43"/>
      <c r="J32" s="42"/>
      <c r="K32" s="22" t="str">
        <f>_xlfn.IFERROR(IF(B32&gt;'Inf.'!$I$10,"",H32),"")</f>
        <v/>
      </c>
      <c r="L32" s="8" t="str">
        <f>_xlfn.IFERROR(IF('Inf.'!$C$10="Onsight",IF(K32="TOP",10^7+(10-I32)+(3-J32)*10,K32*10^5+(3-J32)*10),IF(K32="TOP",10^7+(3-J32)*10,K32*10^5+(3-J32)*10)),"")</f>
        <v/>
      </c>
      <c r="M32" s="8" t="str">
        <f t="shared" si="1"/>
        <v/>
      </c>
      <c r="N32" s="8" t="str">
        <f>_xlfn.IFERROR(M32*100+'Rec.'!I25,"")</f>
        <v/>
      </c>
      <c r="O32" s="8" t="str">
        <f t="shared" si="2"/>
        <v/>
      </c>
    </row>
    <row r="33" spans="1:15" ht="21.95" customHeight="1">
      <c r="A33" s="19" t="str">
        <f t="shared" si="0"/>
        <v/>
      </c>
      <c r="B33" s="20" t="str">
        <f>IF(ROW()-8&gt;'Inf.'!$I$10,"",ROW()-8)</f>
        <v/>
      </c>
      <c r="C33" s="21" t="str">
        <f>IF(B33&gt;'Inf.'!$I$10,"",VLOOKUP(B33,'Rec.'!C:H,3,FALSE))</f>
        <v/>
      </c>
      <c r="D33" s="21" t="str">
        <f>IF(B33&gt;'Inf.'!$I$10,"",VLOOKUP(B33,'Rec.'!C:H,4,FALSE))</f>
        <v/>
      </c>
      <c r="E33" s="20" t="str">
        <f>IF(B33&gt;'Inf.'!$I$10,"",VLOOKUP(B33,'Rec.'!C:H,5,FALSE))</f>
        <v/>
      </c>
      <c r="F33" s="20" t="str">
        <f>IF(B33&gt;'Inf.'!$I$10,"",VLOOKUP(B33,'Rec.'!C:H,6,FALSE))</f>
        <v/>
      </c>
      <c r="G33" s="42"/>
      <c r="H33" s="42"/>
      <c r="I33" s="43"/>
      <c r="J33" s="42"/>
      <c r="K33" s="22" t="str">
        <f>_xlfn.IFERROR(IF(B33&gt;'Inf.'!$I$10,"",H33),"")</f>
        <v/>
      </c>
      <c r="L33" s="8" t="str">
        <f>_xlfn.IFERROR(IF('Inf.'!$C$10="Onsight",IF(K33="TOP",10^7+(10-I33)+(3-J33)*10,K33*10^5+(3-J33)*10),IF(K33="TOP",10^7+(3-J33)*10,K33*10^5+(3-J33)*10)),"")</f>
        <v/>
      </c>
      <c r="M33" s="8" t="str">
        <f t="shared" si="1"/>
        <v/>
      </c>
      <c r="N33" s="8" t="str">
        <f>_xlfn.IFERROR(M33*100+'Rec.'!I26,"")</f>
        <v/>
      </c>
      <c r="O33" s="8" t="str">
        <f t="shared" si="2"/>
        <v/>
      </c>
    </row>
    <row r="34" spans="1:15" ht="21.95" customHeight="1">
      <c r="A34" s="19" t="str">
        <f t="shared" si="0"/>
        <v/>
      </c>
      <c r="B34" s="20" t="str">
        <f>IF(ROW()-8&gt;'Inf.'!$I$10,"",ROW()-8)</f>
        <v/>
      </c>
      <c r="C34" s="21" t="str">
        <f>IF(B34&gt;'Inf.'!$I$10,"",VLOOKUP(B34,'Rec.'!C:H,3,FALSE))</f>
        <v/>
      </c>
      <c r="D34" s="21" t="str">
        <f>IF(B34&gt;'Inf.'!$I$10,"",VLOOKUP(B34,'Rec.'!C:H,4,FALSE))</f>
        <v/>
      </c>
      <c r="E34" s="20" t="str">
        <f>IF(B34&gt;'Inf.'!$I$10,"",VLOOKUP(B34,'Rec.'!C:H,5,FALSE))</f>
        <v/>
      </c>
      <c r="F34" s="20" t="str">
        <f>IF(B34&gt;'Inf.'!$I$10,"",VLOOKUP(B34,'Rec.'!C:H,6,FALSE))</f>
        <v/>
      </c>
      <c r="G34" s="42"/>
      <c r="H34" s="42"/>
      <c r="I34" s="43"/>
      <c r="J34" s="42"/>
      <c r="K34" s="22" t="str">
        <f>_xlfn.IFERROR(IF(B34&gt;'Inf.'!$I$10,"",H34),"")</f>
        <v/>
      </c>
      <c r="L34" s="8" t="str">
        <f>_xlfn.IFERROR(IF('Inf.'!$C$10="Onsight",IF(K34="TOP",10^7+(10-I34)+(3-J34)*10,K34*10^5+(3-J34)*10),IF(K34="TOP",10^7+(3-J34)*10,K34*10^5+(3-J34)*10)),"")</f>
        <v/>
      </c>
      <c r="M34" s="8" t="str">
        <f t="shared" si="1"/>
        <v/>
      </c>
      <c r="N34" s="8" t="str">
        <f>_xlfn.IFERROR(M34*100+'Rec.'!I27,"")</f>
        <v/>
      </c>
      <c r="O34" s="8" t="str">
        <f t="shared" si="2"/>
        <v/>
      </c>
    </row>
    <row r="35" spans="1:15" ht="21.95" customHeight="1">
      <c r="A35" s="19" t="str">
        <f t="shared" si="0"/>
        <v/>
      </c>
      <c r="B35" s="20" t="str">
        <f>IF(ROW()-8&gt;'Inf.'!$I$10,"",ROW()-8)</f>
        <v/>
      </c>
      <c r="C35" s="21" t="str">
        <f>IF(B35&gt;'Inf.'!$I$10,"",VLOOKUP(B35,'Rec.'!C:H,3,FALSE))</f>
        <v/>
      </c>
      <c r="D35" s="21" t="str">
        <f>IF(B35&gt;'Inf.'!$I$10,"",VLOOKUP(B35,'Rec.'!C:H,4,FALSE))</f>
        <v/>
      </c>
      <c r="E35" s="20" t="str">
        <f>IF(B35&gt;'Inf.'!$I$10,"",VLOOKUP(B35,'Rec.'!C:H,5,FALSE))</f>
        <v/>
      </c>
      <c r="F35" s="20" t="str">
        <f>IF(B35&gt;'Inf.'!$I$10,"",VLOOKUP(B35,'Rec.'!C:H,6,FALSE))</f>
        <v/>
      </c>
      <c r="G35" s="42"/>
      <c r="H35" s="42"/>
      <c r="I35" s="43"/>
      <c r="J35" s="42"/>
      <c r="K35" s="22" t="str">
        <f>_xlfn.IFERROR(IF(B35&gt;'Inf.'!$I$10,"",H35),"")</f>
        <v/>
      </c>
      <c r="L35" s="8" t="str">
        <f>_xlfn.IFERROR(IF('Inf.'!$C$10="Onsight",IF(K35="TOP",10^7+(10-I35)+(3-J35)*10,K35*10^5+(3-J35)*10),IF(K35="TOP",10^7+(3-J35)*10,K35*10^5+(3-J35)*10)),"")</f>
        <v/>
      </c>
      <c r="M35" s="8" t="str">
        <f t="shared" si="1"/>
        <v/>
      </c>
      <c r="N35" s="8" t="str">
        <f>_xlfn.IFERROR(M35*100+'Rec.'!I28,"")</f>
        <v/>
      </c>
      <c r="O35" s="8" t="str">
        <f t="shared" si="2"/>
        <v/>
      </c>
    </row>
    <row r="36" spans="1:15" ht="21.95" customHeight="1">
      <c r="A36" s="19" t="str">
        <f t="shared" si="0"/>
        <v/>
      </c>
      <c r="B36" s="20" t="str">
        <f>IF(ROW()-8&gt;'Inf.'!$I$10,"",ROW()-8)</f>
        <v/>
      </c>
      <c r="C36" s="21" t="str">
        <f>IF(B36&gt;'Inf.'!$I$10,"",VLOOKUP(B36,'Rec.'!C:H,3,FALSE))</f>
        <v/>
      </c>
      <c r="D36" s="21" t="str">
        <f>IF(B36&gt;'Inf.'!$I$10,"",VLOOKUP(B36,'Rec.'!C:H,4,FALSE))</f>
        <v/>
      </c>
      <c r="E36" s="20" t="str">
        <f>IF(B36&gt;'Inf.'!$I$10,"",VLOOKUP(B36,'Rec.'!C:H,5,FALSE))</f>
        <v/>
      </c>
      <c r="F36" s="20" t="str">
        <f>IF(B36&gt;'Inf.'!$I$10,"",VLOOKUP(B36,'Rec.'!C:H,6,FALSE))</f>
        <v/>
      </c>
      <c r="G36" s="42"/>
      <c r="H36" s="42"/>
      <c r="I36" s="43"/>
      <c r="J36" s="42"/>
      <c r="K36" s="22" t="str">
        <f>_xlfn.IFERROR(IF(B36&gt;'Inf.'!$I$10,"",H36),"")</f>
        <v/>
      </c>
      <c r="L36" s="8" t="str">
        <f>_xlfn.IFERROR(IF('Inf.'!$C$10="Onsight",IF(K36="TOP",10^7+(10-I36)+(3-J36)*10,K36*10^5+(3-J36)*10),IF(K36="TOP",10^7+(3-J36)*10,K36*10^5+(3-J36)*10)),"")</f>
        <v/>
      </c>
      <c r="M36" s="8" t="str">
        <f t="shared" si="1"/>
        <v/>
      </c>
      <c r="N36" s="8" t="str">
        <f>_xlfn.IFERROR(M36*100+'Rec.'!I29,"")</f>
        <v/>
      </c>
      <c r="O36" s="8" t="str">
        <f t="shared" si="2"/>
        <v/>
      </c>
    </row>
    <row r="37" spans="1:15" ht="21.95" customHeight="1">
      <c r="A37" s="19" t="str">
        <f t="shared" si="0"/>
        <v/>
      </c>
      <c r="B37" s="20" t="str">
        <f>IF(ROW()-8&gt;'Inf.'!$I$10,"",ROW()-8)</f>
        <v/>
      </c>
      <c r="C37" s="21" t="str">
        <f>IF(B37&gt;'Inf.'!$I$10,"",VLOOKUP(B37,'Rec.'!C:H,3,FALSE))</f>
        <v/>
      </c>
      <c r="D37" s="21" t="str">
        <f>IF(B37&gt;'Inf.'!$I$10,"",VLOOKUP(B37,'Rec.'!C:H,4,FALSE))</f>
        <v/>
      </c>
      <c r="E37" s="20" t="str">
        <f>IF(B37&gt;'Inf.'!$I$10,"",VLOOKUP(B37,'Rec.'!C:H,5,FALSE))</f>
        <v/>
      </c>
      <c r="F37" s="20" t="str">
        <f>IF(B37&gt;'Inf.'!$I$10,"",VLOOKUP(B37,'Rec.'!C:H,6,FALSE))</f>
        <v/>
      </c>
      <c r="G37" s="42"/>
      <c r="H37" s="42"/>
      <c r="I37" s="43"/>
      <c r="J37" s="42"/>
      <c r="K37" s="22" t="str">
        <f>_xlfn.IFERROR(IF(B37&gt;'Inf.'!$I$10,"",H37),"")</f>
        <v/>
      </c>
      <c r="L37" s="8" t="str">
        <f>_xlfn.IFERROR(IF('Inf.'!$C$10="Onsight",IF(K37="TOP",10^7+(10-I37)+(3-J37)*10,K37*10^5+(3-J37)*10),IF(K37="TOP",10^7+(3-J37)*10,K37*10^5+(3-J37)*10)),"")</f>
        <v/>
      </c>
      <c r="M37" s="8" t="str">
        <f t="shared" si="1"/>
        <v/>
      </c>
      <c r="N37" s="8" t="str">
        <f>_xlfn.IFERROR(M37*100+'Rec.'!I30,"")</f>
        <v/>
      </c>
      <c r="O37" s="8" t="str">
        <f t="shared" si="2"/>
        <v/>
      </c>
    </row>
    <row r="38" spans="1:15" ht="21.95" customHeight="1">
      <c r="A38" s="19" t="str">
        <f t="shared" si="0"/>
        <v/>
      </c>
      <c r="B38" s="20" t="str">
        <f>IF(ROW()-8&gt;'Inf.'!$I$10,"",ROW()-8)</f>
        <v/>
      </c>
      <c r="C38" s="21" t="str">
        <f>IF(B38&gt;'Inf.'!$I$10,"",VLOOKUP(B38,'Rec.'!C:H,3,FALSE))</f>
        <v/>
      </c>
      <c r="D38" s="21" t="str">
        <f>IF(B38&gt;'Inf.'!$I$10,"",VLOOKUP(B38,'Rec.'!C:H,4,FALSE))</f>
        <v/>
      </c>
      <c r="E38" s="20" t="str">
        <f>IF(B38&gt;'Inf.'!$I$10,"",VLOOKUP(B38,'Rec.'!C:H,5,FALSE))</f>
        <v/>
      </c>
      <c r="F38" s="20" t="str">
        <f>IF(B38&gt;'Inf.'!$I$10,"",VLOOKUP(B38,'Rec.'!C:H,6,FALSE))</f>
        <v/>
      </c>
      <c r="G38" s="42"/>
      <c r="H38" s="42"/>
      <c r="I38" s="43"/>
      <c r="J38" s="42"/>
      <c r="K38" s="22" t="str">
        <f>_xlfn.IFERROR(IF(B38&gt;'Inf.'!$I$10,"",H38),"")</f>
        <v/>
      </c>
      <c r="L38" s="8" t="str">
        <f>_xlfn.IFERROR(IF('Inf.'!$C$10="Onsight",IF(K38="TOP",10^7+(10-I38)+(3-J38)*10,K38*10^5+(3-J38)*10),IF(K38="TOP",10^7+(3-J38)*10,K38*10^5+(3-J38)*10)),"")</f>
        <v/>
      </c>
      <c r="M38" s="8" t="str">
        <f t="shared" si="1"/>
        <v/>
      </c>
      <c r="N38" s="8" t="str">
        <f>_xlfn.IFERROR(M38*100+'Rec.'!I31,"")</f>
        <v/>
      </c>
      <c r="O38" s="8" t="str">
        <f t="shared" si="2"/>
        <v/>
      </c>
    </row>
    <row r="39" spans="1:15" ht="21.95" customHeight="1">
      <c r="A39" s="19" t="str">
        <f t="shared" si="0"/>
        <v/>
      </c>
      <c r="B39" s="20" t="str">
        <f>IF(ROW()-8&gt;'Inf.'!$I$10,"",ROW()-8)</f>
        <v/>
      </c>
      <c r="C39" s="21" t="str">
        <f>IF(B39&gt;'Inf.'!$I$10,"",VLOOKUP(B39,'Rec.'!C:H,3,FALSE))</f>
        <v/>
      </c>
      <c r="D39" s="21" t="str">
        <f>IF(B39&gt;'Inf.'!$I$10,"",VLOOKUP(B39,'Rec.'!C:H,4,FALSE))</f>
        <v/>
      </c>
      <c r="E39" s="20" t="str">
        <f>IF(B39&gt;'Inf.'!$I$10,"",VLOOKUP(B39,'Rec.'!C:H,5,FALSE))</f>
        <v/>
      </c>
      <c r="F39" s="20" t="str">
        <f>IF(B39&gt;'Inf.'!$I$10,"",VLOOKUP(B39,'Rec.'!C:H,6,FALSE))</f>
        <v/>
      </c>
      <c r="G39" s="42"/>
      <c r="H39" s="42"/>
      <c r="I39" s="43"/>
      <c r="J39" s="42"/>
      <c r="K39" s="22" t="str">
        <f>_xlfn.IFERROR(IF(B39&gt;'Inf.'!$I$10,"",H39),"")</f>
        <v/>
      </c>
      <c r="L39" s="8" t="str">
        <f>_xlfn.IFERROR(IF('Inf.'!$C$10="Onsight",IF(K39="TOP",10^7+(10-I39)+(3-J39)*10,K39*10^5+(3-J39)*10),IF(K39="TOP",10^7+(3-J39)*10,K39*10^5+(3-J39)*10)),"")</f>
        <v/>
      </c>
      <c r="M39" s="8" t="str">
        <f t="shared" si="1"/>
        <v/>
      </c>
      <c r="N39" s="8" t="str">
        <f>_xlfn.IFERROR(M39*100+'Rec.'!I32,"")</f>
        <v/>
      </c>
      <c r="O39" s="8" t="str">
        <f t="shared" si="2"/>
        <v/>
      </c>
    </row>
    <row r="40" spans="1:15" ht="21.95" customHeight="1">
      <c r="A40" s="19" t="str">
        <f t="shared" si="0"/>
        <v/>
      </c>
      <c r="B40" s="20" t="str">
        <f>IF(ROW()-8&gt;'Inf.'!$I$10,"",ROW()-8)</f>
        <v/>
      </c>
      <c r="C40" s="21" t="str">
        <f>IF(B40&gt;'Inf.'!$I$10,"",VLOOKUP(B40,'Rec.'!C:H,3,FALSE))</f>
        <v/>
      </c>
      <c r="D40" s="21" t="str">
        <f>IF(B40&gt;'Inf.'!$I$10,"",VLOOKUP(B40,'Rec.'!C:H,4,FALSE))</f>
        <v/>
      </c>
      <c r="E40" s="20" t="str">
        <f>IF(B40&gt;'Inf.'!$I$10,"",VLOOKUP(B40,'Rec.'!C:H,5,FALSE))</f>
        <v/>
      </c>
      <c r="F40" s="20" t="str">
        <f>IF(B40&gt;'Inf.'!$I$10,"",VLOOKUP(B40,'Rec.'!C:H,6,FALSE))</f>
        <v/>
      </c>
      <c r="G40" s="42"/>
      <c r="H40" s="42"/>
      <c r="I40" s="43"/>
      <c r="J40" s="42"/>
      <c r="K40" s="22" t="str">
        <f>_xlfn.IFERROR(IF(B40&gt;'Inf.'!$I$10,"",H40),"")</f>
        <v/>
      </c>
      <c r="L40" s="8" t="str">
        <f>_xlfn.IFERROR(IF('Inf.'!$C$10="Onsight",IF(K40="TOP",10^7+(10-I40)+(3-J40)*10,K40*10^5+(3-J40)*10),IF(K40="TOP",10^7+(3-J40)*10,K40*10^5+(3-J40)*10)),"")</f>
        <v/>
      </c>
      <c r="M40" s="8" t="str">
        <f t="shared" si="1"/>
        <v/>
      </c>
      <c r="N40" s="8" t="str">
        <f>_xlfn.IFERROR(M40*100+'Rec.'!I33,"")</f>
        <v/>
      </c>
      <c r="O40" s="8" t="str">
        <f t="shared" si="2"/>
        <v/>
      </c>
    </row>
    <row r="41" spans="1:15" ht="21.95" customHeight="1">
      <c r="A41" s="19" t="str">
        <f t="shared" si="0"/>
        <v/>
      </c>
      <c r="B41" s="20" t="str">
        <f>IF(ROW()-8&gt;'Inf.'!$I$10,"",ROW()-8)</f>
        <v/>
      </c>
      <c r="C41" s="21" t="str">
        <f>IF(B41&gt;'Inf.'!$I$10,"",VLOOKUP(B41,'Rec.'!C:H,3,FALSE))</f>
        <v/>
      </c>
      <c r="D41" s="21" t="str">
        <f>IF(B41&gt;'Inf.'!$I$10,"",VLOOKUP(B41,'Rec.'!C:H,4,FALSE))</f>
        <v/>
      </c>
      <c r="E41" s="20" t="str">
        <f>IF(B41&gt;'Inf.'!$I$10,"",VLOOKUP(B41,'Rec.'!C:H,5,FALSE))</f>
        <v/>
      </c>
      <c r="F41" s="20" t="str">
        <f>IF(B41&gt;'Inf.'!$I$10,"",VLOOKUP(B41,'Rec.'!C:H,6,FALSE))</f>
        <v/>
      </c>
      <c r="G41" s="42"/>
      <c r="H41" s="42"/>
      <c r="I41" s="43"/>
      <c r="J41" s="42"/>
      <c r="K41" s="22" t="str">
        <f>_xlfn.IFERROR(IF(B41&gt;'Inf.'!$I$10,"",H41),"")</f>
        <v/>
      </c>
      <c r="L41" s="8" t="str">
        <f>_xlfn.IFERROR(IF('Inf.'!$C$10="Onsight",IF(K41="TOP",10^7+(10-I41)+(3-J41)*10,K41*10^5+(3-J41)*10),IF(K41="TOP",10^7+(3-J41)*10,K41*10^5+(3-J41)*10)),"")</f>
        <v/>
      </c>
      <c r="M41" s="8" t="str">
        <f t="shared" si="1"/>
        <v/>
      </c>
      <c r="N41" s="8" t="str">
        <f>_xlfn.IFERROR(M41*100+'Rec.'!I34,"")</f>
        <v/>
      </c>
      <c r="O41" s="8" t="str">
        <f t="shared" si="2"/>
        <v/>
      </c>
    </row>
    <row r="42" spans="1:15" ht="21.95" customHeight="1">
      <c r="A42" s="19" t="str">
        <f t="shared" si="0"/>
        <v/>
      </c>
      <c r="B42" s="20" t="str">
        <f>IF(ROW()-8&gt;'Inf.'!$I$10,"",ROW()-8)</f>
        <v/>
      </c>
      <c r="C42" s="21" t="str">
        <f>IF(B42&gt;'Inf.'!$I$10,"",VLOOKUP(B42,'Rec.'!C:H,3,FALSE))</f>
        <v/>
      </c>
      <c r="D42" s="21" t="str">
        <f>IF(B42&gt;'Inf.'!$I$10,"",VLOOKUP(B42,'Rec.'!C:H,4,FALSE))</f>
        <v/>
      </c>
      <c r="E42" s="20" t="str">
        <f>IF(B42&gt;'Inf.'!$I$10,"",VLOOKUP(B42,'Rec.'!C:H,5,FALSE))</f>
        <v/>
      </c>
      <c r="F42" s="20" t="str">
        <f>IF(B42&gt;'Inf.'!$I$10,"",VLOOKUP(B42,'Rec.'!C:H,6,FALSE))</f>
        <v/>
      </c>
      <c r="G42" s="42"/>
      <c r="H42" s="42"/>
      <c r="I42" s="43"/>
      <c r="J42" s="42"/>
      <c r="K42" s="22" t="str">
        <f>_xlfn.IFERROR(IF(B42&gt;'Inf.'!$I$10,"",H42),"")</f>
        <v/>
      </c>
      <c r="L42" s="8" t="str">
        <f>_xlfn.IFERROR(IF('Inf.'!$C$10="Onsight",IF(K42="TOP",10^7+(10-I42)+(3-J42)*10,K42*10^5+(3-J42)*10),IF(K42="TOP",10^7+(3-J42)*10,K42*10^5+(3-J42)*10)),"")</f>
        <v/>
      </c>
      <c r="M42" s="8" t="str">
        <f t="shared" si="1"/>
        <v/>
      </c>
      <c r="N42" s="8" t="str">
        <f>_xlfn.IFERROR(M42*100+'Rec.'!I35,"")</f>
        <v/>
      </c>
      <c r="O42" s="8" t="str">
        <f t="shared" si="2"/>
        <v/>
      </c>
    </row>
    <row r="43" spans="1:15" ht="21.95" customHeight="1">
      <c r="A43" s="19" t="str">
        <f t="shared" si="0"/>
        <v/>
      </c>
      <c r="B43" s="20" t="str">
        <f>IF(ROW()-8&gt;'Inf.'!$I$10,"",ROW()-8)</f>
        <v/>
      </c>
      <c r="C43" s="21" t="str">
        <f>IF(B43&gt;'Inf.'!$I$10,"",VLOOKUP(B43,'Rec.'!C:H,3,FALSE))</f>
        <v/>
      </c>
      <c r="D43" s="21" t="str">
        <f>IF(B43&gt;'Inf.'!$I$10,"",VLOOKUP(B43,'Rec.'!C:H,4,FALSE))</f>
        <v/>
      </c>
      <c r="E43" s="20" t="str">
        <f>IF(B43&gt;'Inf.'!$I$10,"",VLOOKUP(B43,'Rec.'!C:H,5,FALSE))</f>
        <v/>
      </c>
      <c r="F43" s="20" t="str">
        <f>IF(B43&gt;'Inf.'!$I$10,"",VLOOKUP(B43,'Rec.'!C:H,6,FALSE))</f>
        <v/>
      </c>
      <c r="G43" s="42"/>
      <c r="H43" s="42"/>
      <c r="I43" s="43"/>
      <c r="J43" s="42"/>
      <c r="K43" s="22" t="str">
        <f>_xlfn.IFERROR(IF(B43&gt;'Inf.'!$I$10,"",H43),"")</f>
        <v/>
      </c>
      <c r="L43" s="8" t="str">
        <f>_xlfn.IFERROR(IF('Inf.'!$C$10="Onsight",IF(K43="TOP",10^7+(10-I43)+(3-J43)*10,K43*10^5+(3-J43)*10),IF(K43="TOP",10^7+(3-J43)*10,K43*10^5+(3-J43)*10)),"")</f>
        <v/>
      </c>
      <c r="M43" s="8" t="str">
        <f t="shared" si="1"/>
        <v/>
      </c>
      <c r="N43" s="8" t="str">
        <f>_xlfn.IFERROR(M43*100+'Rec.'!I36,"")</f>
        <v/>
      </c>
      <c r="O43" s="8" t="str">
        <f t="shared" si="2"/>
        <v/>
      </c>
    </row>
    <row r="44" spans="1:15" ht="21.95" customHeight="1">
      <c r="A44" s="19" t="str">
        <f t="shared" si="0"/>
        <v/>
      </c>
      <c r="B44" s="20" t="str">
        <f>IF(ROW()-8&gt;'Inf.'!$I$10,"",ROW()-8)</f>
        <v/>
      </c>
      <c r="C44" s="21" t="str">
        <f>IF(B44&gt;'Inf.'!$I$10,"",VLOOKUP(B44,'Rec.'!C:H,3,FALSE))</f>
        <v/>
      </c>
      <c r="D44" s="21" t="str">
        <f>IF(B44&gt;'Inf.'!$I$10,"",VLOOKUP(B44,'Rec.'!C:H,4,FALSE))</f>
        <v/>
      </c>
      <c r="E44" s="20" t="str">
        <f>IF(B44&gt;'Inf.'!$I$10,"",VLOOKUP(B44,'Rec.'!C:H,5,FALSE))</f>
        <v/>
      </c>
      <c r="F44" s="20" t="str">
        <f>IF(B44&gt;'Inf.'!$I$10,"",VLOOKUP(B44,'Rec.'!C:H,6,FALSE))</f>
        <v/>
      </c>
      <c r="G44" s="42"/>
      <c r="H44" s="42"/>
      <c r="I44" s="43"/>
      <c r="J44" s="42"/>
      <c r="K44" s="22" t="str">
        <f>_xlfn.IFERROR(IF(B44&gt;'Inf.'!$I$10,"",H44),"")</f>
        <v/>
      </c>
      <c r="L44" s="8" t="str">
        <f>_xlfn.IFERROR(IF('Inf.'!$C$10="Onsight",IF(K44="TOP",10^7+(10-I44)+(3-J44)*10,K44*10^5+(3-J44)*10),IF(K44="TOP",10^7+(3-J44)*10,K44*10^5+(3-J44)*10)),"")</f>
        <v/>
      </c>
      <c r="M44" s="8" t="str">
        <f t="shared" si="1"/>
        <v/>
      </c>
      <c r="N44" s="8" t="str">
        <f>_xlfn.IFERROR(M44*100+'Rec.'!I37,"")</f>
        <v/>
      </c>
      <c r="O44" s="8" t="str">
        <f t="shared" si="2"/>
        <v/>
      </c>
    </row>
    <row r="45" spans="1:15" ht="21.95" customHeight="1">
      <c r="A45" s="19" t="str">
        <f t="shared" si="0"/>
        <v/>
      </c>
      <c r="B45" s="20" t="str">
        <f>IF(ROW()-8&gt;'Inf.'!$I$10,"",ROW()-8)</f>
        <v/>
      </c>
      <c r="C45" s="21" t="str">
        <f>IF(B45&gt;'Inf.'!$I$10,"",VLOOKUP(B45,'Rec.'!C:H,3,FALSE))</f>
        <v/>
      </c>
      <c r="D45" s="21" t="str">
        <f>IF(B45&gt;'Inf.'!$I$10,"",VLOOKUP(B45,'Rec.'!C:H,4,FALSE))</f>
        <v/>
      </c>
      <c r="E45" s="20" t="str">
        <f>IF(B45&gt;'Inf.'!$I$10,"",VLOOKUP(B45,'Rec.'!C:H,5,FALSE))</f>
        <v/>
      </c>
      <c r="F45" s="20" t="str">
        <f>IF(B45&gt;'Inf.'!$I$10,"",VLOOKUP(B45,'Rec.'!C:H,6,FALSE))</f>
        <v/>
      </c>
      <c r="G45" s="42"/>
      <c r="H45" s="42"/>
      <c r="I45" s="43"/>
      <c r="J45" s="42"/>
      <c r="K45" s="22" t="str">
        <f>_xlfn.IFERROR(IF(B45&gt;'Inf.'!$I$10,"",H45),"")</f>
        <v/>
      </c>
      <c r="L45" s="8" t="str">
        <f>_xlfn.IFERROR(IF('Inf.'!$C$10="Onsight",IF(K45="TOP",10^7+(10-I45)+(3-J45)*10,K45*10^5+(3-J45)*10),IF(K45="TOP",10^7+(3-J45)*10,K45*10^5+(3-J45)*10)),"")</f>
        <v/>
      </c>
      <c r="M45" s="8" t="str">
        <f t="shared" si="1"/>
        <v/>
      </c>
      <c r="N45" s="8" t="str">
        <f>_xlfn.IFERROR(M45*100+'Rec.'!I38,"")</f>
        <v/>
      </c>
      <c r="O45" s="8" t="str">
        <f t="shared" si="2"/>
        <v/>
      </c>
    </row>
    <row r="46" spans="1:15" ht="21.95" customHeight="1">
      <c r="A46" s="19" t="str">
        <f t="shared" si="0"/>
        <v/>
      </c>
      <c r="B46" s="20" t="str">
        <f>IF(ROW()-8&gt;'Inf.'!$I$10,"",ROW()-8)</f>
        <v/>
      </c>
      <c r="C46" s="21" t="str">
        <f>IF(B46&gt;'Inf.'!$I$10,"",VLOOKUP(B46,'Rec.'!C:H,3,FALSE))</f>
        <v/>
      </c>
      <c r="D46" s="21" t="str">
        <f>IF(B46&gt;'Inf.'!$I$10,"",VLOOKUP(B46,'Rec.'!C:H,4,FALSE))</f>
        <v/>
      </c>
      <c r="E46" s="20" t="str">
        <f>IF(B46&gt;'Inf.'!$I$10,"",VLOOKUP(B46,'Rec.'!C:H,5,FALSE))</f>
        <v/>
      </c>
      <c r="F46" s="20" t="str">
        <f>IF(B46&gt;'Inf.'!$I$10,"",VLOOKUP(B46,'Rec.'!C:H,6,FALSE))</f>
        <v/>
      </c>
      <c r="G46" s="42"/>
      <c r="H46" s="42"/>
      <c r="I46" s="43"/>
      <c r="J46" s="42"/>
      <c r="K46" s="22" t="str">
        <f>_xlfn.IFERROR(IF(B46&gt;'Inf.'!$I$10,"",H46),"")</f>
        <v/>
      </c>
      <c r="L46" s="8" t="str">
        <f>_xlfn.IFERROR(IF('Inf.'!$C$10="Onsight",IF(K46="TOP",10^7+(10-I46)+(3-J46)*10,K46*10^5+(3-J46)*10),IF(K46="TOP",10^7+(3-J46)*10,K46*10^5+(3-J46)*10)),"")</f>
        <v/>
      </c>
      <c r="M46" s="8" t="str">
        <f t="shared" si="1"/>
        <v/>
      </c>
      <c r="N46" s="8" t="str">
        <f>_xlfn.IFERROR(M46*100+'Rec.'!I39,"")</f>
        <v/>
      </c>
      <c r="O46" s="8" t="str">
        <f t="shared" si="2"/>
        <v/>
      </c>
    </row>
    <row r="47" spans="1:15" ht="21.95" customHeight="1">
      <c r="A47" s="19" t="str">
        <f t="shared" si="0"/>
        <v/>
      </c>
      <c r="B47" s="20" t="str">
        <f>IF(ROW()-8&gt;'Inf.'!$I$10,"",ROW()-8)</f>
        <v/>
      </c>
      <c r="C47" s="21" t="str">
        <f>IF(B47&gt;'Inf.'!$I$10,"",VLOOKUP(B47,'Rec.'!C:H,3,FALSE))</f>
        <v/>
      </c>
      <c r="D47" s="21" t="str">
        <f>IF(B47&gt;'Inf.'!$I$10,"",VLOOKUP(B47,'Rec.'!C:H,4,FALSE))</f>
        <v/>
      </c>
      <c r="E47" s="20" t="str">
        <f>IF(B47&gt;'Inf.'!$I$10,"",VLOOKUP(B47,'Rec.'!C:H,5,FALSE))</f>
        <v/>
      </c>
      <c r="F47" s="20" t="str">
        <f>IF(B47&gt;'Inf.'!$I$10,"",VLOOKUP(B47,'Rec.'!C:H,6,FALSE))</f>
        <v/>
      </c>
      <c r="G47" s="42"/>
      <c r="H47" s="42"/>
      <c r="I47" s="43"/>
      <c r="J47" s="42"/>
      <c r="K47" s="22" t="str">
        <f>_xlfn.IFERROR(IF(B47&gt;'Inf.'!$I$10,"",H47),"")</f>
        <v/>
      </c>
      <c r="L47" s="8" t="str">
        <f>_xlfn.IFERROR(IF('Inf.'!$C$10="Onsight",IF(K47="TOP",10^7+(10-I47)+(3-J47)*10,K47*10^5+(3-J47)*10),IF(K47="TOP",10^7+(3-J47)*10,K47*10^5+(3-J47)*10)),"")</f>
        <v/>
      </c>
      <c r="M47" s="8" t="str">
        <f t="shared" si="1"/>
        <v/>
      </c>
      <c r="N47" s="8" t="str">
        <f>_xlfn.IFERROR(M47*100+'Rec.'!I40,"")</f>
        <v/>
      </c>
      <c r="O47" s="8" t="str">
        <f t="shared" si="2"/>
        <v/>
      </c>
    </row>
    <row r="48" spans="1:15" ht="21.95" customHeight="1">
      <c r="A48" s="19" t="str">
        <f t="shared" si="0"/>
        <v/>
      </c>
      <c r="B48" s="20" t="str">
        <f>IF(ROW()-8&gt;'Inf.'!$I$10,"",ROW()-8)</f>
        <v/>
      </c>
      <c r="C48" s="21" t="str">
        <f>IF(B48&gt;'Inf.'!$I$10,"",VLOOKUP(B48,'Rec.'!C:H,3,FALSE))</f>
        <v/>
      </c>
      <c r="D48" s="21" t="str">
        <f>IF(B48&gt;'Inf.'!$I$10,"",VLOOKUP(B48,'Rec.'!C:H,4,FALSE))</f>
        <v/>
      </c>
      <c r="E48" s="20" t="str">
        <f>IF(B48&gt;'Inf.'!$I$10,"",VLOOKUP(B48,'Rec.'!C:H,5,FALSE))</f>
        <v/>
      </c>
      <c r="F48" s="20" t="str">
        <f>IF(B48&gt;'Inf.'!$I$10,"",VLOOKUP(B48,'Rec.'!C:H,6,FALSE))</f>
        <v/>
      </c>
      <c r="G48" s="42"/>
      <c r="H48" s="42"/>
      <c r="I48" s="43"/>
      <c r="J48" s="42"/>
      <c r="K48" s="22" t="str">
        <f>_xlfn.IFERROR(IF(B48&gt;'Inf.'!$I$10,"",H48),"")</f>
        <v/>
      </c>
      <c r="L48" s="8" t="str">
        <f>_xlfn.IFERROR(IF('Inf.'!$C$10="Onsight",IF(K48="TOP",10^7+(10-I48)+(3-J48)*10,K48*10^5+(3-J48)*10),IF(K48="TOP",10^7+(3-J48)*10,K48*10^5+(3-J48)*10)),"")</f>
        <v/>
      </c>
      <c r="M48" s="8" t="str">
        <f t="shared" si="1"/>
        <v/>
      </c>
      <c r="N48" s="8" t="str">
        <f>_xlfn.IFERROR(M48*100+'Rec.'!I41,"")</f>
        <v/>
      </c>
      <c r="O48" s="8" t="str">
        <f t="shared" si="2"/>
        <v/>
      </c>
    </row>
    <row r="49" spans="1:15" ht="21.95" customHeight="1">
      <c r="A49" s="19" t="str">
        <f t="shared" si="0"/>
        <v/>
      </c>
      <c r="B49" s="20" t="str">
        <f>IF(ROW()-8&gt;'Inf.'!$I$10,"",ROW()-8)</f>
        <v/>
      </c>
      <c r="C49" s="21" t="str">
        <f>IF(B49&gt;'Inf.'!$I$10,"",VLOOKUP(B49,'Rec.'!C:H,3,FALSE))</f>
        <v/>
      </c>
      <c r="D49" s="21" t="str">
        <f>IF(B49&gt;'Inf.'!$I$10,"",VLOOKUP(B49,'Rec.'!C:H,4,FALSE))</f>
        <v/>
      </c>
      <c r="E49" s="20" t="str">
        <f>IF(B49&gt;'Inf.'!$I$10,"",VLOOKUP(B49,'Rec.'!C:H,5,FALSE))</f>
        <v/>
      </c>
      <c r="F49" s="20" t="str">
        <f>IF(B49&gt;'Inf.'!$I$10,"",VLOOKUP(B49,'Rec.'!C:H,6,FALSE))</f>
        <v/>
      </c>
      <c r="G49" s="42"/>
      <c r="H49" s="42"/>
      <c r="I49" s="43"/>
      <c r="J49" s="42"/>
      <c r="K49" s="22" t="str">
        <f>_xlfn.IFERROR(IF(B49&gt;'Inf.'!$I$10,"",H49),"")</f>
        <v/>
      </c>
      <c r="L49" s="8" t="str">
        <f>_xlfn.IFERROR(IF('Inf.'!$C$10="Onsight",IF(K49="TOP",10^7+(10-I49)+(3-J49)*10,K49*10^5+(3-J49)*10),IF(K49="TOP",10^7+(3-J49)*10,K49*10^5+(3-J49)*10)),"")</f>
        <v/>
      </c>
      <c r="M49" s="8" t="str">
        <f t="shared" si="1"/>
        <v/>
      </c>
      <c r="N49" s="8" t="str">
        <f>_xlfn.IFERROR(M49*100+'Rec.'!I42,"")</f>
        <v/>
      </c>
      <c r="O49" s="8" t="str">
        <f t="shared" si="2"/>
        <v/>
      </c>
    </row>
    <row r="50" spans="1:15" ht="21.95" customHeight="1">
      <c r="A50" s="19" t="str">
        <f t="shared" si="0"/>
        <v/>
      </c>
      <c r="B50" s="20" t="str">
        <f>IF(ROW()-8&gt;'Inf.'!$I$10,"",ROW()-8)</f>
        <v/>
      </c>
      <c r="C50" s="21" t="str">
        <f>IF(B50&gt;'Inf.'!$I$10,"",VLOOKUP(B50,'Rec.'!C:H,3,FALSE))</f>
        <v/>
      </c>
      <c r="D50" s="21" t="str">
        <f>IF(B50&gt;'Inf.'!$I$10,"",VLOOKUP(B50,'Rec.'!C:H,4,FALSE))</f>
        <v/>
      </c>
      <c r="E50" s="20" t="str">
        <f>IF(B50&gt;'Inf.'!$I$10,"",VLOOKUP(B50,'Rec.'!C:H,5,FALSE))</f>
        <v/>
      </c>
      <c r="F50" s="20" t="str">
        <f>IF(B50&gt;'Inf.'!$I$10,"",VLOOKUP(B50,'Rec.'!C:H,6,FALSE))</f>
        <v/>
      </c>
      <c r="G50" s="42"/>
      <c r="H50" s="42"/>
      <c r="I50" s="43"/>
      <c r="J50" s="42"/>
      <c r="K50" s="22" t="str">
        <f>_xlfn.IFERROR(IF(B50&gt;'Inf.'!$I$10,"",H50),"")</f>
        <v/>
      </c>
      <c r="L50" s="8" t="str">
        <f>_xlfn.IFERROR(IF('Inf.'!$C$10="Onsight",IF(K50="TOP",10^7+(10-I50)+(3-J50)*10,K50*10^5+(3-J50)*10),IF(K50="TOP",10^7+(3-J50)*10,K50*10^5+(3-J50)*10)),"")</f>
        <v/>
      </c>
      <c r="M50" s="8" t="str">
        <f t="shared" si="1"/>
        <v/>
      </c>
      <c r="N50" s="8" t="str">
        <f>_xlfn.IFERROR(M50*100+'Rec.'!I43,"")</f>
        <v/>
      </c>
      <c r="O50" s="8" t="str">
        <f t="shared" si="2"/>
        <v/>
      </c>
    </row>
    <row r="51" spans="1:15" ht="21.95" customHeight="1">
      <c r="A51" s="19" t="str">
        <f t="shared" si="0"/>
        <v/>
      </c>
      <c r="B51" s="20" t="str">
        <f>IF(ROW()-8&gt;'Inf.'!$I$10,"",ROW()-8)</f>
        <v/>
      </c>
      <c r="C51" s="21" t="str">
        <f>IF(B51&gt;'Inf.'!$I$10,"",VLOOKUP(B51,'Rec.'!C:H,3,FALSE))</f>
        <v/>
      </c>
      <c r="D51" s="21" t="str">
        <f>IF(B51&gt;'Inf.'!$I$10,"",VLOOKUP(B51,'Rec.'!C:H,4,FALSE))</f>
        <v/>
      </c>
      <c r="E51" s="20" t="str">
        <f>IF(B51&gt;'Inf.'!$I$10,"",VLOOKUP(B51,'Rec.'!C:H,5,FALSE))</f>
        <v/>
      </c>
      <c r="F51" s="20" t="str">
        <f>IF(B51&gt;'Inf.'!$I$10,"",VLOOKUP(B51,'Rec.'!C:H,6,FALSE))</f>
        <v/>
      </c>
      <c r="G51" s="42"/>
      <c r="H51" s="42"/>
      <c r="I51" s="43"/>
      <c r="J51" s="42"/>
      <c r="K51" s="22" t="str">
        <f>_xlfn.IFERROR(IF(B51&gt;'Inf.'!$I$10,"",H51),"")</f>
        <v/>
      </c>
      <c r="L51" s="8" t="str">
        <f>_xlfn.IFERROR(IF('Inf.'!$C$10="Onsight",IF(K51="TOP",10^7+(10-I51)+(3-J51)*10,K51*10^5+(3-J51)*10),IF(K51="TOP",10^7+(3-J51)*10,K51*10^5+(3-J51)*10)),"")</f>
        <v/>
      </c>
      <c r="M51" s="8" t="str">
        <f t="shared" si="1"/>
        <v/>
      </c>
      <c r="N51" s="8" t="str">
        <f>_xlfn.IFERROR(M51*100+'Rec.'!I44,"")</f>
        <v/>
      </c>
      <c r="O51" s="8" t="str">
        <f t="shared" si="2"/>
        <v/>
      </c>
    </row>
    <row r="52" spans="1:15" ht="21.95" customHeight="1">
      <c r="A52" s="19" t="str">
        <f t="shared" si="0"/>
        <v/>
      </c>
      <c r="B52" s="20" t="str">
        <f>IF(ROW()-8&gt;'Inf.'!$I$10,"",ROW()-8)</f>
        <v/>
      </c>
      <c r="C52" s="21" t="str">
        <f>IF(B52&gt;'Inf.'!$I$10,"",VLOOKUP(B52,'Rec.'!C:H,3,FALSE))</f>
        <v/>
      </c>
      <c r="D52" s="21" t="str">
        <f>IF(B52&gt;'Inf.'!$I$10,"",VLOOKUP(B52,'Rec.'!C:H,4,FALSE))</f>
        <v/>
      </c>
      <c r="E52" s="20" t="str">
        <f>IF(B52&gt;'Inf.'!$I$10,"",VLOOKUP(B52,'Rec.'!C:H,5,FALSE))</f>
        <v/>
      </c>
      <c r="F52" s="20" t="str">
        <f>IF(B52&gt;'Inf.'!$I$10,"",VLOOKUP(B52,'Rec.'!C:H,6,FALSE))</f>
        <v/>
      </c>
      <c r="G52" s="42"/>
      <c r="H52" s="42"/>
      <c r="I52" s="43"/>
      <c r="J52" s="42"/>
      <c r="K52" s="22" t="str">
        <f>_xlfn.IFERROR(IF(B52&gt;'Inf.'!$I$10,"",H52),"")</f>
        <v/>
      </c>
      <c r="L52" s="8" t="str">
        <f>_xlfn.IFERROR(IF('Inf.'!$C$10="Onsight",IF(K52="TOP",10^7+(10-I52)+(3-J52)*10,K52*10^5+(3-J52)*10),IF(K52="TOP",10^7+(3-J52)*10,K52*10^5+(3-J52)*10)),"")</f>
        <v/>
      </c>
      <c r="M52" s="8" t="str">
        <f t="shared" si="1"/>
        <v/>
      </c>
      <c r="N52" s="8" t="str">
        <f>_xlfn.IFERROR(M52*100+'Rec.'!I45,"")</f>
        <v/>
      </c>
      <c r="O52" s="8" t="str">
        <f t="shared" si="2"/>
        <v/>
      </c>
    </row>
    <row r="53" spans="1:15" ht="21.95" customHeight="1">
      <c r="A53" s="19" t="str">
        <f t="shared" si="0"/>
        <v/>
      </c>
      <c r="B53" s="20" t="str">
        <f>IF(ROW()-8&gt;'Inf.'!$I$10,"",ROW()-8)</f>
        <v/>
      </c>
      <c r="C53" s="21" t="str">
        <f>IF(B53&gt;'Inf.'!$I$10,"",VLOOKUP(B53,'Rec.'!C:H,3,FALSE))</f>
        <v/>
      </c>
      <c r="D53" s="21" t="str">
        <f>IF(B53&gt;'Inf.'!$I$10,"",VLOOKUP(B53,'Rec.'!C:H,4,FALSE))</f>
        <v/>
      </c>
      <c r="E53" s="20" t="str">
        <f>IF(B53&gt;'Inf.'!$I$10,"",VLOOKUP(B53,'Rec.'!C:H,5,FALSE))</f>
        <v/>
      </c>
      <c r="F53" s="20" t="str">
        <f>IF(B53&gt;'Inf.'!$I$10,"",VLOOKUP(B53,'Rec.'!C:H,6,FALSE))</f>
        <v/>
      </c>
      <c r="G53" s="42"/>
      <c r="H53" s="42"/>
      <c r="I53" s="43"/>
      <c r="J53" s="42"/>
      <c r="K53" s="22" t="str">
        <f>_xlfn.IFERROR(IF(B53&gt;'Inf.'!$I$10,"",H53),"")</f>
        <v/>
      </c>
      <c r="L53" s="8" t="str">
        <f>_xlfn.IFERROR(IF('Inf.'!$C$10="Onsight",IF(K53="TOP",10^7+(10-I53)+(3-J53)*10,K53*10^5+(3-J53)*10),IF(K53="TOP",10^7+(3-J53)*10,K53*10^5+(3-J53)*10)),"")</f>
        <v/>
      </c>
      <c r="M53" s="8" t="str">
        <f t="shared" si="1"/>
        <v/>
      </c>
      <c r="N53" s="8" t="str">
        <f>_xlfn.IFERROR(M53*100+'Rec.'!I46,"")</f>
        <v/>
      </c>
      <c r="O53" s="8" t="str">
        <f t="shared" si="2"/>
        <v/>
      </c>
    </row>
    <row r="54" spans="1:15" ht="21.95" customHeight="1">
      <c r="A54" s="19" t="str">
        <f t="shared" si="0"/>
        <v/>
      </c>
      <c r="B54" s="20" t="str">
        <f>IF(ROW()-8&gt;'Inf.'!$I$10,"",ROW()-8)</f>
        <v/>
      </c>
      <c r="C54" s="21" t="str">
        <f>IF(B54&gt;'Inf.'!$I$10,"",VLOOKUP(B54,'Rec.'!C:H,3,FALSE))</f>
        <v/>
      </c>
      <c r="D54" s="21" t="str">
        <f>IF(B54&gt;'Inf.'!$I$10,"",VLOOKUP(B54,'Rec.'!C:H,4,FALSE))</f>
        <v/>
      </c>
      <c r="E54" s="20" t="str">
        <f>IF(B54&gt;'Inf.'!$I$10,"",VLOOKUP(B54,'Rec.'!C:H,5,FALSE))</f>
        <v/>
      </c>
      <c r="F54" s="20" t="str">
        <f>IF(B54&gt;'Inf.'!$I$10,"",VLOOKUP(B54,'Rec.'!C:H,6,FALSE))</f>
        <v/>
      </c>
      <c r="G54" s="42"/>
      <c r="H54" s="42"/>
      <c r="I54" s="43"/>
      <c r="J54" s="42"/>
      <c r="K54" s="22" t="str">
        <f>_xlfn.IFERROR(IF(B54&gt;'Inf.'!$I$10,"",H54),"")</f>
        <v/>
      </c>
      <c r="L54" s="8" t="str">
        <f>_xlfn.IFERROR(IF('Inf.'!$C$10="Onsight",IF(K54="TOP",10^7+(10-I54)+(3-J54)*10,K54*10^5+(3-J54)*10),IF(K54="TOP",10^7+(3-J54)*10,K54*10^5+(3-J54)*10)),"")</f>
        <v/>
      </c>
      <c r="M54" s="8" t="str">
        <f t="shared" si="1"/>
        <v/>
      </c>
      <c r="N54" s="8" t="str">
        <f>_xlfn.IFERROR(M54*100+'Rec.'!I47,"")</f>
        <v/>
      </c>
      <c r="O54" s="8" t="str">
        <f t="shared" si="2"/>
        <v/>
      </c>
    </row>
    <row r="55" spans="1:15" ht="21.95" customHeight="1">
      <c r="A55" s="19" t="str">
        <f t="shared" si="0"/>
        <v/>
      </c>
      <c r="B55" s="20" t="str">
        <f>IF(ROW()-8&gt;'Inf.'!$I$10,"",ROW()-8)</f>
        <v/>
      </c>
      <c r="C55" s="21" t="str">
        <f>IF(B55&gt;'Inf.'!$I$10,"",VLOOKUP(B55,'Rec.'!C:H,3,FALSE))</f>
        <v/>
      </c>
      <c r="D55" s="21" t="str">
        <f>IF(B55&gt;'Inf.'!$I$10,"",VLOOKUP(B55,'Rec.'!C:H,4,FALSE))</f>
        <v/>
      </c>
      <c r="E55" s="20" t="str">
        <f>IF(B55&gt;'Inf.'!$I$10,"",VLOOKUP(B55,'Rec.'!C:H,5,FALSE))</f>
        <v/>
      </c>
      <c r="F55" s="20" t="str">
        <f>IF(B55&gt;'Inf.'!$I$10,"",VLOOKUP(B55,'Rec.'!C:H,6,FALSE))</f>
        <v/>
      </c>
      <c r="G55" s="42"/>
      <c r="H55" s="42"/>
      <c r="I55" s="43"/>
      <c r="J55" s="42"/>
      <c r="K55" s="22" t="str">
        <f>_xlfn.IFERROR(IF(B55&gt;'Inf.'!$I$10,"",H55),"")</f>
        <v/>
      </c>
      <c r="L55" s="8" t="str">
        <f>_xlfn.IFERROR(IF('Inf.'!$C$10="Onsight",IF(K55="TOP",10^7+(10-I55)+(3-J55)*10,K55*10^5+(3-J55)*10),IF(K55="TOP",10^7+(3-J55)*10,K55*10^5+(3-J55)*10)),"")</f>
        <v/>
      </c>
      <c r="M55" s="8" t="str">
        <f t="shared" si="1"/>
        <v/>
      </c>
      <c r="N55" s="8" t="str">
        <f>_xlfn.IFERROR(M55*100+'Rec.'!I48,"")</f>
        <v/>
      </c>
      <c r="O55" s="8" t="str">
        <f t="shared" si="2"/>
        <v/>
      </c>
    </row>
    <row r="56" spans="1:15" ht="21.95" customHeight="1">
      <c r="A56" s="19" t="str">
        <f t="shared" si="0"/>
        <v/>
      </c>
      <c r="B56" s="20" t="str">
        <f>IF(ROW()-8&gt;'Inf.'!$I$10,"",ROW()-8)</f>
        <v/>
      </c>
      <c r="C56" s="21" t="str">
        <f>IF(B56&gt;'Inf.'!$I$10,"",VLOOKUP(B56,'Rec.'!C:H,3,FALSE))</f>
        <v/>
      </c>
      <c r="D56" s="21" t="str">
        <f>IF(B56&gt;'Inf.'!$I$10,"",VLOOKUP(B56,'Rec.'!C:H,4,FALSE))</f>
        <v/>
      </c>
      <c r="E56" s="20" t="str">
        <f>IF(B56&gt;'Inf.'!$I$10,"",VLOOKUP(B56,'Rec.'!C:H,5,FALSE))</f>
        <v/>
      </c>
      <c r="F56" s="20" t="str">
        <f>IF(B56&gt;'Inf.'!$I$10,"",VLOOKUP(B56,'Rec.'!C:H,6,FALSE))</f>
        <v/>
      </c>
      <c r="G56" s="42"/>
      <c r="H56" s="42"/>
      <c r="I56" s="43"/>
      <c r="J56" s="42"/>
      <c r="K56" s="22" t="str">
        <f>_xlfn.IFERROR(IF(B56&gt;'Inf.'!$I$10,"",H56),"")</f>
        <v/>
      </c>
      <c r="L56" s="8" t="str">
        <f>_xlfn.IFERROR(IF('Inf.'!$C$10="Onsight",IF(K56="TOP",10^7+(10-I56)+(3-J56)*10,K56*10^5+(3-J56)*10),IF(K56="TOP",10^7+(3-J56)*10,K56*10^5+(3-J56)*10)),"")</f>
        <v/>
      </c>
      <c r="M56" s="8" t="str">
        <f t="shared" si="1"/>
        <v/>
      </c>
      <c r="N56" s="8" t="str">
        <f>_xlfn.IFERROR(M56*100+'Rec.'!I49,"")</f>
        <v/>
      </c>
      <c r="O56" s="8" t="str">
        <f t="shared" si="2"/>
        <v/>
      </c>
    </row>
    <row r="57" spans="1:15" ht="21.95" customHeight="1">
      <c r="A57" s="19" t="str">
        <f t="shared" si="0"/>
        <v/>
      </c>
      <c r="B57" s="20" t="str">
        <f>IF(ROW()-8&gt;'Inf.'!$I$10,"",ROW()-8)</f>
        <v/>
      </c>
      <c r="C57" s="21" t="str">
        <f>IF(B57&gt;'Inf.'!$I$10,"",VLOOKUP(B57,'Rec.'!C:H,3,FALSE))</f>
        <v/>
      </c>
      <c r="D57" s="21" t="str">
        <f>IF(B57&gt;'Inf.'!$I$10,"",VLOOKUP(B57,'Rec.'!C:H,4,FALSE))</f>
        <v/>
      </c>
      <c r="E57" s="20" t="str">
        <f>IF(B57&gt;'Inf.'!$I$10,"",VLOOKUP(B57,'Rec.'!C:H,5,FALSE))</f>
        <v/>
      </c>
      <c r="F57" s="20" t="str">
        <f>IF(B57&gt;'Inf.'!$I$10,"",VLOOKUP(B57,'Rec.'!C:H,6,FALSE))</f>
        <v/>
      </c>
      <c r="G57" s="42"/>
      <c r="H57" s="42"/>
      <c r="I57" s="43"/>
      <c r="J57" s="42"/>
      <c r="K57" s="22" t="str">
        <f>_xlfn.IFERROR(IF(B57&gt;'Inf.'!$I$10,"",H57),"")</f>
        <v/>
      </c>
      <c r="L57" s="8" t="str">
        <f>_xlfn.IFERROR(IF('Inf.'!$C$10="Onsight",IF(K57="TOP",10^7+(10-I57)+(3-J57)*10,K57*10^5+(3-J57)*10),IF(K57="TOP",10^7+(3-J57)*10,K57*10^5+(3-J57)*10)),"")</f>
        <v/>
      </c>
      <c r="M57" s="8" t="str">
        <f t="shared" si="1"/>
        <v/>
      </c>
      <c r="N57" s="8" t="str">
        <f>_xlfn.IFERROR(M57*100+'Rec.'!I50,"")</f>
        <v/>
      </c>
      <c r="O57" s="8" t="str">
        <f t="shared" si="2"/>
        <v/>
      </c>
    </row>
    <row r="58" spans="1:15" ht="21.95" customHeight="1">
      <c r="A58" s="19" t="str">
        <f t="shared" si="0"/>
        <v/>
      </c>
      <c r="B58" s="20" t="str">
        <f>IF(ROW()-8&gt;'Inf.'!$I$10,"",ROW()-8)</f>
        <v/>
      </c>
      <c r="C58" s="21" t="str">
        <f>IF(B58&gt;'Inf.'!$I$10,"",VLOOKUP(B58,'Rec.'!C:H,3,FALSE))</f>
        <v/>
      </c>
      <c r="D58" s="21" t="str">
        <f>IF(B58&gt;'Inf.'!$I$10,"",VLOOKUP(B58,'Rec.'!C:H,4,FALSE))</f>
        <v/>
      </c>
      <c r="E58" s="20" t="str">
        <f>IF(B58&gt;'Inf.'!$I$10,"",VLOOKUP(B58,'Rec.'!C:H,5,FALSE))</f>
        <v/>
      </c>
      <c r="F58" s="20" t="str">
        <f>IF(B58&gt;'Inf.'!$I$10,"",VLOOKUP(B58,'Rec.'!C:H,6,FALSE))</f>
        <v/>
      </c>
      <c r="G58" s="42"/>
      <c r="H58" s="42"/>
      <c r="I58" s="43"/>
      <c r="J58" s="42"/>
      <c r="K58" s="22" t="str">
        <f>_xlfn.IFERROR(IF(B58&gt;'Inf.'!$I$10,"",H58),"")</f>
        <v/>
      </c>
      <c r="L58" s="8" t="str">
        <f>_xlfn.IFERROR(IF('Inf.'!$C$10="Onsight",IF(K58="TOP",10^7+(10-I58)+(3-J58)*10,K58*10^5+(3-J58)*10),IF(K58="TOP",10^7+(3-J58)*10,K58*10^5+(3-J58)*10)),"")</f>
        <v/>
      </c>
      <c r="M58" s="8" t="str">
        <f t="shared" si="1"/>
        <v/>
      </c>
      <c r="N58" s="8" t="str">
        <f>_xlfn.IFERROR(M58*100+'Rec.'!I51,"")</f>
        <v/>
      </c>
      <c r="O58" s="8" t="str">
        <f t="shared" si="2"/>
        <v/>
      </c>
    </row>
    <row r="59" spans="1:15" ht="21.95" customHeight="1">
      <c r="A59" s="19" t="str">
        <f t="shared" si="0"/>
        <v/>
      </c>
      <c r="B59" s="20" t="str">
        <f>IF(ROW()-8&gt;'Inf.'!$I$10,"",ROW()-8)</f>
        <v/>
      </c>
      <c r="C59" s="21" t="str">
        <f>IF(B59&gt;'Inf.'!$I$10,"",VLOOKUP(B59,'Rec.'!C:H,3,FALSE))</f>
        <v/>
      </c>
      <c r="D59" s="21" t="str">
        <f>IF(B59&gt;'Inf.'!$I$10,"",VLOOKUP(B59,'Rec.'!C:H,4,FALSE))</f>
        <v/>
      </c>
      <c r="E59" s="20" t="str">
        <f>IF(B59&gt;'Inf.'!$I$10,"",VLOOKUP(B59,'Rec.'!C:H,5,FALSE))</f>
        <v/>
      </c>
      <c r="F59" s="20" t="str">
        <f>IF(B59&gt;'Inf.'!$I$10,"",VLOOKUP(B59,'Rec.'!C:H,6,FALSE))</f>
        <v/>
      </c>
      <c r="G59" s="42"/>
      <c r="H59" s="42"/>
      <c r="I59" s="43"/>
      <c r="J59" s="42"/>
      <c r="K59" s="22" t="str">
        <f>_xlfn.IFERROR(IF(B59&gt;'Inf.'!$I$10,"",H59),"")</f>
        <v/>
      </c>
      <c r="L59" s="8" t="str">
        <f>_xlfn.IFERROR(IF('Inf.'!$C$10="Onsight",IF(K59="TOP",10^7+(10-I59)+(3-J59)*10,K59*10^5+(3-J59)*10),IF(K59="TOP",10^7+(3-J59)*10,K59*10^5+(3-J59)*10)),"")</f>
        <v/>
      </c>
      <c r="M59" s="8" t="str">
        <f t="shared" si="1"/>
        <v/>
      </c>
      <c r="N59" s="8" t="str">
        <f>_xlfn.IFERROR(M59*100+'Rec.'!I52,"")</f>
        <v/>
      </c>
      <c r="O59" s="8" t="str">
        <f t="shared" si="2"/>
        <v/>
      </c>
    </row>
    <row r="60" spans="1:15" ht="21.95" customHeight="1">
      <c r="A60" s="19" t="str">
        <f t="shared" si="0"/>
        <v/>
      </c>
      <c r="B60" s="20" t="str">
        <f>IF(ROW()-8&gt;'Inf.'!$I$10,"",ROW()-8)</f>
        <v/>
      </c>
      <c r="C60" s="21" t="str">
        <f>IF(B60&gt;'Inf.'!$I$10,"",VLOOKUP(B60,'Rec.'!C:H,3,FALSE))</f>
        <v/>
      </c>
      <c r="D60" s="21" t="str">
        <f>IF(B60&gt;'Inf.'!$I$10,"",VLOOKUP(B60,'Rec.'!C:H,4,FALSE))</f>
        <v/>
      </c>
      <c r="E60" s="20" t="str">
        <f>IF(B60&gt;'Inf.'!$I$10,"",VLOOKUP(B60,'Rec.'!C:H,5,FALSE))</f>
        <v/>
      </c>
      <c r="F60" s="20" t="str">
        <f>IF(B60&gt;'Inf.'!$I$10,"",VLOOKUP(B60,'Rec.'!C:H,6,FALSE))</f>
        <v/>
      </c>
      <c r="G60" s="42"/>
      <c r="H60" s="42"/>
      <c r="I60" s="43"/>
      <c r="J60" s="42"/>
      <c r="K60" s="22" t="str">
        <f>_xlfn.IFERROR(IF(B60&gt;'Inf.'!$I$10,"",H60),"")</f>
        <v/>
      </c>
      <c r="L60" s="8" t="str">
        <f>_xlfn.IFERROR(IF('Inf.'!$C$10="Onsight",IF(K60="TOP",10^7+(10-I60)+(3-J60)*10,K60*10^5+(3-J60)*10),IF(K60="TOP",10^7+(3-J60)*10,K60*10^5+(3-J60)*10)),"")</f>
        <v/>
      </c>
      <c r="M60" s="8" t="str">
        <f t="shared" si="1"/>
        <v/>
      </c>
      <c r="N60" s="8" t="str">
        <f>_xlfn.IFERROR(M60*100+'Rec.'!I53,"")</f>
        <v/>
      </c>
      <c r="O60" s="8" t="str">
        <f t="shared" si="2"/>
        <v/>
      </c>
    </row>
    <row r="61" spans="1:15" ht="21.95" customHeight="1">
      <c r="A61" s="19" t="str">
        <f t="shared" si="0"/>
        <v/>
      </c>
      <c r="B61" s="20" t="str">
        <f>IF(ROW()-8&gt;'Inf.'!$I$10,"",ROW()-8)</f>
        <v/>
      </c>
      <c r="C61" s="21" t="str">
        <f>IF(B61&gt;'Inf.'!$I$10,"",VLOOKUP(B61,'Rec.'!C:H,3,FALSE))</f>
        <v/>
      </c>
      <c r="D61" s="21" t="str">
        <f>IF(B61&gt;'Inf.'!$I$10,"",VLOOKUP(B61,'Rec.'!C:H,4,FALSE))</f>
        <v/>
      </c>
      <c r="E61" s="20" t="str">
        <f>IF(B61&gt;'Inf.'!$I$10,"",VLOOKUP(B61,'Rec.'!C:H,5,FALSE))</f>
        <v/>
      </c>
      <c r="F61" s="20" t="str">
        <f>IF(B61&gt;'Inf.'!$I$10,"",VLOOKUP(B61,'Rec.'!C:H,6,FALSE))</f>
        <v/>
      </c>
      <c r="G61" s="42"/>
      <c r="H61" s="42"/>
      <c r="I61" s="43"/>
      <c r="J61" s="42"/>
      <c r="K61" s="22" t="str">
        <f>_xlfn.IFERROR(IF(B61&gt;'Inf.'!$I$10,"",H61),"")</f>
        <v/>
      </c>
      <c r="L61" s="8" t="str">
        <f>_xlfn.IFERROR(IF('Inf.'!$C$10="Onsight",IF(K61="TOP",10^7+(10-I61)+(3-J61)*10,K61*10^5+(3-J61)*10),IF(K61="TOP",10^7+(3-J61)*10,K61*10^5+(3-J61)*10)),"")</f>
        <v/>
      </c>
      <c r="M61" s="8" t="str">
        <f t="shared" si="1"/>
        <v/>
      </c>
      <c r="N61" s="8" t="str">
        <f>_xlfn.IFERROR(M61*100+'Rec.'!I54,"")</f>
        <v/>
      </c>
      <c r="O61" s="8" t="str">
        <f t="shared" si="2"/>
        <v/>
      </c>
    </row>
    <row r="62" spans="1:15" ht="21.95" customHeight="1">
      <c r="A62" s="19" t="str">
        <f t="shared" si="0"/>
        <v/>
      </c>
      <c r="B62" s="20" t="str">
        <f>IF(ROW()-8&gt;'Inf.'!$I$10,"",ROW()-8)</f>
        <v/>
      </c>
      <c r="C62" s="21" t="str">
        <f>IF(B62&gt;'Inf.'!$I$10,"",VLOOKUP(B62,'Rec.'!C:H,3,FALSE))</f>
        <v/>
      </c>
      <c r="D62" s="21" t="str">
        <f>IF(B62&gt;'Inf.'!$I$10,"",VLOOKUP(B62,'Rec.'!C:H,4,FALSE))</f>
        <v/>
      </c>
      <c r="E62" s="20" t="str">
        <f>IF(B62&gt;'Inf.'!$I$10,"",VLOOKUP(B62,'Rec.'!C:H,5,FALSE))</f>
        <v/>
      </c>
      <c r="F62" s="20" t="str">
        <f>IF(B62&gt;'Inf.'!$I$10,"",VLOOKUP(B62,'Rec.'!C:H,6,FALSE))</f>
        <v/>
      </c>
      <c r="G62" s="42"/>
      <c r="H62" s="42"/>
      <c r="I62" s="43"/>
      <c r="J62" s="42"/>
      <c r="K62" s="22" t="str">
        <f>_xlfn.IFERROR(IF(B62&gt;'Inf.'!$I$10,"",H62),"")</f>
        <v/>
      </c>
      <c r="L62" s="8" t="str">
        <f>_xlfn.IFERROR(IF('Inf.'!$C$10="Onsight",IF(K62="TOP",10^7+(10-I62)+(3-J62)*10,K62*10^5+(3-J62)*10),IF(K62="TOP",10^7+(3-J62)*10,K62*10^5+(3-J62)*10)),"")</f>
        <v/>
      </c>
      <c r="M62" s="8" t="str">
        <f t="shared" si="1"/>
        <v/>
      </c>
      <c r="N62" s="8" t="str">
        <f>_xlfn.IFERROR(M62*100+'Rec.'!I55,"")</f>
        <v/>
      </c>
      <c r="O62" s="8" t="str">
        <f t="shared" si="2"/>
        <v/>
      </c>
    </row>
    <row r="63" spans="1:15" ht="21.95" customHeight="1">
      <c r="A63" s="19" t="str">
        <f t="shared" si="0"/>
        <v/>
      </c>
      <c r="B63" s="20" t="str">
        <f>IF(ROW()-8&gt;'Inf.'!$I$10,"",ROW()-8)</f>
        <v/>
      </c>
      <c r="C63" s="21" t="str">
        <f>IF(B63&gt;'Inf.'!$I$10,"",VLOOKUP(B63,'Rec.'!C:H,3,FALSE))</f>
        <v/>
      </c>
      <c r="D63" s="21" t="str">
        <f>IF(B63&gt;'Inf.'!$I$10,"",VLOOKUP(B63,'Rec.'!C:H,4,FALSE))</f>
        <v/>
      </c>
      <c r="E63" s="20" t="str">
        <f>IF(B63&gt;'Inf.'!$I$10,"",VLOOKUP(B63,'Rec.'!C:H,5,FALSE))</f>
        <v/>
      </c>
      <c r="F63" s="20" t="str">
        <f>IF(B63&gt;'Inf.'!$I$10,"",VLOOKUP(B63,'Rec.'!C:H,6,FALSE))</f>
        <v/>
      </c>
      <c r="G63" s="42"/>
      <c r="H63" s="42"/>
      <c r="I63" s="43"/>
      <c r="J63" s="42"/>
      <c r="K63" s="22" t="str">
        <f>_xlfn.IFERROR(IF(B63&gt;'Inf.'!$I$10,"",H63),"")</f>
        <v/>
      </c>
      <c r="L63" s="8" t="str">
        <f>_xlfn.IFERROR(IF('Inf.'!$C$10="Onsight",IF(K63="TOP",10^7+(10-I63)+(3-J63)*10,K63*10^5+(3-J63)*10),IF(K63="TOP",10^7+(3-J63)*10,K63*10^5+(3-J63)*10)),"")</f>
        <v/>
      </c>
      <c r="M63" s="8" t="str">
        <f t="shared" si="1"/>
        <v/>
      </c>
      <c r="N63" s="8" t="str">
        <f>_xlfn.IFERROR(M63*100+'Rec.'!I56,"")</f>
        <v/>
      </c>
      <c r="O63" s="8" t="str">
        <f t="shared" si="2"/>
        <v/>
      </c>
    </row>
    <row r="64" spans="1:15" ht="21.95" customHeight="1">
      <c r="A64" s="19" t="str">
        <f t="shared" si="0"/>
        <v/>
      </c>
      <c r="B64" s="20" t="str">
        <f>IF(ROW()-8&gt;'Inf.'!$I$10,"",ROW()-8)</f>
        <v/>
      </c>
      <c r="C64" s="21" t="str">
        <f>IF(B64&gt;'Inf.'!$I$10,"",VLOOKUP(B64,'Rec.'!C:H,3,FALSE))</f>
        <v/>
      </c>
      <c r="D64" s="21" t="str">
        <f>IF(B64&gt;'Inf.'!$I$10,"",VLOOKUP(B64,'Rec.'!C:H,4,FALSE))</f>
        <v/>
      </c>
      <c r="E64" s="20" t="str">
        <f>IF(B64&gt;'Inf.'!$I$10,"",VLOOKUP(B64,'Rec.'!C:H,5,FALSE))</f>
        <v/>
      </c>
      <c r="F64" s="20" t="str">
        <f>IF(B64&gt;'Inf.'!$I$10,"",VLOOKUP(B64,'Rec.'!C:H,6,FALSE))</f>
        <v/>
      </c>
      <c r="G64" s="42"/>
      <c r="H64" s="42"/>
      <c r="I64" s="43"/>
      <c r="J64" s="42"/>
      <c r="K64" s="22" t="str">
        <f>_xlfn.IFERROR(IF(B64&gt;'Inf.'!$I$10,"",H64),"")</f>
        <v/>
      </c>
      <c r="L64" s="8" t="str">
        <f>_xlfn.IFERROR(IF('Inf.'!$C$10="Onsight",IF(K64="TOP",10^7+(10-I64)+(3-J64)*10,K64*10^5+(3-J64)*10),IF(K64="TOP",10^7+(3-J64)*10,K64*10^5+(3-J64)*10)),"")</f>
        <v/>
      </c>
      <c r="M64" s="8" t="str">
        <f t="shared" si="1"/>
        <v/>
      </c>
      <c r="N64" s="8" t="str">
        <f>_xlfn.IFERROR(M64*100+'Rec.'!I57,"")</f>
        <v/>
      </c>
      <c r="O64" s="8" t="str">
        <f t="shared" si="2"/>
        <v/>
      </c>
    </row>
    <row r="65" spans="1:15" ht="21.95" customHeight="1">
      <c r="A65" s="19" t="str">
        <f t="shared" si="0"/>
        <v/>
      </c>
      <c r="B65" s="20" t="str">
        <f>IF(ROW()-8&gt;'Inf.'!$I$10,"",ROW()-8)</f>
        <v/>
      </c>
      <c r="C65" s="21" t="str">
        <f>IF(B65&gt;'Inf.'!$I$10,"",VLOOKUP(B65,'Rec.'!C:H,3,FALSE))</f>
        <v/>
      </c>
      <c r="D65" s="21" t="str">
        <f>IF(B65&gt;'Inf.'!$I$10,"",VLOOKUP(B65,'Rec.'!C:H,4,FALSE))</f>
        <v/>
      </c>
      <c r="E65" s="20" t="str">
        <f>IF(B65&gt;'Inf.'!$I$10,"",VLOOKUP(B65,'Rec.'!C:H,5,FALSE))</f>
        <v/>
      </c>
      <c r="F65" s="20" t="str">
        <f>IF(B65&gt;'Inf.'!$I$10,"",VLOOKUP(B65,'Rec.'!C:H,6,FALSE))</f>
        <v/>
      </c>
      <c r="G65" s="42"/>
      <c r="H65" s="42"/>
      <c r="I65" s="43"/>
      <c r="J65" s="42"/>
      <c r="K65" s="22" t="str">
        <f>_xlfn.IFERROR(IF(B65&gt;'Inf.'!$I$10,"",H65),"")</f>
        <v/>
      </c>
      <c r="L65" s="8" t="str">
        <f>_xlfn.IFERROR(IF('Inf.'!$C$10="Onsight",IF(K65="TOP",10^7+(10-I65)+(3-J65)*10,K65*10^5+(3-J65)*10),IF(K65="TOP",10^7+(3-J65)*10,K65*10^5+(3-J65)*10)),"")</f>
        <v/>
      </c>
      <c r="M65" s="8" t="str">
        <f t="shared" si="1"/>
        <v/>
      </c>
      <c r="N65" s="8" t="str">
        <f>_xlfn.IFERROR(M65*100+'Rec.'!I58,"")</f>
        <v/>
      </c>
      <c r="O65" s="8" t="str">
        <f t="shared" si="2"/>
        <v/>
      </c>
    </row>
    <row r="66" spans="1:15" ht="21.95" customHeight="1">
      <c r="A66" s="19" t="str">
        <f t="shared" si="0"/>
        <v/>
      </c>
      <c r="B66" s="20" t="str">
        <f>IF(ROW()-8&gt;'Inf.'!$I$10,"",ROW()-8)</f>
        <v/>
      </c>
      <c r="C66" s="21" t="str">
        <f>IF(B66&gt;'Inf.'!$I$10,"",VLOOKUP(B66,'Rec.'!C:H,3,FALSE))</f>
        <v/>
      </c>
      <c r="D66" s="21" t="str">
        <f>IF(B66&gt;'Inf.'!$I$10,"",VLOOKUP(B66,'Rec.'!C:H,4,FALSE))</f>
        <v/>
      </c>
      <c r="E66" s="20" t="str">
        <f>IF(B66&gt;'Inf.'!$I$10,"",VLOOKUP(B66,'Rec.'!C:H,5,FALSE))</f>
        <v/>
      </c>
      <c r="F66" s="20" t="str">
        <f>IF(B66&gt;'Inf.'!$I$10,"",VLOOKUP(B66,'Rec.'!C:H,6,FALSE))</f>
        <v/>
      </c>
      <c r="G66" s="42"/>
      <c r="H66" s="42"/>
      <c r="I66" s="43"/>
      <c r="J66" s="42"/>
      <c r="K66" s="22" t="str">
        <f>_xlfn.IFERROR(IF(B66&gt;'Inf.'!$I$10,"",H66),"")</f>
        <v/>
      </c>
      <c r="L66" s="8" t="str">
        <f>_xlfn.IFERROR(IF('Inf.'!$C$10="Onsight",IF(K66="TOP",10^7+(10-I66)+(3-J66)*10,K66*10^5+(3-J66)*10),IF(K66="TOP",10^7+(3-J66)*10,K66*10^5+(3-J66)*10)),"")</f>
        <v/>
      </c>
      <c r="M66" s="8" t="str">
        <f t="shared" si="1"/>
        <v/>
      </c>
      <c r="N66" s="8" t="str">
        <f>_xlfn.IFERROR(M66*100+'Rec.'!I59,"")</f>
        <v/>
      </c>
      <c r="O66" s="8" t="str">
        <f t="shared" si="2"/>
        <v/>
      </c>
    </row>
    <row r="67" spans="1:15" ht="21.95" customHeight="1">
      <c r="A67" s="19" t="str">
        <f t="shared" si="0"/>
        <v/>
      </c>
      <c r="B67" s="20" t="str">
        <f>IF(ROW()-8&gt;'Inf.'!$I$10,"",ROW()-8)</f>
        <v/>
      </c>
      <c r="C67" s="21" t="str">
        <f>IF(B67&gt;'Inf.'!$I$10,"",VLOOKUP(B67,'Rec.'!C:H,3,FALSE))</f>
        <v/>
      </c>
      <c r="D67" s="21" t="str">
        <f>IF(B67&gt;'Inf.'!$I$10,"",VLOOKUP(B67,'Rec.'!C:H,4,FALSE))</f>
        <v/>
      </c>
      <c r="E67" s="20" t="str">
        <f>IF(B67&gt;'Inf.'!$I$10,"",VLOOKUP(B67,'Rec.'!C:H,5,FALSE))</f>
        <v/>
      </c>
      <c r="F67" s="20" t="str">
        <f>IF(B67&gt;'Inf.'!$I$10,"",VLOOKUP(B67,'Rec.'!C:H,6,FALSE))</f>
        <v/>
      </c>
      <c r="G67" s="42"/>
      <c r="H67" s="42"/>
      <c r="I67" s="43"/>
      <c r="J67" s="42"/>
      <c r="K67" s="22" t="str">
        <f>_xlfn.IFERROR(IF(B67&gt;'Inf.'!$I$10,"",H67),"")</f>
        <v/>
      </c>
      <c r="L67" s="8" t="str">
        <f>_xlfn.IFERROR(IF('Inf.'!$C$10="Onsight",IF(K67="TOP",10^7+(10-I67)+(3-J67)*10,K67*10^5+(3-J67)*10),IF(K67="TOP",10^7+(3-J67)*10,K67*10^5+(3-J67)*10)),"")</f>
        <v/>
      </c>
      <c r="M67" s="8" t="str">
        <f t="shared" si="1"/>
        <v/>
      </c>
      <c r="N67" s="8" t="str">
        <f>_xlfn.IFERROR(M67*100+'Rec.'!I60,"")</f>
        <v/>
      </c>
      <c r="O67" s="8" t="str">
        <f t="shared" si="2"/>
        <v/>
      </c>
    </row>
    <row r="68" spans="1:15" ht="21.95" customHeight="1">
      <c r="A68" s="19" t="str">
        <f t="shared" si="0"/>
        <v/>
      </c>
      <c r="B68" s="20" t="str">
        <f>IF(ROW()-8&gt;'Inf.'!$I$10,"",ROW()-8)</f>
        <v/>
      </c>
      <c r="C68" s="21" t="str">
        <f>IF(B68&gt;'Inf.'!$I$10,"",VLOOKUP(B68,'Rec.'!C:H,3,FALSE))</f>
        <v/>
      </c>
      <c r="D68" s="21" t="str">
        <f>IF(B68&gt;'Inf.'!$I$10,"",VLOOKUP(B68,'Rec.'!C:H,4,FALSE))</f>
        <v/>
      </c>
      <c r="E68" s="20" t="str">
        <f>IF(B68&gt;'Inf.'!$I$10,"",VLOOKUP(B68,'Rec.'!C:H,5,FALSE))</f>
        <v/>
      </c>
      <c r="F68" s="20" t="str">
        <f>IF(B68&gt;'Inf.'!$I$10,"",VLOOKUP(B68,'Rec.'!C:H,6,FALSE))</f>
        <v/>
      </c>
      <c r="G68" s="42"/>
      <c r="H68" s="42"/>
      <c r="I68" s="43"/>
      <c r="J68" s="42"/>
      <c r="K68" s="22" t="str">
        <f>_xlfn.IFERROR(IF(B68&gt;'Inf.'!$I$10,"",H68),"")</f>
        <v/>
      </c>
      <c r="L68" s="8" t="str">
        <f>_xlfn.IFERROR(IF('Inf.'!$C$10="Onsight",IF(K68="TOP",10^7+(10-I68)+(3-J68)*10,K68*10^5+(3-J68)*10),IF(K68="TOP",10^7+(3-J68)*10,K68*10^5+(3-J68)*10)),"")</f>
        <v/>
      </c>
      <c r="M68" s="8" t="str">
        <f t="shared" si="1"/>
        <v/>
      </c>
      <c r="N68" s="8" t="str">
        <f>_xlfn.IFERROR(M68*100+'Rec.'!I61,"")</f>
        <v/>
      </c>
      <c r="O68" s="8" t="str">
        <f t="shared" si="2"/>
        <v/>
      </c>
    </row>
    <row r="69" spans="1:15" ht="21.95" customHeight="1">
      <c r="A69" s="19" t="str">
        <f t="shared" si="0"/>
        <v/>
      </c>
      <c r="B69" s="20" t="str">
        <f>IF(ROW()-8&gt;'Inf.'!$I$10,"",ROW()-8)</f>
        <v/>
      </c>
      <c r="C69" s="21" t="str">
        <f>IF(B69&gt;'Inf.'!$I$10,"",VLOOKUP(B69,'Rec.'!C:H,3,FALSE))</f>
        <v/>
      </c>
      <c r="D69" s="21" t="str">
        <f>IF(B69&gt;'Inf.'!$I$10,"",VLOOKUP(B69,'Rec.'!C:H,4,FALSE))</f>
        <v/>
      </c>
      <c r="E69" s="20" t="str">
        <f>IF(B69&gt;'Inf.'!$I$10,"",VLOOKUP(B69,'Rec.'!C:H,5,FALSE))</f>
        <v/>
      </c>
      <c r="F69" s="20" t="str">
        <f>IF(B69&gt;'Inf.'!$I$10,"",VLOOKUP(B69,'Rec.'!C:H,6,FALSE))</f>
        <v/>
      </c>
      <c r="G69" s="42"/>
      <c r="H69" s="42"/>
      <c r="I69" s="43"/>
      <c r="J69" s="42"/>
      <c r="K69" s="22" t="str">
        <f>_xlfn.IFERROR(IF(B69&gt;'Inf.'!$I$10,"",H69),"")</f>
        <v/>
      </c>
      <c r="L69" s="8" t="str">
        <f>_xlfn.IFERROR(IF('Inf.'!$C$10="Onsight",IF(K69="TOP",10^7+(10-I69)+(3-J69)*10,K69*10^5+(3-J69)*10),IF(K69="TOP",10^7+(3-J69)*10,K69*10^5+(3-J69)*10)),"")</f>
        <v/>
      </c>
      <c r="M69" s="8" t="str">
        <f t="shared" si="1"/>
        <v/>
      </c>
      <c r="N69" s="8" t="str">
        <f>_xlfn.IFERROR(M69*100+'Rec.'!I62,"")</f>
        <v/>
      </c>
      <c r="O69" s="8" t="str">
        <f t="shared" si="2"/>
        <v/>
      </c>
    </row>
    <row r="70" spans="1:15" ht="21.95" customHeight="1">
      <c r="A70" s="19" t="str">
        <f t="shared" si="0"/>
        <v/>
      </c>
      <c r="B70" s="20" t="str">
        <f>IF(ROW()-8&gt;'Inf.'!$I$10,"",ROW()-8)</f>
        <v/>
      </c>
      <c r="C70" s="21" t="str">
        <f>IF(B70&gt;'Inf.'!$I$10,"",VLOOKUP(B70,'Rec.'!C:H,3,FALSE))</f>
        <v/>
      </c>
      <c r="D70" s="21" t="str">
        <f>IF(B70&gt;'Inf.'!$I$10,"",VLOOKUP(B70,'Rec.'!C:H,4,FALSE))</f>
        <v/>
      </c>
      <c r="E70" s="20" t="str">
        <f>IF(B70&gt;'Inf.'!$I$10,"",VLOOKUP(B70,'Rec.'!C:H,5,FALSE))</f>
        <v/>
      </c>
      <c r="F70" s="20" t="str">
        <f>IF(B70&gt;'Inf.'!$I$10,"",VLOOKUP(B70,'Rec.'!C:H,6,FALSE))</f>
        <v/>
      </c>
      <c r="G70" s="42"/>
      <c r="H70" s="42"/>
      <c r="I70" s="43"/>
      <c r="J70" s="42"/>
      <c r="K70" s="22" t="str">
        <f>_xlfn.IFERROR(IF(B70&gt;'Inf.'!$I$10,"",H70),"")</f>
        <v/>
      </c>
      <c r="L70" s="8" t="str">
        <f>_xlfn.IFERROR(IF('Inf.'!$C$10="Onsight",IF(K70="TOP",10^7+(10-I70)+(3-J70)*10,K70*10^5+(3-J70)*10),IF(K70="TOP",10^7+(3-J70)*10,K70*10^5+(3-J70)*10)),"")</f>
        <v/>
      </c>
      <c r="M70" s="8" t="str">
        <f t="shared" si="1"/>
        <v/>
      </c>
      <c r="N70" s="8" t="str">
        <f>_xlfn.IFERROR(M70*100+'Rec.'!I63,"")</f>
        <v/>
      </c>
      <c r="O70" s="8" t="str">
        <f t="shared" si="2"/>
        <v/>
      </c>
    </row>
    <row r="71" spans="1:15" ht="21.95" customHeight="1">
      <c r="A71" s="19" t="str">
        <f t="shared" si="0"/>
        <v/>
      </c>
      <c r="B71" s="20" t="str">
        <f>IF(ROW()-8&gt;'Inf.'!$I$10,"",ROW()-8)</f>
        <v/>
      </c>
      <c r="C71" s="21" t="str">
        <f>IF(B71&gt;'Inf.'!$I$10,"",VLOOKUP(B71,'Rec.'!C:H,3,FALSE))</f>
        <v/>
      </c>
      <c r="D71" s="21" t="str">
        <f>IF(B71&gt;'Inf.'!$I$10,"",VLOOKUP(B71,'Rec.'!C:H,4,FALSE))</f>
        <v/>
      </c>
      <c r="E71" s="20" t="str">
        <f>IF(B71&gt;'Inf.'!$I$10,"",VLOOKUP(B71,'Rec.'!C:H,5,FALSE))</f>
        <v/>
      </c>
      <c r="F71" s="20" t="str">
        <f>IF(B71&gt;'Inf.'!$I$10,"",VLOOKUP(B71,'Rec.'!C:H,6,FALSE))</f>
        <v/>
      </c>
      <c r="G71" s="42"/>
      <c r="H71" s="42"/>
      <c r="I71" s="43"/>
      <c r="J71" s="42"/>
      <c r="K71" s="22" t="str">
        <f>_xlfn.IFERROR(IF(B71&gt;'Inf.'!$I$10,"",H71),"")</f>
        <v/>
      </c>
      <c r="L71" s="8" t="str">
        <f>_xlfn.IFERROR(IF('Inf.'!$C$10="Onsight",IF(K71="TOP",10^7+(10-I71)+(3-J71)*10,K71*10^5+(3-J71)*10),IF(K71="TOP",10^7+(3-J71)*10,K71*10^5+(3-J71)*10)),"")</f>
        <v/>
      </c>
      <c r="M71" s="8" t="str">
        <f t="shared" si="1"/>
        <v/>
      </c>
      <c r="N71" s="8" t="str">
        <f>_xlfn.IFERROR(M71*100+'Rec.'!I64,"")</f>
        <v/>
      </c>
      <c r="O71" s="8" t="str">
        <f t="shared" si="2"/>
        <v/>
      </c>
    </row>
    <row r="72" spans="1:15" ht="21.95" customHeight="1">
      <c r="A72" s="19" t="str">
        <f t="shared" si="0"/>
        <v/>
      </c>
      <c r="B72" s="20" t="str">
        <f>IF(ROW()-8&gt;'Inf.'!$I$10,"",ROW()-8)</f>
        <v/>
      </c>
      <c r="C72" s="21" t="str">
        <f>IF(B72&gt;'Inf.'!$I$10,"",VLOOKUP(B72,'Rec.'!C:H,3,FALSE))</f>
        <v/>
      </c>
      <c r="D72" s="21" t="str">
        <f>IF(B72&gt;'Inf.'!$I$10,"",VLOOKUP(B72,'Rec.'!C:H,4,FALSE))</f>
        <v/>
      </c>
      <c r="E72" s="20" t="str">
        <f>IF(B72&gt;'Inf.'!$I$10,"",VLOOKUP(B72,'Rec.'!C:H,5,FALSE))</f>
        <v/>
      </c>
      <c r="F72" s="20" t="str">
        <f>IF(B72&gt;'Inf.'!$I$10,"",VLOOKUP(B72,'Rec.'!C:H,6,FALSE))</f>
        <v/>
      </c>
      <c r="G72" s="42"/>
      <c r="H72" s="42"/>
      <c r="I72" s="43"/>
      <c r="J72" s="42"/>
      <c r="K72" s="22" t="str">
        <f>_xlfn.IFERROR(IF(B72&gt;'Inf.'!$I$10,"",H72),"")</f>
        <v/>
      </c>
      <c r="L72" s="8" t="str">
        <f>_xlfn.IFERROR(IF('Inf.'!$C$10="Onsight",IF(K72="TOP",10^7+(10-I72)+(3-J72)*10,K72*10^5+(3-J72)*10),IF(K72="TOP",10^7+(3-J72)*10,K72*10^5+(3-J72)*10)),"")</f>
        <v/>
      </c>
      <c r="M72" s="8" t="str">
        <f t="shared" si="1"/>
        <v/>
      </c>
      <c r="N72" s="8" t="str">
        <f>_xlfn.IFERROR(M72*100+'Rec.'!I65,"")</f>
        <v/>
      </c>
      <c r="O72" s="8" t="str">
        <f t="shared" si="2"/>
        <v/>
      </c>
    </row>
    <row r="73" spans="1:15" ht="21.95" customHeight="1">
      <c r="A73" s="19" t="str">
        <f t="shared" si="0"/>
        <v/>
      </c>
      <c r="B73" s="20" t="str">
        <f>IF(ROW()-8&gt;'Inf.'!$I$10,"",ROW()-8)</f>
        <v/>
      </c>
      <c r="C73" s="21" t="str">
        <f>IF(B73&gt;'Inf.'!$I$10,"",VLOOKUP(B73,'Rec.'!C:H,3,FALSE))</f>
        <v/>
      </c>
      <c r="D73" s="21" t="str">
        <f>IF(B73&gt;'Inf.'!$I$10,"",VLOOKUP(B73,'Rec.'!C:H,4,FALSE))</f>
        <v/>
      </c>
      <c r="E73" s="20" t="str">
        <f>IF(B73&gt;'Inf.'!$I$10,"",VLOOKUP(B73,'Rec.'!C:H,5,FALSE))</f>
        <v/>
      </c>
      <c r="F73" s="20" t="str">
        <f>IF(B73&gt;'Inf.'!$I$10,"",VLOOKUP(B73,'Rec.'!C:H,6,FALSE))</f>
        <v/>
      </c>
      <c r="G73" s="42"/>
      <c r="H73" s="42"/>
      <c r="I73" s="43"/>
      <c r="J73" s="42"/>
      <c r="K73" s="22" t="str">
        <f>_xlfn.IFERROR(IF(B73&gt;'Inf.'!$I$10,"",H73),"")</f>
        <v/>
      </c>
      <c r="L73" s="8" t="str">
        <f>_xlfn.IFERROR(IF('Inf.'!$C$10="Onsight",IF(K73="TOP",10^7+(10-I73)+(3-J73)*10,K73*10^5+(3-J73)*10),IF(K73="TOP",10^7+(3-J73)*10,K73*10^5+(3-J73)*10)),"")</f>
        <v/>
      </c>
      <c r="M73" s="8" t="str">
        <f t="shared" si="1"/>
        <v/>
      </c>
      <c r="N73" s="8" t="str">
        <f>_xlfn.IFERROR(M73*100+'Rec.'!I66,"")</f>
        <v/>
      </c>
      <c r="O73" s="8" t="str">
        <f t="shared" si="2"/>
        <v/>
      </c>
    </row>
    <row r="74" spans="1:15" ht="21.95" customHeight="1">
      <c r="A74" s="19" t="str">
        <f aca="true" t="shared" si="3" ref="A74:A137">O74</f>
        <v/>
      </c>
      <c r="B74" s="20" t="str">
        <f>IF(ROW()-8&gt;'Inf.'!$I$10,"",ROW()-8)</f>
        <v/>
      </c>
      <c r="C74" s="21" t="str">
        <f>IF(B74&gt;'Inf.'!$I$10,"",VLOOKUP(B74,'Rec.'!C:H,3,FALSE))</f>
        <v/>
      </c>
      <c r="D74" s="21" t="str">
        <f>IF(B74&gt;'Inf.'!$I$10,"",VLOOKUP(B74,'Rec.'!C:H,4,FALSE))</f>
        <v/>
      </c>
      <c r="E74" s="20" t="str">
        <f>IF(B74&gt;'Inf.'!$I$10,"",VLOOKUP(B74,'Rec.'!C:H,5,FALSE))</f>
        <v/>
      </c>
      <c r="F74" s="20" t="str">
        <f>IF(B74&gt;'Inf.'!$I$10,"",VLOOKUP(B74,'Rec.'!C:H,6,FALSE))</f>
        <v/>
      </c>
      <c r="G74" s="42"/>
      <c r="H74" s="42"/>
      <c r="I74" s="43"/>
      <c r="J74" s="42"/>
      <c r="K74" s="22" t="str">
        <f>_xlfn.IFERROR(IF(B74&gt;'Inf.'!$I$10,"",H74),"")</f>
        <v/>
      </c>
      <c r="L74" s="8" t="str">
        <f>_xlfn.IFERROR(IF('Inf.'!$C$10="Onsight",IF(K74="TOP",10^7+(10-I74)+(3-J74)*10,K74*10^5+(3-J74)*10),IF(K74="TOP",10^7+(3-J74)*10,K74*10^5+(3-J74)*10)),"")</f>
        <v/>
      </c>
      <c r="M74" s="8" t="str">
        <f aca="true" t="shared" si="4" ref="M74:M137">_xlfn.IFERROR(RANK(L74,L:L,0),"")</f>
        <v/>
      </c>
      <c r="N74" s="8" t="str">
        <f>_xlfn.IFERROR(M74*100+'Rec.'!I67,"")</f>
        <v/>
      </c>
      <c r="O74" s="8" t="str">
        <f aca="true" t="shared" si="5" ref="O74:O137">_xlfn.IFERROR(RANK(N74,N:N,1),"")</f>
        <v/>
      </c>
    </row>
    <row r="75" spans="1:15" ht="21.95" customHeight="1">
      <c r="A75" s="19" t="str">
        <f t="shared" si="3"/>
        <v/>
      </c>
      <c r="B75" s="20" t="str">
        <f>IF(ROW()-8&gt;'Inf.'!$I$10,"",ROW()-8)</f>
        <v/>
      </c>
      <c r="C75" s="21" t="str">
        <f>IF(B75&gt;'Inf.'!$I$10,"",VLOOKUP(B75,'Rec.'!C:H,3,FALSE))</f>
        <v/>
      </c>
      <c r="D75" s="21" t="str">
        <f>IF(B75&gt;'Inf.'!$I$10,"",VLOOKUP(B75,'Rec.'!C:H,4,FALSE))</f>
        <v/>
      </c>
      <c r="E75" s="20" t="str">
        <f>IF(B75&gt;'Inf.'!$I$10,"",VLOOKUP(B75,'Rec.'!C:H,5,FALSE))</f>
        <v/>
      </c>
      <c r="F75" s="20" t="str">
        <f>IF(B75&gt;'Inf.'!$I$10,"",VLOOKUP(B75,'Rec.'!C:H,6,FALSE))</f>
        <v/>
      </c>
      <c r="G75" s="42"/>
      <c r="H75" s="42"/>
      <c r="I75" s="43"/>
      <c r="J75" s="42"/>
      <c r="K75" s="22" t="str">
        <f>_xlfn.IFERROR(IF(B75&gt;'Inf.'!$I$10,"",H75),"")</f>
        <v/>
      </c>
      <c r="L75" s="8" t="str">
        <f>_xlfn.IFERROR(IF('Inf.'!$C$10="Onsight",IF(K75="TOP",10^7+(10-I75)+(3-J75)*10,K75*10^5+(3-J75)*10),IF(K75="TOP",10^7+(3-J75)*10,K75*10^5+(3-J75)*10)),"")</f>
        <v/>
      </c>
      <c r="M75" s="8" t="str">
        <f t="shared" si="4"/>
        <v/>
      </c>
      <c r="N75" s="8" t="str">
        <f>_xlfn.IFERROR(M75*100+'Rec.'!I68,"")</f>
        <v/>
      </c>
      <c r="O75" s="8" t="str">
        <f t="shared" si="5"/>
        <v/>
      </c>
    </row>
    <row r="76" spans="1:15" ht="21.95" customHeight="1">
      <c r="A76" s="19" t="str">
        <f t="shared" si="3"/>
        <v/>
      </c>
      <c r="B76" s="20" t="str">
        <f>IF(ROW()-8&gt;'Inf.'!$I$10,"",ROW()-8)</f>
        <v/>
      </c>
      <c r="C76" s="21" t="str">
        <f>IF(B76&gt;'Inf.'!$I$10,"",VLOOKUP(B76,'Rec.'!C:H,3,FALSE))</f>
        <v/>
      </c>
      <c r="D76" s="21" t="str">
        <f>IF(B76&gt;'Inf.'!$I$10,"",VLOOKUP(B76,'Rec.'!C:H,4,FALSE))</f>
        <v/>
      </c>
      <c r="E76" s="20" t="str">
        <f>IF(B76&gt;'Inf.'!$I$10,"",VLOOKUP(B76,'Rec.'!C:H,5,FALSE))</f>
        <v/>
      </c>
      <c r="F76" s="20" t="str">
        <f>IF(B76&gt;'Inf.'!$I$10,"",VLOOKUP(B76,'Rec.'!C:H,6,FALSE))</f>
        <v/>
      </c>
      <c r="G76" s="42"/>
      <c r="H76" s="42"/>
      <c r="I76" s="43"/>
      <c r="J76" s="42"/>
      <c r="K76" s="22" t="str">
        <f>_xlfn.IFERROR(IF(B76&gt;'Inf.'!$I$10,"",H76),"")</f>
        <v/>
      </c>
      <c r="L76" s="8" t="str">
        <f>_xlfn.IFERROR(IF('Inf.'!$C$10="Onsight",IF(K76="TOP",10^7+(10-I76)+(3-J76)*10,K76*10^5+(3-J76)*10),IF(K76="TOP",10^7+(3-J76)*10,K76*10^5+(3-J76)*10)),"")</f>
        <v/>
      </c>
      <c r="M76" s="8" t="str">
        <f t="shared" si="4"/>
        <v/>
      </c>
      <c r="N76" s="8" t="str">
        <f>_xlfn.IFERROR(M76*100+'Rec.'!I69,"")</f>
        <v/>
      </c>
      <c r="O76" s="8" t="str">
        <f t="shared" si="5"/>
        <v/>
      </c>
    </row>
    <row r="77" spans="1:15" ht="21.95" customHeight="1">
      <c r="A77" s="19" t="str">
        <f t="shared" si="3"/>
        <v/>
      </c>
      <c r="B77" s="20" t="str">
        <f>IF(ROW()-8&gt;'Inf.'!$I$10,"",ROW()-8)</f>
        <v/>
      </c>
      <c r="C77" s="21" t="str">
        <f>IF(B77&gt;'Inf.'!$I$10,"",VLOOKUP(B77,'Rec.'!C:H,3,FALSE))</f>
        <v/>
      </c>
      <c r="D77" s="21" t="str">
        <f>IF(B77&gt;'Inf.'!$I$10,"",VLOOKUP(B77,'Rec.'!C:H,4,FALSE))</f>
        <v/>
      </c>
      <c r="E77" s="20" t="str">
        <f>IF(B77&gt;'Inf.'!$I$10,"",VLOOKUP(B77,'Rec.'!C:H,5,FALSE))</f>
        <v/>
      </c>
      <c r="F77" s="20" t="str">
        <f>IF(B77&gt;'Inf.'!$I$10,"",VLOOKUP(B77,'Rec.'!C:H,6,FALSE))</f>
        <v/>
      </c>
      <c r="G77" s="42"/>
      <c r="H77" s="42"/>
      <c r="I77" s="43"/>
      <c r="J77" s="42"/>
      <c r="K77" s="22" t="str">
        <f>_xlfn.IFERROR(IF(B77&gt;'Inf.'!$I$10,"",H77),"")</f>
        <v/>
      </c>
      <c r="L77" s="8" t="str">
        <f>_xlfn.IFERROR(IF('Inf.'!$C$10="Onsight",IF(K77="TOP",10^7+(10-I77)+(3-J77)*10,K77*10^5+(3-J77)*10),IF(K77="TOP",10^7+(3-J77)*10,K77*10^5+(3-J77)*10)),"")</f>
        <v/>
      </c>
      <c r="M77" s="8" t="str">
        <f t="shared" si="4"/>
        <v/>
      </c>
      <c r="N77" s="8" t="str">
        <f>_xlfn.IFERROR(M77*100+'Rec.'!I70,"")</f>
        <v/>
      </c>
      <c r="O77" s="8" t="str">
        <f t="shared" si="5"/>
        <v/>
      </c>
    </row>
    <row r="78" spans="1:15" ht="21.95" customHeight="1">
      <c r="A78" s="19" t="str">
        <f t="shared" si="3"/>
        <v/>
      </c>
      <c r="B78" s="20" t="str">
        <f>IF(ROW()-8&gt;'Inf.'!$I$10,"",ROW()-8)</f>
        <v/>
      </c>
      <c r="C78" s="21" t="str">
        <f>IF(B78&gt;'Inf.'!$I$10,"",VLOOKUP(B78,'Rec.'!C:H,3,FALSE))</f>
        <v/>
      </c>
      <c r="D78" s="21" t="str">
        <f>IF(B78&gt;'Inf.'!$I$10,"",VLOOKUP(B78,'Rec.'!C:H,4,FALSE))</f>
        <v/>
      </c>
      <c r="E78" s="20" t="str">
        <f>IF(B78&gt;'Inf.'!$I$10,"",VLOOKUP(B78,'Rec.'!C:H,5,FALSE))</f>
        <v/>
      </c>
      <c r="F78" s="20" t="str">
        <f>IF(B78&gt;'Inf.'!$I$10,"",VLOOKUP(B78,'Rec.'!C:H,6,FALSE))</f>
        <v/>
      </c>
      <c r="G78" s="42"/>
      <c r="H78" s="42"/>
      <c r="I78" s="43"/>
      <c r="J78" s="42"/>
      <c r="K78" s="22" t="str">
        <f>_xlfn.IFERROR(IF(B78&gt;'Inf.'!$I$10,"",H78),"")</f>
        <v/>
      </c>
      <c r="L78" s="8" t="str">
        <f>_xlfn.IFERROR(IF('Inf.'!$C$10="Onsight",IF(K78="TOP",10^7+(10-I78)+(3-J78)*10,K78*10^5+(3-J78)*10),IF(K78="TOP",10^7+(3-J78)*10,K78*10^5+(3-J78)*10)),"")</f>
        <v/>
      </c>
      <c r="M78" s="8" t="str">
        <f t="shared" si="4"/>
        <v/>
      </c>
      <c r="N78" s="8" t="str">
        <f>_xlfn.IFERROR(M78*100+'Rec.'!I71,"")</f>
        <v/>
      </c>
      <c r="O78" s="8" t="str">
        <f t="shared" si="5"/>
        <v/>
      </c>
    </row>
    <row r="79" spans="1:15" ht="21.95" customHeight="1">
      <c r="A79" s="19" t="str">
        <f t="shared" si="3"/>
        <v/>
      </c>
      <c r="B79" s="20" t="str">
        <f>IF(ROW()-8&gt;'Inf.'!$I$10,"",ROW()-8)</f>
        <v/>
      </c>
      <c r="C79" s="21" t="str">
        <f>IF(B79&gt;'Inf.'!$I$10,"",VLOOKUP(B79,'Rec.'!C:H,3,FALSE))</f>
        <v/>
      </c>
      <c r="D79" s="21" t="str">
        <f>IF(B79&gt;'Inf.'!$I$10,"",VLOOKUP(B79,'Rec.'!C:H,4,FALSE))</f>
        <v/>
      </c>
      <c r="E79" s="20" t="str">
        <f>IF(B79&gt;'Inf.'!$I$10,"",VLOOKUP(B79,'Rec.'!C:H,5,FALSE))</f>
        <v/>
      </c>
      <c r="F79" s="20" t="str">
        <f>IF(B79&gt;'Inf.'!$I$10,"",VLOOKUP(B79,'Rec.'!C:H,6,FALSE))</f>
        <v/>
      </c>
      <c r="G79" s="42"/>
      <c r="H79" s="42"/>
      <c r="I79" s="43"/>
      <c r="J79" s="42"/>
      <c r="K79" s="22" t="str">
        <f>_xlfn.IFERROR(IF(B79&gt;'Inf.'!$I$10,"",H79),"")</f>
        <v/>
      </c>
      <c r="L79" s="8" t="str">
        <f>_xlfn.IFERROR(IF('Inf.'!$C$10="Onsight",IF(K79="TOP",10^7+(10-I79)+(3-J79)*10,K79*10^5+(3-J79)*10),IF(K79="TOP",10^7+(3-J79)*10,K79*10^5+(3-J79)*10)),"")</f>
        <v/>
      </c>
      <c r="M79" s="8" t="str">
        <f t="shared" si="4"/>
        <v/>
      </c>
      <c r="N79" s="8" t="str">
        <f>_xlfn.IFERROR(M79*100+'Rec.'!I72,"")</f>
        <v/>
      </c>
      <c r="O79" s="8" t="str">
        <f t="shared" si="5"/>
        <v/>
      </c>
    </row>
    <row r="80" spans="1:15" ht="21.95" customHeight="1">
      <c r="A80" s="19" t="str">
        <f t="shared" si="3"/>
        <v/>
      </c>
      <c r="B80" s="20" t="str">
        <f>IF(ROW()-8&gt;'Inf.'!$I$10,"",ROW()-8)</f>
        <v/>
      </c>
      <c r="C80" s="21" t="str">
        <f>IF(B80&gt;'Inf.'!$I$10,"",VLOOKUP(B80,'Rec.'!C:H,3,FALSE))</f>
        <v/>
      </c>
      <c r="D80" s="21" t="str">
        <f>IF(B80&gt;'Inf.'!$I$10,"",VLOOKUP(B80,'Rec.'!C:H,4,FALSE))</f>
        <v/>
      </c>
      <c r="E80" s="20" t="str">
        <f>IF(B80&gt;'Inf.'!$I$10,"",VLOOKUP(B80,'Rec.'!C:H,5,FALSE))</f>
        <v/>
      </c>
      <c r="F80" s="20" t="str">
        <f>IF(B80&gt;'Inf.'!$I$10,"",VLOOKUP(B80,'Rec.'!C:H,6,FALSE))</f>
        <v/>
      </c>
      <c r="G80" s="42"/>
      <c r="H80" s="42"/>
      <c r="I80" s="43"/>
      <c r="J80" s="42"/>
      <c r="K80" s="22" t="str">
        <f>_xlfn.IFERROR(IF(B80&gt;'Inf.'!$I$10,"",H80),"")</f>
        <v/>
      </c>
      <c r="L80" s="8" t="str">
        <f>_xlfn.IFERROR(IF('Inf.'!$C$10="Onsight",IF(K80="TOP",10^7+(10-I80)+(3-J80)*10,K80*10^5+(3-J80)*10),IF(K80="TOP",10^7+(3-J80)*10,K80*10^5+(3-J80)*10)),"")</f>
        <v/>
      </c>
      <c r="M80" s="8" t="str">
        <f t="shared" si="4"/>
        <v/>
      </c>
      <c r="N80" s="8" t="str">
        <f>_xlfn.IFERROR(M80*100+'Rec.'!I73,"")</f>
        <v/>
      </c>
      <c r="O80" s="8" t="str">
        <f t="shared" si="5"/>
        <v/>
      </c>
    </row>
    <row r="81" spans="1:15" ht="21.95" customHeight="1">
      <c r="A81" s="19" t="str">
        <f t="shared" si="3"/>
        <v/>
      </c>
      <c r="B81" s="20" t="str">
        <f>IF(ROW()-8&gt;'Inf.'!$I$10,"",ROW()-8)</f>
        <v/>
      </c>
      <c r="C81" s="21" t="str">
        <f>IF(B81&gt;'Inf.'!$I$10,"",VLOOKUP(B81,'Rec.'!C:H,3,FALSE))</f>
        <v/>
      </c>
      <c r="D81" s="21" t="str">
        <f>IF(B81&gt;'Inf.'!$I$10,"",VLOOKUP(B81,'Rec.'!C:H,4,FALSE))</f>
        <v/>
      </c>
      <c r="E81" s="20" t="str">
        <f>IF(B81&gt;'Inf.'!$I$10,"",VLOOKUP(B81,'Rec.'!C:H,5,FALSE))</f>
        <v/>
      </c>
      <c r="F81" s="20" t="str">
        <f>IF(B81&gt;'Inf.'!$I$10,"",VLOOKUP(B81,'Rec.'!C:H,6,FALSE))</f>
        <v/>
      </c>
      <c r="G81" s="42"/>
      <c r="H81" s="42"/>
      <c r="I81" s="43"/>
      <c r="J81" s="42"/>
      <c r="K81" s="22" t="str">
        <f>_xlfn.IFERROR(IF(B81&gt;'Inf.'!$I$10,"",H81),"")</f>
        <v/>
      </c>
      <c r="L81" s="8" t="str">
        <f>_xlfn.IFERROR(IF('Inf.'!$C$10="Onsight",IF(K81="TOP",10^7+(10-I81)+(3-J81)*10,K81*10^5+(3-J81)*10),IF(K81="TOP",10^7+(3-J81)*10,K81*10^5+(3-J81)*10)),"")</f>
        <v/>
      </c>
      <c r="M81" s="8" t="str">
        <f t="shared" si="4"/>
        <v/>
      </c>
      <c r="N81" s="8" t="str">
        <f>_xlfn.IFERROR(M81*100+'Rec.'!I74,"")</f>
        <v/>
      </c>
      <c r="O81" s="8" t="str">
        <f t="shared" si="5"/>
        <v/>
      </c>
    </row>
    <row r="82" spans="1:15" ht="21.95" customHeight="1">
      <c r="A82" s="19" t="str">
        <f t="shared" si="3"/>
        <v/>
      </c>
      <c r="B82" s="20" t="str">
        <f>IF(ROW()-8&gt;'Inf.'!$I$10,"",ROW()-8)</f>
        <v/>
      </c>
      <c r="C82" s="21" t="str">
        <f>IF(B82&gt;'Inf.'!$I$10,"",VLOOKUP(B82,'Rec.'!C:H,3,FALSE))</f>
        <v/>
      </c>
      <c r="D82" s="21" t="str">
        <f>IF(B82&gt;'Inf.'!$I$10,"",VLOOKUP(B82,'Rec.'!C:H,4,FALSE))</f>
        <v/>
      </c>
      <c r="E82" s="20" t="str">
        <f>IF(B82&gt;'Inf.'!$I$10,"",VLOOKUP(B82,'Rec.'!C:H,5,FALSE))</f>
        <v/>
      </c>
      <c r="F82" s="20" t="str">
        <f>IF(B82&gt;'Inf.'!$I$10,"",VLOOKUP(B82,'Rec.'!C:H,6,FALSE))</f>
        <v/>
      </c>
      <c r="G82" s="42"/>
      <c r="H82" s="42"/>
      <c r="I82" s="43"/>
      <c r="J82" s="42"/>
      <c r="K82" s="22" t="str">
        <f>_xlfn.IFERROR(IF(B82&gt;'Inf.'!$I$10,"",H82),"")</f>
        <v/>
      </c>
      <c r="L82" s="8" t="str">
        <f>_xlfn.IFERROR(IF('Inf.'!$C$10="Onsight",IF(K82="TOP",10^7+(10-I82)+(3-J82)*10,K82*10^5+(3-J82)*10),IF(K82="TOP",10^7+(3-J82)*10,K82*10^5+(3-J82)*10)),"")</f>
        <v/>
      </c>
      <c r="M82" s="8" t="str">
        <f t="shared" si="4"/>
        <v/>
      </c>
      <c r="N82" s="8" t="str">
        <f>_xlfn.IFERROR(M82*100+'Rec.'!I75,"")</f>
        <v/>
      </c>
      <c r="O82" s="8" t="str">
        <f t="shared" si="5"/>
        <v/>
      </c>
    </row>
    <row r="83" spans="1:15" ht="21.95" customHeight="1">
      <c r="A83" s="19" t="str">
        <f t="shared" si="3"/>
        <v/>
      </c>
      <c r="B83" s="20" t="str">
        <f>IF(ROW()-8&gt;'Inf.'!$I$10,"",ROW()-8)</f>
        <v/>
      </c>
      <c r="C83" s="21" t="str">
        <f>IF(B83&gt;'Inf.'!$I$10,"",VLOOKUP(B83,'Rec.'!C:H,3,FALSE))</f>
        <v/>
      </c>
      <c r="D83" s="21" t="str">
        <f>IF(B83&gt;'Inf.'!$I$10,"",VLOOKUP(B83,'Rec.'!C:H,4,FALSE))</f>
        <v/>
      </c>
      <c r="E83" s="20" t="str">
        <f>IF(B83&gt;'Inf.'!$I$10,"",VLOOKUP(B83,'Rec.'!C:H,5,FALSE))</f>
        <v/>
      </c>
      <c r="F83" s="20" t="str">
        <f>IF(B83&gt;'Inf.'!$I$10,"",VLOOKUP(B83,'Rec.'!C:H,6,FALSE))</f>
        <v/>
      </c>
      <c r="G83" s="42"/>
      <c r="H83" s="42"/>
      <c r="I83" s="43"/>
      <c r="J83" s="42"/>
      <c r="K83" s="22" t="str">
        <f>_xlfn.IFERROR(IF(B83&gt;'Inf.'!$I$10,"",H83),"")</f>
        <v/>
      </c>
      <c r="L83" s="8" t="str">
        <f>_xlfn.IFERROR(IF('Inf.'!$C$10="Onsight",IF(K83="TOP",10^7+(10-I83)+(3-J83)*10,K83*10^5+(3-J83)*10),IF(K83="TOP",10^7+(3-J83)*10,K83*10^5+(3-J83)*10)),"")</f>
        <v/>
      </c>
      <c r="M83" s="8" t="str">
        <f t="shared" si="4"/>
        <v/>
      </c>
      <c r="N83" s="8" t="str">
        <f>_xlfn.IFERROR(M83*100+'Rec.'!I76,"")</f>
        <v/>
      </c>
      <c r="O83" s="8" t="str">
        <f t="shared" si="5"/>
        <v/>
      </c>
    </row>
    <row r="84" spans="1:15" ht="21.95" customHeight="1">
      <c r="A84" s="19" t="str">
        <f t="shared" si="3"/>
        <v/>
      </c>
      <c r="B84" s="20" t="str">
        <f>IF(ROW()-8&gt;'Inf.'!$I$10,"",ROW()-8)</f>
        <v/>
      </c>
      <c r="C84" s="21" t="str">
        <f>IF(B84&gt;'Inf.'!$I$10,"",VLOOKUP(B84,'Rec.'!C:H,3,FALSE))</f>
        <v/>
      </c>
      <c r="D84" s="21" t="str">
        <f>IF(B84&gt;'Inf.'!$I$10,"",VLOOKUP(B84,'Rec.'!C:H,4,FALSE))</f>
        <v/>
      </c>
      <c r="E84" s="20" t="str">
        <f>IF(B84&gt;'Inf.'!$I$10,"",VLOOKUP(B84,'Rec.'!C:H,5,FALSE))</f>
        <v/>
      </c>
      <c r="F84" s="20" t="str">
        <f>IF(B84&gt;'Inf.'!$I$10,"",VLOOKUP(B84,'Rec.'!C:H,6,FALSE))</f>
        <v/>
      </c>
      <c r="G84" s="42"/>
      <c r="H84" s="42"/>
      <c r="I84" s="43"/>
      <c r="J84" s="42"/>
      <c r="K84" s="22" t="str">
        <f>_xlfn.IFERROR(IF(B84&gt;'Inf.'!$I$10,"",H84),"")</f>
        <v/>
      </c>
      <c r="L84" s="8" t="str">
        <f>_xlfn.IFERROR(IF('Inf.'!$C$10="Onsight",IF(K84="TOP",10^7+(10-I84)+(3-J84)*10,K84*10^5+(3-J84)*10),IF(K84="TOP",10^7+(3-J84)*10,K84*10^5+(3-J84)*10)),"")</f>
        <v/>
      </c>
      <c r="M84" s="8" t="str">
        <f t="shared" si="4"/>
        <v/>
      </c>
      <c r="N84" s="8" t="str">
        <f>_xlfn.IFERROR(M84*100+'Rec.'!I77,"")</f>
        <v/>
      </c>
      <c r="O84" s="8" t="str">
        <f t="shared" si="5"/>
        <v/>
      </c>
    </row>
    <row r="85" spans="1:15" ht="21.95" customHeight="1">
      <c r="A85" s="19" t="str">
        <f t="shared" si="3"/>
        <v/>
      </c>
      <c r="B85" s="20" t="str">
        <f>IF(ROW()-8&gt;'Inf.'!$I$10,"",ROW()-8)</f>
        <v/>
      </c>
      <c r="C85" s="21" t="str">
        <f>IF(B85&gt;'Inf.'!$I$10,"",VLOOKUP(B85,'Rec.'!C:H,3,FALSE))</f>
        <v/>
      </c>
      <c r="D85" s="21" t="str">
        <f>IF(B85&gt;'Inf.'!$I$10,"",VLOOKUP(B85,'Rec.'!C:H,4,FALSE))</f>
        <v/>
      </c>
      <c r="E85" s="20" t="str">
        <f>IF(B85&gt;'Inf.'!$I$10,"",VLOOKUP(B85,'Rec.'!C:H,5,FALSE))</f>
        <v/>
      </c>
      <c r="F85" s="20" t="str">
        <f>IF(B85&gt;'Inf.'!$I$10,"",VLOOKUP(B85,'Rec.'!C:H,6,FALSE))</f>
        <v/>
      </c>
      <c r="G85" s="42"/>
      <c r="H85" s="42"/>
      <c r="I85" s="43"/>
      <c r="J85" s="42"/>
      <c r="K85" s="22" t="str">
        <f>_xlfn.IFERROR(IF(B85&gt;'Inf.'!$I$10,"",H85),"")</f>
        <v/>
      </c>
      <c r="L85" s="8" t="str">
        <f>_xlfn.IFERROR(IF('Inf.'!$C$10="Onsight",IF(K85="TOP",10^7+(10-I85)+(3-J85)*10,K85*10^5+(3-J85)*10),IF(K85="TOP",10^7+(3-J85)*10,K85*10^5+(3-J85)*10)),"")</f>
        <v/>
      </c>
      <c r="M85" s="8" t="str">
        <f t="shared" si="4"/>
        <v/>
      </c>
      <c r="N85" s="8" t="str">
        <f>_xlfn.IFERROR(M85*100+'Rec.'!I78,"")</f>
        <v/>
      </c>
      <c r="O85" s="8" t="str">
        <f t="shared" si="5"/>
        <v/>
      </c>
    </row>
    <row r="86" spans="1:15" ht="21.95" customHeight="1">
      <c r="A86" s="19" t="str">
        <f t="shared" si="3"/>
        <v/>
      </c>
      <c r="B86" s="20" t="str">
        <f>IF(ROW()-8&gt;'Inf.'!$I$10,"",ROW()-8)</f>
        <v/>
      </c>
      <c r="C86" s="21" t="str">
        <f>IF(B86&gt;'Inf.'!$I$10,"",VLOOKUP(B86,'Rec.'!C:H,3,FALSE))</f>
        <v/>
      </c>
      <c r="D86" s="21" t="str">
        <f>IF(B86&gt;'Inf.'!$I$10,"",VLOOKUP(B86,'Rec.'!C:H,4,FALSE))</f>
        <v/>
      </c>
      <c r="E86" s="20" t="str">
        <f>IF(B86&gt;'Inf.'!$I$10,"",VLOOKUP(B86,'Rec.'!C:H,5,FALSE))</f>
        <v/>
      </c>
      <c r="F86" s="20" t="str">
        <f>IF(B86&gt;'Inf.'!$I$10,"",VLOOKUP(B86,'Rec.'!C:H,6,FALSE))</f>
        <v/>
      </c>
      <c r="G86" s="42"/>
      <c r="H86" s="42"/>
      <c r="I86" s="43"/>
      <c r="J86" s="42"/>
      <c r="K86" s="22" t="str">
        <f>_xlfn.IFERROR(IF(B86&gt;'Inf.'!$I$10,"",H86),"")</f>
        <v/>
      </c>
      <c r="L86" s="8" t="str">
        <f>_xlfn.IFERROR(IF('Inf.'!$C$10="Onsight",IF(K86="TOP",10^7+(10-I86)+(3-J86)*10,K86*10^5+(3-J86)*10),IF(K86="TOP",10^7+(3-J86)*10,K86*10^5+(3-J86)*10)),"")</f>
        <v/>
      </c>
      <c r="M86" s="8" t="str">
        <f t="shared" si="4"/>
        <v/>
      </c>
      <c r="N86" s="8" t="str">
        <f>_xlfn.IFERROR(M86*100+'Rec.'!I79,"")</f>
        <v/>
      </c>
      <c r="O86" s="8" t="str">
        <f t="shared" si="5"/>
        <v/>
      </c>
    </row>
    <row r="87" spans="1:15" ht="21.95" customHeight="1">
      <c r="A87" s="19" t="str">
        <f t="shared" si="3"/>
        <v/>
      </c>
      <c r="B87" s="20" t="str">
        <f>IF(ROW()-8&gt;'Inf.'!$I$10,"",ROW()-8)</f>
        <v/>
      </c>
      <c r="C87" s="21" t="str">
        <f>IF(B87&gt;'Inf.'!$I$10,"",VLOOKUP(B87,'Rec.'!C:H,3,FALSE))</f>
        <v/>
      </c>
      <c r="D87" s="21" t="str">
        <f>IF(B87&gt;'Inf.'!$I$10,"",VLOOKUP(B87,'Rec.'!C:H,4,FALSE))</f>
        <v/>
      </c>
      <c r="E87" s="20" t="str">
        <f>IF(B87&gt;'Inf.'!$I$10,"",VLOOKUP(B87,'Rec.'!C:H,5,FALSE))</f>
        <v/>
      </c>
      <c r="F87" s="20" t="str">
        <f>IF(B87&gt;'Inf.'!$I$10,"",VLOOKUP(B87,'Rec.'!C:H,6,FALSE))</f>
        <v/>
      </c>
      <c r="G87" s="42"/>
      <c r="H87" s="42"/>
      <c r="I87" s="43"/>
      <c r="J87" s="42"/>
      <c r="K87" s="22" t="str">
        <f>_xlfn.IFERROR(IF(B87&gt;'Inf.'!$I$10,"",H87),"")</f>
        <v/>
      </c>
      <c r="L87" s="8" t="str">
        <f>_xlfn.IFERROR(IF('Inf.'!$C$10="Onsight",IF(K87="TOP",10^7+(10-I87)+(3-J87)*10,K87*10^5+(3-J87)*10),IF(K87="TOP",10^7+(3-J87)*10,K87*10^5+(3-J87)*10)),"")</f>
        <v/>
      </c>
      <c r="M87" s="8" t="str">
        <f t="shared" si="4"/>
        <v/>
      </c>
      <c r="N87" s="8" t="str">
        <f>_xlfn.IFERROR(M87*100+'Rec.'!I80,"")</f>
        <v/>
      </c>
      <c r="O87" s="8" t="str">
        <f t="shared" si="5"/>
        <v/>
      </c>
    </row>
    <row r="88" spans="1:15" ht="21.95" customHeight="1">
      <c r="A88" s="19" t="str">
        <f t="shared" si="3"/>
        <v/>
      </c>
      <c r="B88" s="20" t="str">
        <f>IF(ROW()-8&gt;'Inf.'!$I$10,"",ROW()-8)</f>
        <v/>
      </c>
      <c r="C88" s="21" t="str">
        <f>IF(B88&gt;'Inf.'!$I$10,"",VLOOKUP(B88,'Rec.'!C:H,3,FALSE))</f>
        <v/>
      </c>
      <c r="D88" s="21" t="str">
        <f>IF(B88&gt;'Inf.'!$I$10,"",VLOOKUP(B88,'Rec.'!C:H,4,FALSE))</f>
        <v/>
      </c>
      <c r="E88" s="20" t="str">
        <f>IF(B88&gt;'Inf.'!$I$10,"",VLOOKUP(B88,'Rec.'!C:H,5,FALSE))</f>
        <v/>
      </c>
      <c r="F88" s="20" t="str">
        <f>IF(B88&gt;'Inf.'!$I$10,"",VLOOKUP(B88,'Rec.'!C:H,6,FALSE))</f>
        <v/>
      </c>
      <c r="G88" s="42"/>
      <c r="H88" s="42"/>
      <c r="I88" s="43"/>
      <c r="J88" s="42"/>
      <c r="K88" s="22" t="str">
        <f>_xlfn.IFERROR(IF(B88&gt;'Inf.'!$I$10,"",H88),"")</f>
        <v/>
      </c>
      <c r="L88" s="8" t="str">
        <f>_xlfn.IFERROR(IF('Inf.'!$C$10="Onsight",IF(K88="TOP",10^7+(10-I88)+(3-J88)*10,K88*10^5+(3-J88)*10),IF(K88="TOP",10^7+(3-J88)*10,K88*10^5+(3-J88)*10)),"")</f>
        <v/>
      </c>
      <c r="M88" s="8" t="str">
        <f t="shared" si="4"/>
        <v/>
      </c>
      <c r="N88" s="8" t="str">
        <f>_xlfn.IFERROR(M88*100+'Rec.'!I81,"")</f>
        <v/>
      </c>
      <c r="O88" s="8" t="str">
        <f t="shared" si="5"/>
        <v/>
      </c>
    </row>
    <row r="89" spans="1:15" ht="21.95" customHeight="1">
      <c r="A89" s="19" t="str">
        <f t="shared" si="3"/>
        <v/>
      </c>
      <c r="B89" s="20" t="str">
        <f>IF(ROW()-8&gt;'Inf.'!$I$10,"",ROW()-8)</f>
        <v/>
      </c>
      <c r="C89" s="21" t="str">
        <f>IF(B89&gt;'Inf.'!$I$10,"",VLOOKUP(B89,'Rec.'!C:H,3,FALSE))</f>
        <v/>
      </c>
      <c r="D89" s="21" t="str">
        <f>IF(B89&gt;'Inf.'!$I$10,"",VLOOKUP(B89,'Rec.'!C:H,4,FALSE))</f>
        <v/>
      </c>
      <c r="E89" s="20" t="str">
        <f>IF(B89&gt;'Inf.'!$I$10,"",VLOOKUP(B89,'Rec.'!C:H,5,FALSE))</f>
        <v/>
      </c>
      <c r="F89" s="20" t="str">
        <f>IF(B89&gt;'Inf.'!$I$10,"",VLOOKUP(B89,'Rec.'!C:H,6,FALSE))</f>
        <v/>
      </c>
      <c r="G89" s="42"/>
      <c r="H89" s="42"/>
      <c r="I89" s="43"/>
      <c r="J89" s="42"/>
      <c r="K89" s="22" t="str">
        <f>_xlfn.IFERROR(IF(B89&gt;'Inf.'!$I$10,"",H89),"")</f>
        <v/>
      </c>
      <c r="L89" s="8" t="str">
        <f>_xlfn.IFERROR(IF('Inf.'!$C$10="Onsight",IF(K89="TOP",10^7+(10-I89)+(3-J89)*10,K89*10^5+(3-J89)*10),IF(K89="TOP",10^7+(3-J89)*10,K89*10^5+(3-J89)*10)),"")</f>
        <v/>
      </c>
      <c r="M89" s="8" t="str">
        <f t="shared" si="4"/>
        <v/>
      </c>
      <c r="N89" s="8" t="str">
        <f>_xlfn.IFERROR(M89*100+'Rec.'!I82,"")</f>
        <v/>
      </c>
      <c r="O89" s="8" t="str">
        <f t="shared" si="5"/>
        <v/>
      </c>
    </row>
    <row r="90" spans="1:15" ht="21.95" customHeight="1">
      <c r="A90" s="19" t="str">
        <f t="shared" si="3"/>
        <v/>
      </c>
      <c r="B90" s="20" t="str">
        <f>IF(ROW()-8&gt;'Inf.'!$I$10,"",ROW()-8)</f>
        <v/>
      </c>
      <c r="C90" s="21" t="str">
        <f>IF(B90&gt;'Inf.'!$I$10,"",VLOOKUP(B90,'Rec.'!C:H,3,FALSE))</f>
        <v/>
      </c>
      <c r="D90" s="21" t="str">
        <f>IF(B90&gt;'Inf.'!$I$10,"",VLOOKUP(B90,'Rec.'!C:H,4,FALSE))</f>
        <v/>
      </c>
      <c r="E90" s="20" t="str">
        <f>IF(B90&gt;'Inf.'!$I$10,"",VLOOKUP(B90,'Rec.'!C:H,5,FALSE))</f>
        <v/>
      </c>
      <c r="F90" s="20" t="str">
        <f>IF(B90&gt;'Inf.'!$I$10,"",VLOOKUP(B90,'Rec.'!C:H,6,FALSE))</f>
        <v/>
      </c>
      <c r="G90" s="42"/>
      <c r="H90" s="42"/>
      <c r="I90" s="43"/>
      <c r="J90" s="42"/>
      <c r="K90" s="22" t="str">
        <f>_xlfn.IFERROR(IF(B90&gt;'Inf.'!$I$10,"",H90),"")</f>
        <v/>
      </c>
      <c r="L90" s="8" t="str">
        <f>_xlfn.IFERROR(IF('Inf.'!$C$10="Onsight",IF(K90="TOP",10^7+(10-I90)+(3-J90)*10,K90*10^5+(3-J90)*10),IF(K90="TOP",10^7+(3-J90)*10,K90*10^5+(3-J90)*10)),"")</f>
        <v/>
      </c>
      <c r="M90" s="8" t="str">
        <f t="shared" si="4"/>
        <v/>
      </c>
      <c r="N90" s="8" t="str">
        <f>_xlfn.IFERROR(M90*100+'Rec.'!I83,"")</f>
        <v/>
      </c>
      <c r="O90" s="8" t="str">
        <f t="shared" si="5"/>
        <v/>
      </c>
    </row>
    <row r="91" spans="1:15" ht="21.95" customHeight="1">
      <c r="A91" s="19" t="str">
        <f t="shared" si="3"/>
        <v/>
      </c>
      <c r="B91" s="20" t="str">
        <f>IF(ROW()-8&gt;'Inf.'!$I$10,"",ROW()-8)</f>
        <v/>
      </c>
      <c r="C91" s="21" t="str">
        <f>IF(B91&gt;'Inf.'!$I$10,"",VLOOKUP(B91,'Rec.'!C:H,3,FALSE))</f>
        <v/>
      </c>
      <c r="D91" s="21" t="str">
        <f>IF(B91&gt;'Inf.'!$I$10,"",VLOOKUP(B91,'Rec.'!C:H,4,FALSE))</f>
        <v/>
      </c>
      <c r="E91" s="20" t="str">
        <f>IF(B91&gt;'Inf.'!$I$10,"",VLOOKUP(B91,'Rec.'!C:H,5,FALSE))</f>
        <v/>
      </c>
      <c r="F91" s="20" t="str">
        <f>IF(B91&gt;'Inf.'!$I$10,"",VLOOKUP(B91,'Rec.'!C:H,6,FALSE))</f>
        <v/>
      </c>
      <c r="G91" s="42"/>
      <c r="H91" s="42"/>
      <c r="I91" s="43"/>
      <c r="J91" s="42"/>
      <c r="K91" s="22" t="str">
        <f>_xlfn.IFERROR(IF(B91&gt;'Inf.'!$I$10,"",H91),"")</f>
        <v/>
      </c>
      <c r="L91" s="8" t="str">
        <f>_xlfn.IFERROR(IF('Inf.'!$C$10="Onsight",IF(K91="TOP",10^7+(10-I91)+(3-J91)*10,K91*10^5+(3-J91)*10),IF(K91="TOP",10^7+(3-J91)*10,K91*10^5+(3-J91)*10)),"")</f>
        <v/>
      </c>
      <c r="M91" s="8" t="str">
        <f t="shared" si="4"/>
        <v/>
      </c>
      <c r="N91" s="8" t="str">
        <f>_xlfn.IFERROR(M91*100+'Rec.'!I84,"")</f>
        <v/>
      </c>
      <c r="O91" s="8" t="str">
        <f t="shared" si="5"/>
        <v/>
      </c>
    </row>
    <row r="92" spans="1:15" ht="21.95" customHeight="1">
      <c r="A92" s="19" t="str">
        <f t="shared" si="3"/>
        <v/>
      </c>
      <c r="B92" s="20" t="str">
        <f>IF(ROW()-8&gt;'Inf.'!$I$10,"",ROW()-8)</f>
        <v/>
      </c>
      <c r="C92" s="21" t="str">
        <f>IF(B92&gt;'Inf.'!$I$10,"",VLOOKUP(B92,'Rec.'!C:H,3,FALSE))</f>
        <v/>
      </c>
      <c r="D92" s="21" t="str">
        <f>IF(B92&gt;'Inf.'!$I$10,"",VLOOKUP(B92,'Rec.'!C:H,4,FALSE))</f>
        <v/>
      </c>
      <c r="E92" s="20" t="str">
        <f>IF(B92&gt;'Inf.'!$I$10,"",VLOOKUP(B92,'Rec.'!C:H,5,FALSE))</f>
        <v/>
      </c>
      <c r="F92" s="20" t="str">
        <f>IF(B92&gt;'Inf.'!$I$10,"",VLOOKUP(B92,'Rec.'!C:H,6,FALSE))</f>
        <v/>
      </c>
      <c r="G92" s="42"/>
      <c r="H92" s="42"/>
      <c r="I92" s="43"/>
      <c r="J92" s="42"/>
      <c r="K92" s="22" t="str">
        <f>_xlfn.IFERROR(IF(B92&gt;'Inf.'!$I$10,"",H92),"")</f>
        <v/>
      </c>
      <c r="L92" s="8" t="str">
        <f>_xlfn.IFERROR(IF('Inf.'!$C$10="Onsight",IF(K92="TOP",10^7+(10-I92)+(3-J92)*10,K92*10^5+(3-J92)*10),IF(K92="TOP",10^7+(3-J92)*10,K92*10^5+(3-J92)*10)),"")</f>
        <v/>
      </c>
      <c r="M92" s="8" t="str">
        <f t="shared" si="4"/>
        <v/>
      </c>
      <c r="N92" s="8" t="str">
        <f>_xlfn.IFERROR(M92*100+'Rec.'!I85,"")</f>
        <v/>
      </c>
      <c r="O92" s="8" t="str">
        <f t="shared" si="5"/>
        <v/>
      </c>
    </row>
    <row r="93" spans="1:15" ht="21.95" customHeight="1">
      <c r="A93" s="19" t="str">
        <f t="shared" si="3"/>
        <v/>
      </c>
      <c r="B93" s="20" t="str">
        <f>IF(ROW()-8&gt;'Inf.'!$I$10,"",ROW()-8)</f>
        <v/>
      </c>
      <c r="C93" s="21" t="str">
        <f>IF(B93&gt;'Inf.'!$I$10,"",VLOOKUP(B93,'Rec.'!C:H,3,FALSE))</f>
        <v/>
      </c>
      <c r="D93" s="21" t="str">
        <f>IF(B93&gt;'Inf.'!$I$10,"",VLOOKUP(B93,'Rec.'!C:H,4,FALSE))</f>
        <v/>
      </c>
      <c r="E93" s="20" t="str">
        <f>IF(B93&gt;'Inf.'!$I$10,"",VLOOKUP(B93,'Rec.'!C:H,5,FALSE))</f>
        <v/>
      </c>
      <c r="F93" s="20" t="str">
        <f>IF(B93&gt;'Inf.'!$I$10,"",VLOOKUP(B93,'Rec.'!C:H,6,FALSE))</f>
        <v/>
      </c>
      <c r="G93" s="42"/>
      <c r="H93" s="42"/>
      <c r="I93" s="43"/>
      <c r="J93" s="42"/>
      <c r="K93" s="22" t="str">
        <f>_xlfn.IFERROR(IF(B93&gt;'Inf.'!$I$10,"",H93),"")</f>
        <v/>
      </c>
      <c r="L93" s="8" t="str">
        <f>_xlfn.IFERROR(IF('Inf.'!$C$10="Onsight",IF(K93="TOP",10^7+(10-I93)+(3-J93)*10,K93*10^5+(3-J93)*10),IF(K93="TOP",10^7+(3-J93)*10,K93*10^5+(3-J93)*10)),"")</f>
        <v/>
      </c>
      <c r="M93" s="8" t="str">
        <f t="shared" si="4"/>
        <v/>
      </c>
      <c r="N93" s="8" t="str">
        <f>_xlfn.IFERROR(M93*100+'Rec.'!I86,"")</f>
        <v/>
      </c>
      <c r="O93" s="8" t="str">
        <f t="shared" si="5"/>
        <v/>
      </c>
    </row>
    <row r="94" spans="1:15" ht="21.95" customHeight="1">
      <c r="A94" s="19" t="str">
        <f t="shared" si="3"/>
        <v/>
      </c>
      <c r="B94" s="20" t="str">
        <f>IF(ROW()-8&gt;'Inf.'!$I$10,"",ROW()-8)</f>
        <v/>
      </c>
      <c r="C94" s="21" t="str">
        <f>IF(B94&gt;'Inf.'!$I$10,"",VLOOKUP(B94,'Rec.'!C:H,3,FALSE))</f>
        <v/>
      </c>
      <c r="D94" s="21" t="str">
        <f>IF(B94&gt;'Inf.'!$I$10,"",VLOOKUP(B94,'Rec.'!C:H,4,FALSE))</f>
        <v/>
      </c>
      <c r="E94" s="20" t="str">
        <f>IF(B94&gt;'Inf.'!$I$10,"",VLOOKUP(B94,'Rec.'!C:H,5,FALSE))</f>
        <v/>
      </c>
      <c r="F94" s="20" t="str">
        <f>IF(B94&gt;'Inf.'!$I$10,"",VLOOKUP(B94,'Rec.'!C:H,6,FALSE))</f>
        <v/>
      </c>
      <c r="G94" s="42"/>
      <c r="H94" s="42"/>
      <c r="I94" s="43"/>
      <c r="J94" s="42"/>
      <c r="K94" s="22" t="str">
        <f>_xlfn.IFERROR(IF(B94&gt;'Inf.'!$I$10,"",H94),"")</f>
        <v/>
      </c>
      <c r="L94" s="8" t="str">
        <f>_xlfn.IFERROR(IF('Inf.'!$C$10="Onsight",IF(K94="TOP",10^7+(10-I94)+(3-J94)*10,K94*10^5+(3-J94)*10),IF(K94="TOP",10^7+(3-J94)*10,K94*10^5+(3-J94)*10)),"")</f>
        <v/>
      </c>
      <c r="M94" s="8" t="str">
        <f t="shared" si="4"/>
        <v/>
      </c>
      <c r="N94" s="8" t="str">
        <f>_xlfn.IFERROR(M94*100+'Rec.'!I87,"")</f>
        <v/>
      </c>
      <c r="O94" s="8" t="str">
        <f t="shared" si="5"/>
        <v/>
      </c>
    </row>
    <row r="95" spans="1:15" ht="21.95" customHeight="1">
      <c r="A95" s="19" t="str">
        <f t="shared" si="3"/>
        <v/>
      </c>
      <c r="B95" s="20" t="str">
        <f>IF(ROW()-8&gt;'Inf.'!$I$10,"",ROW()-8)</f>
        <v/>
      </c>
      <c r="C95" s="21" t="str">
        <f>IF(B95&gt;'Inf.'!$I$10,"",VLOOKUP(B95,'Rec.'!C:H,3,FALSE))</f>
        <v/>
      </c>
      <c r="D95" s="21" t="str">
        <f>IF(B95&gt;'Inf.'!$I$10,"",VLOOKUP(B95,'Rec.'!C:H,4,FALSE))</f>
        <v/>
      </c>
      <c r="E95" s="20" t="str">
        <f>IF(B95&gt;'Inf.'!$I$10,"",VLOOKUP(B95,'Rec.'!C:H,5,FALSE))</f>
        <v/>
      </c>
      <c r="F95" s="20" t="str">
        <f>IF(B95&gt;'Inf.'!$I$10,"",VLOOKUP(B95,'Rec.'!C:H,6,FALSE))</f>
        <v/>
      </c>
      <c r="G95" s="42"/>
      <c r="H95" s="42"/>
      <c r="I95" s="43"/>
      <c r="J95" s="42"/>
      <c r="K95" s="22" t="str">
        <f>_xlfn.IFERROR(IF(B95&gt;'Inf.'!$I$10,"",H95),"")</f>
        <v/>
      </c>
      <c r="L95" s="8" t="str">
        <f>_xlfn.IFERROR(IF('Inf.'!$C$10="Onsight",IF(K95="TOP",10^7+(10-I95)+(3-J95)*10,K95*10^5+(3-J95)*10),IF(K95="TOP",10^7+(3-J95)*10,K95*10^5+(3-J95)*10)),"")</f>
        <v/>
      </c>
      <c r="M95" s="8" t="str">
        <f t="shared" si="4"/>
        <v/>
      </c>
      <c r="N95" s="8" t="str">
        <f>_xlfn.IFERROR(M95*100+'Rec.'!I88,"")</f>
        <v/>
      </c>
      <c r="O95" s="8" t="str">
        <f t="shared" si="5"/>
        <v/>
      </c>
    </row>
    <row r="96" spans="1:15" ht="21.95" customHeight="1">
      <c r="A96" s="19" t="str">
        <f t="shared" si="3"/>
        <v/>
      </c>
      <c r="B96" s="20" t="str">
        <f>IF(ROW()-8&gt;'Inf.'!$I$10,"",ROW()-8)</f>
        <v/>
      </c>
      <c r="C96" s="21" t="str">
        <f>IF(B96&gt;'Inf.'!$I$10,"",VLOOKUP(B96,'Rec.'!C:H,3,FALSE))</f>
        <v/>
      </c>
      <c r="D96" s="21" t="str">
        <f>IF(B96&gt;'Inf.'!$I$10,"",VLOOKUP(B96,'Rec.'!C:H,4,FALSE))</f>
        <v/>
      </c>
      <c r="E96" s="20" t="str">
        <f>IF(B96&gt;'Inf.'!$I$10,"",VLOOKUP(B96,'Rec.'!C:H,5,FALSE))</f>
        <v/>
      </c>
      <c r="F96" s="20" t="str">
        <f>IF(B96&gt;'Inf.'!$I$10,"",VLOOKUP(B96,'Rec.'!C:H,6,FALSE))</f>
        <v/>
      </c>
      <c r="G96" s="42"/>
      <c r="H96" s="42"/>
      <c r="I96" s="43"/>
      <c r="J96" s="42"/>
      <c r="K96" s="22" t="str">
        <f>_xlfn.IFERROR(IF(B96&gt;'Inf.'!$I$10,"",H96),"")</f>
        <v/>
      </c>
      <c r="L96" s="8" t="str">
        <f>_xlfn.IFERROR(IF('Inf.'!$C$10="Onsight",IF(K96="TOP",10^7+(10-I96)+(3-J96)*10,K96*10^5+(3-J96)*10),IF(K96="TOP",10^7+(3-J96)*10,K96*10^5+(3-J96)*10)),"")</f>
        <v/>
      </c>
      <c r="M96" s="8" t="str">
        <f t="shared" si="4"/>
        <v/>
      </c>
      <c r="N96" s="8" t="str">
        <f>_xlfn.IFERROR(M96*100+'Rec.'!I89,"")</f>
        <v/>
      </c>
      <c r="O96" s="8" t="str">
        <f t="shared" si="5"/>
        <v/>
      </c>
    </row>
    <row r="97" spans="1:15" ht="21.95" customHeight="1">
      <c r="A97" s="19" t="str">
        <f t="shared" si="3"/>
        <v/>
      </c>
      <c r="B97" s="20" t="str">
        <f>IF(ROW()-8&gt;'Inf.'!$I$10,"",ROW()-8)</f>
        <v/>
      </c>
      <c r="C97" s="21" t="str">
        <f>IF(B97&gt;'Inf.'!$I$10,"",VLOOKUP(B97,'Rec.'!C:H,3,FALSE))</f>
        <v/>
      </c>
      <c r="D97" s="21" t="str">
        <f>IF(B97&gt;'Inf.'!$I$10,"",VLOOKUP(B97,'Rec.'!C:H,4,FALSE))</f>
        <v/>
      </c>
      <c r="E97" s="20" t="str">
        <f>IF(B97&gt;'Inf.'!$I$10,"",VLOOKUP(B97,'Rec.'!C:H,5,FALSE))</f>
        <v/>
      </c>
      <c r="F97" s="20" t="str">
        <f>IF(B97&gt;'Inf.'!$I$10,"",VLOOKUP(B97,'Rec.'!C:H,6,FALSE))</f>
        <v/>
      </c>
      <c r="G97" s="42"/>
      <c r="H97" s="42"/>
      <c r="I97" s="43"/>
      <c r="J97" s="42"/>
      <c r="K97" s="22" t="str">
        <f>_xlfn.IFERROR(IF(B97&gt;'Inf.'!$I$10,"",H97),"")</f>
        <v/>
      </c>
      <c r="L97" s="8" t="str">
        <f>_xlfn.IFERROR(IF('Inf.'!$C$10="Onsight",IF(K97="TOP",10^7+(10-I97)+(3-J97)*10,K97*10^5+(3-J97)*10),IF(K97="TOP",10^7+(3-J97)*10,K97*10^5+(3-J97)*10)),"")</f>
        <v/>
      </c>
      <c r="M97" s="8" t="str">
        <f t="shared" si="4"/>
        <v/>
      </c>
      <c r="N97" s="8" t="str">
        <f>_xlfn.IFERROR(M97*100+'Rec.'!I90,"")</f>
        <v/>
      </c>
      <c r="O97" s="8" t="str">
        <f t="shared" si="5"/>
        <v/>
      </c>
    </row>
    <row r="98" spans="1:15" ht="21.95" customHeight="1">
      <c r="A98" s="19" t="str">
        <f t="shared" si="3"/>
        <v/>
      </c>
      <c r="B98" s="20" t="str">
        <f>IF(ROW()-8&gt;'Inf.'!$I$10,"",ROW()-8)</f>
        <v/>
      </c>
      <c r="C98" s="21" t="str">
        <f>IF(B98&gt;'Inf.'!$I$10,"",VLOOKUP(B98,'Rec.'!C:H,3,FALSE))</f>
        <v/>
      </c>
      <c r="D98" s="21" t="str">
        <f>IF(B98&gt;'Inf.'!$I$10,"",VLOOKUP(B98,'Rec.'!C:H,4,FALSE))</f>
        <v/>
      </c>
      <c r="E98" s="20" t="str">
        <f>IF(B98&gt;'Inf.'!$I$10,"",VLOOKUP(B98,'Rec.'!C:H,5,FALSE))</f>
        <v/>
      </c>
      <c r="F98" s="20" t="str">
        <f>IF(B98&gt;'Inf.'!$I$10,"",VLOOKUP(B98,'Rec.'!C:H,6,FALSE))</f>
        <v/>
      </c>
      <c r="G98" s="42"/>
      <c r="H98" s="42"/>
      <c r="I98" s="43"/>
      <c r="J98" s="42"/>
      <c r="K98" s="22" t="str">
        <f>_xlfn.IFERROR(IF(B98&gt;'Inf.'!$I$10,"",H98),"")</f>
        <v/>
      </c>
      <c r="L98" s="8" t="str">
        <f>_xlfn.IFERROR(IF('Inf.'!$C$10="Onsight",IF(K98="TOP",10^7+(10-I98)+(3-J98)*10,K98*10^5+(3-J98)*10),IF(K98="TOP",10^7+(3-J98)*10,K98*10^5+(3-J98)*10)),"")</f>
        <v/>
      </c>
      <c r="M98" s="8" t="str">
        <f t="shared" si="4"/>
        <v/>
      </c>
      <c r="N98" s="8" t="str">
        <f>_xlfn.IFERROR(M98*100+'Rec.'!I91,"")</f>
        <v/>
      </c>
      <c r="O98" s="8" t="str">
        <f t="shared" si="5"/>
        <v/>
      </c>
    </row>
    <row r="99" spans="1:15" ht="21.95" customHeight="1">
      <c r="A99" s="19" t="str">
        <f t="shared" si="3"/>
        <v/>
      </c>
      <c r="B99" s="20" t="str">
        <f>IF(ROW()-8&gt;'Inf.'!$I$10,"",ROW()-8)</f>
        <v/>
      </c>
      <c r="C99" s="21" t="str">
        <f>IF(B99&gt;'Inf.'!$I$10,"",VLOOKUP(B99,'Rec.'!C:H,3,FALSE))</f>
        <v/>
      </c>
      <c r="D99" s="21" t="str">
        <f>IF(B99&gt;'Inf.'!$I$10,"",VLOOKUP(B99,'Rec.'!C:H,4,FALSE))</f>
        <v/>
      </c>
      <c r="E99" s="20" t="str">
        <f>IF(B99&gt;'Inf.'!$I$10,"",VLOOKUP(B99,'Rec.'!C:H,5,FALSE))</f>
        <v/>
      </c>
      <c r="F99" s="20" t="str">
        <f>IF(B99&gt;'Inf.'!$I$10,"",VLOOKUP(B99,'Rec.'!C:H,6,FALSE))</f>
        <v/>
      </c>
      <c r="G99" s="42"/>
      <c r="H99" s="42"/>
      <c r="I99" s="43"/>
      <c r="J99" s="42"/>
      <c r="K99" s="22" t="str">
        <f>_xlfn.IFERROR(IF(B99&gt;'Inf.'!$I$10,"",H99),"")</f>
        <v/>
      </c>
      <c r="L99" s="8" t="str">
        <f>_xlfn.IFERROR(IF('Inf.'!$C$10="Onsight",IF(K99="TOP",10^7+(10-I99)+(3-J99)*10,K99*10^5+(3-J99)*10),IF(K99="TOP",10^7+(3-J99)*10,K99*10^5+(3-J99)*10)),"")</f>
        <v/>
      </c>
      <c r="M99" s="8" t="str">
        <f t="shared" si="4"/>
        <v/>
      </c>
      <c r="N99" s="8" t="str">
        <f>_xlfn.IFERROR(M99*100+'Rec.'!I92,"")</f>
        <v/>
      </c>
      <c r="O99" s="8" t="str">
        <f t="shared" si="5"/>
        <v/>
      </c>
    </row>
    <row r="100" spans="1:15" ht="21.95" customHeight="1">
      <c r="A100" s="19" t="str">
        <f t="shared" si="3"/>
        <v/>
      </c>
      <c r="B100" s="20" t="str">
        <f>IF(ROW()-8&gt;'Inf.'!$I$10,"",ROW()-8)</f>
        <v/>
      </c>
      <c r="C100" s="21" t="str">
        <f>IF(B100&gt;'Inf.'!$I$10,"",VLOOKUP(B100,'Rec.'!C:H,3,FALSE))</f>
        <v/>
      </c>
      <c r="D100" s="21" t="str">
        <f>IF(B100&gt;'Inf.'!$I$10,"",VLOOKUP(B100,'Rec.'!C:H,4,FALSE))</f>
        <v/>
      </c>
      <c r="E100" s="20" t="str">
        <f>IF(B100&gt;'Inf.'!$I$10,"",VLOOKUP(B100,'Rec.'!C:H,5,FALSE))</f>
        <v/>
      </c>
      <c r="F100" s="20" t="str">
        <f>IF(B100&gt;'Inf.'!$I$10,"",VLOOKUP(B100,'Rec.'!C:H,6,FALSE))</f>
        <v/>
      </c>
      <c r="G100" s="42"/>
      <c r="H100" s="42"/>
      <c r="I100" s="43"/>
      <c r="J100" s="42"/>
      <c r="K100" s="22" t="str">
        <f>_xlfn.IFERROR(IF(B100&gt;'Inf.'!$I$10,"",H100),"")</f>
        <v/>
      </c>
      <c r="L100" s="8" t="str">
        <f>_xlfn.IFERROR(IF('Inf.'!$C$10="Onsight",IF(K100="TOP",10^7+(10-I100)+(3-J100)*10,K100*10^5+(3-J100)*10),IF(K100="TOP",10^7+(3-J100)*10,K100*10^5+(3-J100)*10)),"")</f>
        <v/>
      </c>
      <c r="M100" s="8" t="str">
        <f t="shared" si="4"/>
        <v/>
      </c>
      <c r="N100" s="8" t="str">
        <f>_xlfn.IFERROR(M100*100+'Rec.'!I93,"")</f>
        <v/>
      </c>
      <c r="O100" s="8" t="str">
        <f t="shared" si="5"/>
        <v/>
      </c>
    </row>
    <row r="101" spans="1:15" ht="21.95" customHeight="1">
      <c r="A101" s="19" t="str">
        <f t="shared" si="3"/>
        <v/>
      </c>
      <c r="B101" s="20" t="str">
        <f>IF(ROW()-8&gt;'Inf.'!$I$10,"",ROW()-8)</f>
        <v/>
      </c>
      <c r="C101" s="21" t="str">
        <f>IF(B101&gt;'Inf.'!$I$10,"",VLOOKUP(B101,'Rec.'!C:H,3,FALSE))</f>
        <v/>
      </c>
      <c r="D101" s="21" t="str">
        <f>IF(B101&gt;'Inf.'!$I$10,"",VLOOKUP(B101,'Rec.'!C:H,4,FALSE))</f>
        <v/>
      </c>
      <c r="E101" s="20" t="str">
        <f>IF(B101&gt;'Inf.'!$I$10,"",VLOOKUP(B101,'Rec.'!C:H,5,FALSE))</f>
        <v/>
      </c>
      <c r="F101" s="20" t="str">
        <f>IF(B101&gt;'Inf.'!$I$10,"",VLOOKUP(B101,'Rec.'!C:H,6,FALSE))</f>
        <v/>
      </c>
      <c r="G101" s="42"/>
      <c r="H101" s="42"/>
      <c r="I101" s="43"/>
      <c r="J101" s="42"/>
      <c r="K101" s="22" t="str">
        <f>_xlfn.IFERROR(IF(B101&gt;'Inf.'!$I$10,"",H101),"")</f>
        <v/>
      </c>
      <c r="L101" s="8" t="str">
        <f>_xlfn.IFERROR(IF('Inf.'!$C$10="Onsight",IF(K101="TOP",10^7+(10-I101)+(3-J101)*10,K101*10^5+(3-J101)*10),IF(K101="TOP",10^7+(3-J101)*10,K101*10^5+(3-J101)*10)),"")</f>
        <v/>
      </c>
      <c r="M101" s="8" t="str">
        <f t="shared" si="4"/>
        <v/>
      </c>
      <c r="N101" s="8" t="str">
        <f>_xlfn.IFERROR(M101*100+'Rec.'!I94,"")</f>
        <v/>
      </c>
      <c r="O101" s="8" t="str">
        <f t="shared" si="5"/>
        <v/>
      </c>
    </row>
    <row r="102" spans="1:15" ht="21.95" customHeight="1">
      <c r="A102" s="19" t="str">
        <f t="shared" si="3"/>
        <v/>
      </c>
      <c r="B102" s="20" t="str">
        <f>IF(ROW()-8&gt;'Inf.'!$I$10,"",ROW()-8)</f>
        <v/>
      </c>
      <c r="C102" s="21" t="str">
        <f>IF(B102&gt;'Inf.'!$I$10,"",VLOOKUP(B102,'Rec.'!C:H,3,FALSE))</f>
        <v/>
      </c>
      <c r="D102" s="21" t="str">
        <f>IF(B102&gt;'Inf.'!$I$10,"",VLOOKUP(B102,'Rec.'!C:H,4,FALSE))</f>
        <v/>
      </c>
      <c r="E102" s="20" t="str">
        <f>IF(B102&gt;'Inf.'!$I$10,"",VLOOKUP(B102,'Rec.'!C:H,5,FALSE))</f>
        <v/>
      </c>
      <c r="F102" s="20" t="str">
        <f>IF(B102&gt;'Inf.'!$I$10,"",VLOOKUP(B102,'Rec.'!C:H,6,FALSE))</f>
        <v/>
      </c>
      <c r="G102" s="42"/>
      <c r="H102" s="42"/>
      <c r="I102" s="43"/>
      <c r="J102" s="42"/>
      <c r="K102" s="22" t="str">
        <f>_xlfn.IFERROR(IF(B102&gt;'Inf.'!$I$10,"",H102),"")</f>
        <v/>
      </c>
      <c r="L102" s="8" t="str">
        <f>_xlfn.IFERROR(IF('Inf.'!$C$10="Onsight",IF(K102="TOP",10^7+(10-I102)+(3-J102)*10,K102*10^5+(3-J102)*10),IF(K102="TOP",10^7+(3-J102)*10,K102*10^5+(3-J102)*10)),"")</f>
        <v/>
      </c>
      <c r="M102" s="8" t="str">
        <f t="shared" si="4"/>
        <v/>
      </c>
      <c r="N102" s="8" t="str">
        <f>_xlfn.IFERROR(M102*100+'Rec.'!I95,"")</f>
        <v/>
      </c>
      <c r="O102" s="8" t="str">
        <f t="shared" si="5"/>
        <v/>
      </c>
    </row>
    <row r="103" spans="1:15" ht="21.95" customHeight="1">
      <c r="A103" s="19" t="str">
        <f t="shared" si="3"/>
        <v/>
      </c>
      <c r="B103" s="20" t="str">
        <f>IF(ROW()-8&gt;'Inf.'!$I$10,"",ROW()-8)</f>
        <v/>
      </c>
      <c r="C103" s="21" t="str">
        <f>IF(B103&gt;'Inf.'!$I$10,"",VLOOKUP(B103,'Rec.'!C:H,3,FALSE))</f>
        <v/>
      </c>
      <c r="D103" s="21" t="str">
        <f>IF(B103&gt;'Inf.'!$I$10,"",VLOOKUP(B103,'Rec.'!C:H,4,FALSE))</f>
        <v/>
      </c>
      <c r="E103" s="20" t="str">
        <f>IF(B103&gt;'Inf.'!$I$10,"",VLOOKUP(B103,'Rec.'!C:H,5,FALSE))</f>
        <v/>
      </c>
      <c r="F103" s="20" t="str">
        <f>IF(B103&gt;'Inf.'!$I$10,"",VLOOKUP(B103,'Rec.'!C:H,6,FALSE))</f>
        <v/>
      </c>
      <c r="G103" s="42"/>
      <c r="H103" s="42"/>
      <c r="I103" s="43"/>
      <c r="J103" s="42"/>
      <c r="K103" s="22" t="str">
        <f>_xlfn.IFERROR(IF(B103&gt;'Inf.'!$I$10,"",H103),"")</f>
        <v/>
      </c>
      <c r="L103" s="8" t="str">
        <f>_xlfn.IFERROR(IF('Inf.'!$C$10="Onsight",IF(K103="TOP",10^7+(10-I103)+(3-J103)*10,K103*10^5+(3-J103)*10),IF(K103="TOP",10^7+(3-J103)*10,K103*10^5+(3-J103)*10)),"")</f>
        <v/>
      </c>
      <c r="M103" s="8" t="str">
        <f t="shared" si="4"/>
        <v/>
      </c>
      <c r="N103" s="8" t="str">
        <f>_xlfn.IFERROR(M103*100+'Rec.'!I96,"")</f>
        <v/>
      </c>
      <c r="O103" s="8" t="str">
        <f t="shared" si="5"/>
        <v/>
      </c>
    </row>
    <row r="104" spans="1:15" ht="21.95" customHeight="1">
      <c r="A104" s="19" t="str">
        <f t="shared" si="3"/>
        <v/>
      </c>
      <c r="B104" s="20" t="str">
        <f>IF(ROW()-8&gt;'Inf.'!$I$10,"",ROW()-8)</f>
        <v/>
      </c>
      <c r="C104" s="21" t="str">
        <f>IF(B104&gt;'Inf.'!$I$10,"",VLOOKUP(B104,'Rec.'!C:H,3,FALSE))</f>
        <v/>
      </c>
      <c r="D104" s="21" t="str">
        <f>IF(B104&gt;'Inf.'!$I$10,"",VLOOKUP(B104,'Rec.'!C:H,4,FALSE))</f>
        <v/>
      </c>
      <c r="E104" s="20" t="str">
        <f>IF(B104&gt;'Inf.'!$I$10,"",VLOOKUP(B104,'Rec.'!C:H,5,FALSE))</f>
        <v/>
      </c>
      <c r="F104" s="20" t="str">
        <f>IF(B104&gt;'Inf.'!$I$10,"",VLOOKUP(B104,'Rec.'!C:H,6,FALSE))</f>
        <v/>
      </c>
      <c r="G104" s="42"/>
      <c r="H104" s="42"/>
      <c r="I104" s="43"/>
      <c r="J104" s="42"/>
      <c r="K104" s="22" t="str">
        <f>_xlfn.IFERROR(IF(B104&gt;'Inf.'!$I$10,"",H104),"")</f>
        <v/>
      </c>
      <c r="L104" s="8" t="str">
        <f>_xlfn.IFERROR(IF('Inf.'!$C$10="Onsight",IF(K104="TOP",10^7+(10-I104)+(3-J104)*10,K104*10^5+(3-J104)*10),IF(K104="TOP",10^7+(3-J104)*10,K104*10^5+(3-J104)*10)),"")</f>
        <v/>
      </c>
      <c r="M104" s="8" t="str">
        <f t="shared" si="4"/>
        <v/>
      </c>
      <c r="N104" s="8" t="str">
        <f>_xlfn.IFERROR(M104*100+'Rec.'!I97,"")</f>
        <v/>
      </c>
      <c r="O104" s="8" t="str">
        <f t="shared" si="5"/>
        <v/>
      </c>
    </row>
    <row r="105" spans="1:15" ht="21.95" customHeight="1">
      <c r="A105" s="19" t="str">
        <f t="shared" si="3"/>
        <v/>
      </c>
      <c r="B105" s="20" t="str">
        <f>IF(ROW()-8&gt;'Inf.'!$I$10,"",ROW()-8)</f>
        <v/>
      </c>
      <c r="C105" s="21" t="str">
        <f>IF(B105&gt;'Inf.'!$I$10,"",VLOOKUP(B105,'Rec.'!C:H,3,FALSE))</f>
        <v/>
      </c>
      <c r="D105" s="21" t="str">
        <f>IF(B105&gt;'Inf.'!$I$10,"",VLOOKUP(B105,'Rec.'!C:H,4,FALSE))</f>
        <v/>
      </c>
      <c r="E105" s="20" t="str">
        <f>IF(B105&gt;'Inf.'!$I$10,"",VLOOKUP(B105,'Rec.'!C:H,5,FALSE))</f>
        <v/>
      </c>
      <c r="F105" s="20" t="str">
        <f>IF(B105&gt;'Inf.'!$I$10,"",VLOOKUP(B105,'Rec.'!C:H,6,FALSE))</f>
        <v/>
      </c>
      <c r="G105" s="42"/>
      <c r="H105" s="42"/>
      <c r="I105" s="43"/>
      <c r="J105" s="42"/>
      <c r="K105" s="22" t="str">
        <f>_xlfn.IFERROR(IF(B105&gt;'Inf.'!$I$10,"",H105),"")</f>
        <v/>
      </c>
      <c r="L105" s="8" t="str">
        <f>_xlfn.IFERROR(IF('Inf.'!$C$10="Onsight",IF(K105="TOP",10^7+(10-I105)+(3-J105)*10,K105*10^5+(3-J105)*10),IF(K105="TOP",10^7+(3-J105)*10,K105*10^5+(3-J105)*10)),"")</f>
        <v/>
      </c>
      <c r="M105" s="8" t="str">
        <f t="shared" si="4"/>
        <v/>
      </c>
      <c r="N105" s="8" t="str">
        <f>_xlfn.IFERROR(M105*100+'Rec.'!I98,"")</f>
        <v/>
      </c>
      <c r="O105" s="8" t="str">
        <f t="shared" si="5"/>
        <v/>
      </c>
    </row>
    <row r="106" spans="1:15" ht="21.95" customHeight="1">
      <c r="A106" s="19" t="str">
        <f t="shared" si="3"/>
        <v/>
      </c>
      <c r="B106" s="20" t="str">
        <f>IF(ROW()-8&gt;'Inf.'!$I$10,"",ROW()-8)</f>
        <v/>
      </c>
      <c r="C106" s="21" t="str">
        <f>IF(B106&gt;'Inf.'!$I$10,"",VLOOKUP(B106,'Rec.'!C:H,3,FALSE))</f>
        <v/>
      </c>
      <c r="D106" s="21" t="str">
        <f>IF(B106&gt;'Inf.'!$I$10,"",VLOOKUP(B106,'Rec.'!C:H,4,FALSE))</f>
        <v/>
      </c>
      <c r="E106" s="20" t="str">
        <f>IF(B106&gt;'Inf.'!$I$10,"",VLOOKUP(B106,'Rec.'!C:H,5,FALSE))</f>
        <v/>
      </c>
      <c r="F106" s="20" t="str">
        <f>IF(B106&gt;'Inf.'!$I$10,"",VLOOKUP(B106,'Rec.'!C:H,6,FALSE))</f>
        <v/>
      </c>
      <c r="G106" s="42"/>
      <c r="H106" s="42"/>
      <c r="I106" s="43"/>
      <c r="J106" s="42"/>
      <c r="K106" s="22" t="str">
        <f>_xlfn.IFERROR(IF(B106&gt;'Inf.'!$I$10,"",H106),"")</f>
        <v/>
      </c>
      <c r="L106" s="8" t="str">
        <f>_xlfn.IFERROR(IF('Inf.'!$C$10="Onsight",IF(K106="TOP",10^7+(10-I106)+(3-J106)*10,K106*10^5+(3-J106)*10),IF(K106="TOP",10^7+(3-J106)*10,K106*10^5+(3-J106)*10)),"")</f>
        <v/>
      </c>
      <c r="M106" s="8" t="str">
        <f t="shared" si="4"/>
        <v/>
      </c>
      <c r="N106" s="8" t="str">
        <f>_xlfn.IFERROR(M106*100+'Rec.'!I99,"")</f>
        <v/>
      </c>
      <c r="O106" s="8" t="str">
        <f t="shared" si="5"/>
        <v/>
      </c>
    </row>
    <row r="107" spans="1:15" ht="21.95" customHeight="1">
      <c r="A107" s="19" t="str">
        <f t="shared" si="3"/>
        <v/>
      </c>
      <c r="B107" s="20" t="str">
        <f>IF(ROW()-8&gt;'Inf.'!$I$10,"",ROW()-8)</f>
        <v/>
      </c>
      <c r="C107" s="21" t="str">
        <f>IF(B107&gt;'Inf.'!$I$10,"",VLOOKUP(B107,'Rec.'!C:H,3,FALSE))</f>
        <v/>
      </c>
      <c r="D107" s="21" t="str">
        <f>IF(B107&gt;'Inf.'!$I$10,"",VLOOKUP(B107,'Rec.'!C:H,4,FALSE))</f>
        <v/>
      </c>
      <c r="E107" s="20" t="str">
        <f>IF(B107&gt;'Inf.'!$I$10,"",VLOOKUP(B107,'Rec.'!C:H,5,FALSE))</f>
        <v/>
      </c>
      <c r="F107" s="20" t="str">
        <f>IF(B107&gt;'Inf.'!$I$10,"",VLOOKUP(B107,'Rec.'!C:H,6,FALSE))</f>
        <v/>
      </c>
      <c r="G107" s="42"/>
      <c r="H107" s="42"/>
      <c r="I107" s="43"/>
      <c r="J107" s="42"/>
      <c r="K107" s="22" t="str">
        <f>_xlfn.IFERROR(IF(B107&gt;'Inf.'!$I$10,"",H107),"")</f>
        <v/>
      </c>
      <c r="L107" s="8" t="str">
        <f>_xlfn.IFERROR(IF('Inf.'!$C$10="Onsight",IF(K107="TOP",10^7+(10-I107)+(3-J107)*10,K107*10^5+(3-J107)*10),IF(K107="TOP",10^7+(3-J107)*10,K107*10^5+(3-J107)*10)),"")</f>
        <v/>
      </c>
      <c r="M107" s="8" t="str">
        <f t="shared" si="4"/>
        <v/>
      </c>
      <c r="N107" s="8" t="str">
        <f>_xlfn.IFERROR(M107*100+'Rec.'!I100,"")</f>
        <v/>
      </c>
      <c r="O107" s="8" t="str">
        <f t="shared" si="5"/>
        <v/>
      </c>
    </row>
    <row r="108" spans="1:15" ht="21.95" customHeight="1">
      <c r="A108" s="19" t="str">
        <f t="shared" si="3"/>
        <v/>
      </c>
      <c r="B108" s="20" t="str">
        <f>IF(ROW()-8&gt;'Inf.'!$I$10,"",ROW()-8)</f>
        <v/>
      </c>
      <c r="C108" s="21" t="str">
        <f>IF(B108&gt;'Inf.'!$I$10,"",VLOOKUP(B108,'Rec.'!C:H,3,FALSE))</f>
        <v/>
      </c>
      <c r="D108" s="21" t="str">
        <f>IF(B108&gt;'Inf.'!$I$10,"",VLOOKUP(B108,'Rec.'!C:H,4,FALSE))</f>
        <v/>
      </c>
      <c r="E108" s="20" t="str">
        <f>IF(B108&gt;'Inf.'!$I$10,"",VLOOKUP(B108,'Rec.'!C:H,5,FALSE))</f>
        <v/>
      </c>
      <c r="F108" s="20" t="str">
        <f>IF(B108&gt;'Inf.'!$I$10,"",VLOOKUP(B108,'Rec.'!C:H,6,FALSE))</f>
        <v/>
      </c>
      <c r="G108" s="42"/>
      <c r="H108" s="42"/>
      <c r="I108" s="43"/>
      <c r="J108" s="42"/>
      <c r="K108" s="22" t="str">
        <f>_xlfn.IFERROR(IF(B108&gt;'Inf.'!$I$10,"",H108),"")</f>
        <v/>
      </c>
      <c r="L108" s="8" t="str">
        <f>_xlfn.IFERROR(IF('Inf.'!$C$10="Onsight",IF(K108="TOP",10^7+(10-I108)+(3-J108)*10,K108*10^5+(3-J108)*10),IF(K108="TOP",10^7+(3-J108)*10,K108*10^5+(3-J108)*10)),"")</f>
        <v/>
      </c>
      <c r="M108" s="8" t="str">
        <f t="shared" si="4"/>
        <v/>
      </c>
      <c r="N108" s="8" t="str">
        <f>_xlfn.IFERROR(M108*100+'Rec.'!I101,"")</f>
        <v/>
      </c>
      <c r="O108" s="8" t="str">
        <f t="shared" si="5"/>
        <v/>
      </c>
    </row>
    <row r="109" spans="1:15" ht="21.95" customHeight="1">
      <c r="A109" s="19" t="str">
        <f t="shared" si="3"/>
        <v/>
      </c>
      <c r="B109" s="20" t="str">
        <f>IF(ROW()-8&gt;'Inf.'!$I$10,"",ROW()-8)</f>
        <v/>
      </c>
      <c r="C109" s="21" t="str">
        <f>IF(B109&gt;'Inf.'!$I$10,"",VLOOKUP(B109,'Rec.'!C:H,3,FALSE))</f>
        <v/>
      </c>
      <c r="D109" s="21" t="str">
        <f>IF(B109&gt;'Inf.'!$I$10,"",VLOOKUP(B109,'Rec.'!C:H,4,FALSE))</f>
        <v/>
      </c>
      <c r="E109" s="20" t="str">
        <f>IF(B109&gt;'Inf.'!$I$10,"",VLOOKUP(B109,'Rec.'!C:H,5,FALSE))</f>
        <v/>
      </c>
      <c r="F109" s="20" t="str">
        <f>IF(B109&gt;'Inf.'!$I$10,"",VLOOKUP(B109,'Rec.'!C:H,6,FALSE))</f>
        <v/>
      </c>
      <c r="G109" s="42"/>
      <c r="H109" s="42"/>
      <c r="I109" s="43"/>
      <c r="J109" s="42"/>
      <c r="K109" s="22" t="str">
        <f>_xlfn.IFERROR(IF(B109&gt;'Inf.'!$I$10,"",H109),"")</f>
        <v/>
      </c>
      <c r="L109" s="8" t="str">
        <f>_xlfn.IFERROR(IF('Inf.'!$C$10="Onsight",IF(K109="TOP",10^7+(10-I109)+(3-J109)*10,K109*10^5+(3-J109)*10),IF(K109="TOP",10^7+(3-J109)*10,K109*10^5+(3-J109)*10)),"")</f>
        <v/>
      </c>
      <c r="M109" s="8" t="str">
        <f t="shared" si="4"/>
        <v/>
      </c>
      <c r="N109" s="8" t="str">
        <f>_xlfn.IFERROR(M109*100+'Rec.'!I102,"")</f>
        <v/>
      </c>
      <c r="O109" s="8" t="str">
        <f t="shared" si="5"/>
        <v/>
      </c>
    </row>
    <row r="110" spans="1:15" ht="21.95" customHeight="1">
      <c r="A110" s="19" t="str">
        <f t="shared" si="3"/>
        <v/>
      </c>
      <c r="B110" s="20" t="str">
        <f>IF(ROW()-8&gt;'Inf.'!$I$10,"",ROW()-8)</f>
        <v/>
      </c>
      <c r="C110" s="21" t="str">
        <f>IF(B110&gt;'Inf.'!$I$10,"",VLOOKUP(B110,'Rec.'!C:H,3,FALSE))</f>
        <v/>
      </c>
      <c r="D110" s="21" t="str">
        <f>IF(B110&gt;'Inf.'!$I$10,"",VLOOKUP(B110,'Rec.'!C:H,4,FALSE))</f>
        <v/>
      </c>
      <c r="E110" s="20" t="str">
        <f>IF(B110&gt;'Inf.'!$I$10,"",VLOOKUP(B110,'Rec.'!C:H,5,FALSE))</f>
        <v/>
      </c>
      <c r="F110" s="20" t="str">
        <f>IF(B110&gt;'Inf.'!$I$10,"",VLOOKUP(B110,'Rec.'!C:H,6,FALSE))</f>
        <v/>
      </c>
      <c r="G110" s="42"/>
      <c r="H110" s="42"/>
      <c r="I110" s="43"/>
      <c r="J110" s="42"/>
      <c r="K110" s="22" t="str">
        <f>_xlfn.IFERROR(IF(B110&gt;'Inf.'!$I$10,"",H110),"")</f>
        <v/>
      </c>
      <c r="L110" s="8" t="str">
        <f>_xlfn.IFERROR(IF('Inf.'!$C$10="Onsight",IF(K110="TOP",10^7+(10-I110)+(3-J110)*10,K110*10^5+(3-J110)*10),IF(K110="TOP",10^7+(3-J110)*10,K110*10^5+(3-J110)*10)),"")</f>
        <v/>
      </c>
      <c r="M110" s="8" t="str">
        <f t="shared" si="4"/>
        <v/>
      </c>
      <c r="N110" s="8" t="str">
        <f>_xlfn.IFERROR(M110*100+'Rec.'!I103,"")</f>
        <v/>
      </c>
      <c r="O110" s="8" t="str">
        <f t="shared" si="5"/>
        <v/>
      </c>
    </row>
    <row r="111" spans="1:15" ht="21.95" customHeight="1">
      <c r="A111" s="19" t="str">
        <f t="shared" si="3"/>
        <v/>
      </c>
      <c r="B111" s="20" t="str">
        <f>IF(ROW()-8&gt;'Inf.'!$I$10,"",ROW()-8)</f>
        <v/>
      </c>
      <c r="C111" s="21" t="str">
        <f>IF(B111&gt;'Inf.'!$I$10,"",VLOOKUP(B111,'Rec.'!C:H,3,FALSE))</f>
        <v/>
      </c>
      <c r="D111" s="21" t="str">
        <f>IF(B111&gt;'Inf.'!$I$10,"",VLOOKUP(B111,'Rec.'!C:H,4,FALSE))</f>
        <v/>
      </c>
      <c r="E111" s="20" t="str">
        <f>IF(B111&gt;'Inf.'!$I$10,"",VLOOKUP(B111,'Rec.'!C:H,5,FALSE))</f>
        <v/>
      </c>
      <c r="F111" s="20" t="str">
        <f>IF(B111&gt;'Inf.'!$I$10,"",VLOOKUP(B111,'Rec.'!C:H,6,FALSE))</f>
        <v/>
      </c>
      <c r="G111" s="42"/>
      <c r="H111" s="42"/>
      <c r="I111" s="43"/>
      <c r="J111" s="42"/>
      <c r="K111" s="22" t="str">
        <f>_xlfn.IFERROR(IF(B111&gt;'Inf.'!$I$10,"",H111),"")</f>
        <v/>
      </c>
      <c r="L111" s="8" t="str">
        <f>_xlfn.IFERROR(IF('Inf.'!$C$10="Onsight",IF(K111="TOP",10^7+(10-I111)+(3-J111)*10,K111*10^5+(3-J111)*10),IF(K111="TOP",10^7+(3-J111)*10,K111*10^5+(3-J111)*10)),"")</f>
        <v/>
      </c>
      <c r="M111" s="8" t="str">
        <f t="shared" si="4"/>
        <v/>
      </c>
      <c r="N111" s="8" t="str">
        <f>_xlfn.IFERROR(M111*100+'Rec.'!I104,"")</f>
        <v/>
      </c>
      <c r="O111" s="8" t="str">
        <f t="shared" si="5"/>
        <v/>
      </c>
    </row>
    <row r="112" spans="1:15" ht="21.95" customHeight="1">
      <c r="A112" s="19" t="str">
        <f t="shared" si="3"/>
        <v/>
      </c>
      <c r="B112" s="20" t="str">
        <f>IF(ROW()-8&gt;'Inf.'!$I$10,"",ROW()-8)</f>
        <v/>
      </c>
      <c r="C112" s="21" t="str">
        <f>IF(B112&gt;'Inf.'!$I$10,"",VLOOKUP(B112,'Rec.'!C:H,3,FALSE))</f>
        <v/>
      </c>
      <c r="D112" s="21" t="str">
        <f>IF(B112&gt;'Inf.'!$I$10,"",VLOOKUP(B112,'Rec.'!C:H,4,FALSE))</f>
        <v/>
      </c>
      <c r="E112" s="20" t="str">
        <f>IF(B112&gt;'Inf.'!$I$10,"",VLOOKUP(B112,'Rec.'!C:H,5,FALSE))</f>
        <v/>
      </c>
      <c r="F112" s="20" t="str">
        <f>IF(B112&gt;'Inf.'!$I$10,"",VLOOKUP(B112,'Rec.'!C:H,6,FALSE))</f>
        <v/>
      </c>
      <c r="G112" s="42"/>
      <c r="H112" s="42"/>
      <c r="I112" s="43"/>
      <c r="J112" s="42"/>
      <c r="K112" s="22" t="str">
        <f>_xlfn.IFERROR(IF(B112&gt;'Inf.'!$I$10,"",H112),"")</f>
        <v/>
      </c>
      <c r="L112" s="8" t="str">
        <f>_xlfn.IFERROR(IF('Inf.'!$C$10="Onsight",IF(K112="TOP",10^7+(10-I112)+(3-J112)*10,K112*10^5+(3-J112)*10),IF(K112="TOP",10^7+(3-J112)*10,K112*10^5+(3-J112)*10)),"")</f>
        <v/>
      </c>
      <c r="M112" s="8" t="str">
        <f t="shared" si="4"/>
        <v/>
      </c>
      <c r="N112" s="8" t="str">
        <f>_xlfn.IFERROR(M112*100+'Rec.'!I105,"")</f>
        <v/>
      </c>
      <c r="O112" s="8" t="str">
        <f t="shared" si="5"/>
        <v/>
      </c>
    </row>
    <row r="113" spans="1:15" ht="21.95" customHeight="1">
      <c r="A113" s="19" t="str">
        <f t="shared" si="3"/>
        <v/>
      </c>
      <c r="B113" s="20" t="str">
        <f>IF(ROW()-8&gt;'Inf.'!$I$10,"",ROW()-8)</f>
        <v/>
      </c>
      <c r="C113" s="21" t="str">
        <f>IF(B113&gt;'Inf.'!$I$10,"",VLOOKUP(B113,'Rec.'!C:H,3,FALSE))</f>
        <v/>
      </c>
      <c r="D113" s="21" t="str">
        <f>IF(B113&gt;'Inf.'!$I$10,"",VLOOKUP(B113,'Rec.'!C:H,4,FALSE))</f>
        <v/>
      </c>
      <c r="E113" s="20" t="str">
        <f>IF(B113&gt;'Inf.'!$I$10,"",VLOOKUP(B113,'Rec.'!C:H,5,FALSE))</f>
        <v/>
      </c>
      <c r="F113" s="20" t="str">
        <f>IF(B113&gt;'Inf.'!$I$10,"",VLOOKUP(B113,'Rec.'!C:H,6,FALSE))</f>
        <v/>
      </c>
      <c r="G113" s="42"/>
      <c r="H113" s="42"/>
      <c r="I113" s="43"/>
      <c r="J113" s="42"/>
      <c r="K113" s="22" t="str">
        <f>_xlfn.IFERROR(IF(B113&gt;'Inf.'!$I$10,"",H113),"")</f>
        <v/>
      </c>
      <c r="L113" s="8" t="str">
        <f>_xlfn.IFERROR(IF('Inf.'!$C$10="Onsight",IF(K113="TOP",10^7+(10-I113)+(3-J113)*10,K113*10^5+(3-J113)*10),IF(K113="TOP",10^7+(3-J113)*10,K113*10^5+(3-J113)*10)),"")</f>
        <v/>
      </c>
      <c r="M113" s="8" t="str">
        <f t="shared" si="4"/>
        <v/>
      </c>
      <c r="N113" s="8" t="str">
        <f>_xlfn.IFERROR(M113*100+'Rec.'!I106,"")</f>
        <v/>
      </c>
      <c r="O113" s="8" t="str">
        <f t="shared" si="5"/>
        <v/>
      </c>
    </row>
    <row r="114" spans="1:15" ht="21.95" customHeight="1">
      <c r="A114" s="19" t="str">
        <f t="shared" si="3"/>
        <v/>
      </c>
      <c r="B114" s="20" t="str">
        <f>IF(ROW()-8&gt;'Inf.'!$I$10,"",ROW()-8)</f>
        <v/>
      </c>
      <c r="C114" s="21" t="str">
        <f>IF(B114&gt;'Inf.'!$I$10,"",VLOOKUP(B114,'Rec.'!C:H,3,FALSE))</f>
        <v/>
      </c>
      <c r="D114" s="21" t="str">
        <f>IF(B114&gt;'Inf.'!$I$10,"",VLOOKUP(B114,'Rec.'!C:H,4,FALSE))</f>
        <v/>
      </c>
      <c r="E114" s="20" t="str">
        <f>IF(B114&gt;'Inf.'!$I$10,"",VLOOKUP(B114,'Rec.'!C:H,5,FALSE))</f>
        <v/>
      </c>
      <c r="F114" s="20" t="str">
        <f>IF(B114&gt;'Inf.'!$I$10,"",VLOOKUP(B114,'Rec.'!C:H,6,FALSE))</f>
        <v/>
      </c>
      <c r="G114" s="42"/>
      <c r="H114" s="42"/>
      <c r="I114" s="43"/>
      <c r="J114" s="42"/>
      <c r="K114" s="22" t="str">
        <f>_xlfn.IFERROR(IF(B114&gt;'Inf.'!$I$10,"",H114),"")</f>
        <v/>
      </c>
      <c r="L114" s="8" t="str">
        <f>_xlfn.IFERROR(IF('Inf.'!$C$10="Onsight",IF(K114="TOP",10^7+(10-I114)+(3-J114)*10,K114*10^5+(3-J114)*10),IF(K114="TOP",10^7+(3-J114)*10,K114*10^5+(3-J114)*10)),"")</f>
        <v/>
      </c>
      <c r="M114" s="8" t="str">
        <f t="shared" si="4"/>
        <v/>
      </c>
      <c r="N114" s="8" t="str">
        <f>_xlfn.IFERROR(M114*100+'Rec.'!I107,"")</f>
        <v/>
      </c>
      <c r="O114" s="8" t="str">
        <f t="shared" si="5"/>
        <v/>
      </c>
    </row>
    <row r="115" spans="1:15" ht="21.95" customHeight="1">
      <c r="A115" s="19" t="str">
        <f t="shared" si="3"/>
        <v/>
      </c>
      <c r="B115" s="20" t="str">
        <f>IF(ROW()-8&gt;'Inf.'!$I$10,"",ROW()-8)</f>
        <v/>
      </c>
      <c r="C115" s="21" t="str">
        <f>IF(B115&gt;'Inf.'!$I$10,"",VLOOKUP(B115,'Rec.'!C:H,3,FALSE))</f>
        <v/>
      </c>
      <c r="D115" s="21" t="str">
        <f>IF(B115&gt;'Inf.'!$I$10,"",VLOOKUP(B115,'Rec.'!C:H,4,FALSE))</f>
        <v/>
      </c>
      <c r="E115" s="20" t="str">
        <f>IF(B115&gt;'Inf.'!$I$10,"",VLOOKUP(B115,'Rec.'!C:H,5,FALSE))</f>
        <v/>
      </c>
      <c r="F115" s="20" t="str">
        <f>IF(B115&gt;'Inf.'!$I$10,"",VLOOKUP(B115,'Rec.'!C:H,6,FALSE))</f>
        <v/>
      </c>
      <c r="G115" s="42"/>
      <c r="H115" s="42"/>
      <c r="I115" s="43"/>
      <c r="J115" s="42"/>
      <c r="K115" s="22" t="str">
        <f>_xlfn.IFERROR(IF(B115&gt;'Inf.'!$I$10,"",H115),"")</f>
        <v/>
      </c>
      <c r="L115" s="8" t="str">
        <f>_xlfn.IFERROR(IF('Inf.'!$C$10="Onsight",IF(K115="TOP",10^7+(10-I115)+(3-J115)*10,K115*10^5+(3-J115)*10),IF(K115="TOP",10^7+(3-J115)*10,K115*10^5+(3-J115)*10)),"")</f>
        <v/>
      </c>
      <c r="M115" s="8" t="str">
        <f t="shared" si="4"/>
        <v/>
      </c>
      <c r="N115" s="8" t="str">
        <f>_xlfn.IFERROR(M115*100+'Rec.'!I108,"")</f>
        <v/>
      </c>
      <c r="O115" s="8" t="str">
        <f t="shared" si="5"/>
        <v/>
      </c>
    </row>
    <row r="116" spans="1:15" ht="21.95" customHeight="1">
      <c r="A116" s="19" t="str">
        <f t="shared" si="3"/>
        <v/>
      </c>
      <c r="B116" s="20" t="str">
        <f>IF(ROW()-8&gt;'Inf.'!$I$10,"",ROW()-8)</f>
        <v/>
      </c>
      <c r="C116" s="21" t="str">
        <f>IF(B116&gt;'Inf.'!$I$10,"",VLOOKUP(B116,'Rec.'!C:H,3,FALSE))</f>
        <v/>
      </c>
      <c r="D116" s="21" t="str">
        <f>IF(B116&gt;'Inf.'!$I$10,"",VLOOKUP(B116,'Rec.'!C:H,4,FALSE))</f>
        <v/>
      </c>
      <c r="E116" s="20" t="str">
        <f>IF(B116&gt;'Inf.'!$I$10,"",VLOOKUP(B116,'Rec.'!C:H,5,FALSE))</f>
        <v/>
      </c>
      <c r="F116" s="20" t="str">
        <f>IF(B116&gt;'Inf.'!$I$10,"",VLOOKUP(B116,'Rec.'!C:H,6,FALSE))</f>
        <v/>
      </c>
      <c r="G116" s="42"/>
      <c r="H116" s="42"/>
      <c r="I116" s="43"/>
      <c r="J116" s="42"/>
      <c r="K116" s="22" t="str">
        <f>_xlfn.IFERROR(IF(B116&gt;'Inf.'!$I$10,"",H116),"")</f>
        <v/>
      </c>
      <c r="L116" s="8" t="str">
        <f>_xlfn.IFERROR(IF('Inf.'!$C$10="Onsight",IF(K116="TOP",10^7+(10-I116)+(3-J116)*10,K116*10^5+(3-J116)*10),IF(K116="TOP",10^7+(3-J116)*10,K116*10^5+(3-J116)*10)),"")</f>
        <v/>
      </c>
      <c r="M116" s="8" t="str">
        <f t="shared" si="4"/>
        <v/>
      </c>
      <c r="N116" s="8" t="str">
        <f>_xlfn.IFERROR(M116*100+'Rec.'!I109,"")</f>
        <v/>
      </c>
      <c r="O116" s="8" t="str">
        <f t="shared" si="5"/>
        <v/>
      </c>
    </row>
    <row r="117" spans="1:15" ht="21.95" customHeight="1">
      <c r="A117" s="19" t="str">
        <f t="shared" si="3"/>
        <v/>
      </c>
      <c r="B117" s="20" t="str">
        <f>IF(ROW()-8&gt;'Inf.'!$I$10,"",ROW()-8)</f>
        <v/>
      </c>
      <c r="C117" s="21" t="str">
        <f>IF(B117&gt;'Inf.'!$I$10,"",VLOOKUP(B117,'Rec.'!C:H,3,FALSE))</f>
        <v/>
      </c>
      <c r="D117" s="21" t="str">
        <f>IF(B117&gt;'Inf.'!$I$10,"",VLOOKUP(B117,'Rec.'!C:H,4,FALSE))</f>
        <v/>
      </c>
      <c r="E117" s="20" t="str">
        <f>IF(B117&gt;'Inf.'!$I$10,"",VLOOKUP(B117,'Rec.'!C:H,5,FALSE))</f>
        <v/>
      </c>
      <c r="F117" s="20" t="str">
        <f>IF(B117&gt;'Inf.'!$I$10,"",VLOOKUP(B117,'Rec.'!C:H,6,FALSE))</f>
        <v/>
      </c>
      <c r="G117" s="42"/>
      <c r="H117" s="42"/>
      <c r="I117" s="43"/>
      <c r="J117" s="42"/>
      <c r="K117" s="22" t="str">
        <f>_xlfn.IFERROR(IF(B117&gt;'Inf.'!$I$10,"",H117),"")</f>
        <v/>
      </c>
      <c r="L117" s="8" t="str">
        <f>_xlfn.IFERROR(IF('Inf.'!$C$10="Onsight",IF(K117="TOP",10^7+(10-I117)+(3-J117)*10,K117*10^5+(3-J117)*10),IF(K117="TOP",10^7+(3-J117)*10,K117*10^5+(3-J117)*10)),"")</f>
        <v/>
      </c>
      <c r="M117" s="8" t="str">
        <f t="shared" si="4"/>
        <v/>
      </c>
      <c r="N117" s="8" t="str">
        <f>_xlfn.IFERROR(M117*100+'Rec.'!I110,"")</f>
        <v/>
      </c>
      <c r="O117" s="8" t="str">
        <f t="shared" si="5"/>
        <v/>
      </c>
    </row>
    <row r="118" spans="1:15" ht="21.95" customHeight="1">
      <c r="A118" s="19" t="str">
        <f t="shared" si="3"/>
        <v/>
      </c>
      <c r="B118" s="20" t="str">
        <f>IF(ROW()-8&gt;'Inf.'!$I$10,"",ROW()-8)</f>
        <v/>
      </c>
      <c r="C118" s="21" t="str">
        <f>IF(B118&gt;'Inf.'!$I$10,"",VLOOKUP(B118,'Rec.'!C:H,3,FALSE))</f>
        <v/>
      </c>
      <c r="D118" s="21" t="str">
        <f>IF(B118&gt;'Inf.'!$I$10,"",VLOOKUP(B118,'Rec.'!C:H,4,FALSE))</f>
        <v/>
      </c>
      <c r="E118" s="20" t="str">
        <f>IF(B118&gt;'Inf.'!$I$10,"",VLOOKUP(B118,'Rec.'!C:H,5,FALSE))</f>
        <v/>
      </c>
      <c r="F118" s="20" t="str">
        <f>IF(B118&gt;'Inf.'!$I$10,"",VLOOKUP(B118,'Rec.'!C:H,6,FALSE))</f>
        <v/>
      </c>
      <c r="G118" s="42"/>
      <c r="H118" s="42"/>
      <c r="I118" s="43"/>
      <c r="J118" s="42"/>
      <c r="K118" s="22" t="str">
        <f>_xlfn.IFERROR(IF(B118&gt;'Inf.'!$I$10,"",H118),"")</f>
        <v/>
      </c>
      <c r="L118" s="8" t="str">
        <f>_xlfn.IFERROR(IF('Inf.'!$C$10="Onsight",IF(K118="TOP",10^7+(10-I118)+(3-J118)*10,K118*10^5+(3-J118)*10),IF(K118="TOP",10^7+(3-J118)*10,K118*10^5+(3-J118)*10)),"")</f>
        <v/>
      </c>
      <c r="M118" s="8" t="str">
        <f t="shared" si="4"/>
        <v/>
      </c>
      <c r="N118" s="8" t="str">
        <f>_xlfn.IFERROR(M118*100+'Rec.'!I111,"")</f>
        <v/>
      </c>
      <c r="O118" s="8" t="str">
        <f t="shared" si="5"/>
        <v/>
      </c>
    </row>
    <row r="119" spans="1:15" ht="21.95" customHeight="1">
      <c r="A119" s="19" t="str">
        <f t="shared" si="3"/>
        <v/>
      </c>
      <c r="B119" s="20" t="str">
        <f>IF(ROW()-8&gt;'Inf.'!$I$10,"",ROW()-8)</f>
        <v/>
      </c>
      <c r="C119" s="21" t="str">
        <f>IF(B119&gt;'Inf.'!$I$10,"",VLOOKUP(B119,'Rec.'!C:H,3,FALSE))</f>
        <v/>
      </c>
      <c r="D119" s="21" t="str">
        <f>IF(B119&gt;'Inf.'!$I$10,"",VLOOKUP(B119,'Rec.'!C:H,4,FALSE))</f>
        <v/>
      </c>
      <c r="E119" s="20" t="str">
        <f>IF(B119&gt;'Inf.'!$I$10,"",VLOOKUP(B119,'Rec.'!C:H,5,FALSE))</f>
        <v/>
      </c>
      <c r="F119" s="20" t="str">
        <f>IF(B119&gt;'Inf.'!$I$10,"",VLOOKUP(B119,'Rec.'!C:H,6,FALSE))</f>
        <v/>
      </c>
      <c r="G119" s="42"/>
      <c r="H119" s="42"/>
      <c r="I119" s="43"/>
      <c r="J119" s="42"/>
      <c r="K119" s="22" t="str">
        <f>_xlfn.IFERROR(IF(B119&gt;'Inf.'!$I$10,"",H119),"")</f>
        <v/>
      </c>
      <c r="L119" s="8" t="str">
        <f>_xlfn.IFERROR(IF('Inf.'!$C$10="Onsight",IF(K119="TOP",10^7+(10-I119)+(3-J119)*10,K119*10^5+(3-J119)*10),IF(K119="TOP",10^7+(3-J119)*10,K119*10^5+(3-J119)*10)),"")</f>
        <v/>
      </c>
      <c r="M119" s="8" t="str">
        <f t="shared" si="4"/>
        <v/>
      </c>
      <c r="N119" s="8" t="str">
        <f>_xlfn.IFERROR(M119*100+'Rec.'!I112,"")</f>
        <v/>
      </c>
      <c r="O119" s="8" t="str">
        <f t="shared" si="5"/>
        <v/>
      </c>
    </row>
    <row r="120" spans="1:15" ht="21.95" customHeight="1">
      <c r="A120" s="19" t="str">
        <f t="shared" si="3"/>
        <v/>
      </c>
      <c r="B120" s="20" t="str">
        <f>IF(ROW()-8&gt;'Inf.'!$I$10,"",ROW()-8)</f>
        <v/>
      </c>
      <c r="C120" s="21" t="str">
        <f>IF(B120&gt;'Inf.'!$I$10,"",VLOOKUP(B120,'Rec.'!C:H,3,FALSE))</f>
        <v/>
      </c>
      <c r="D120" s="21" t="str">
        <f>IF(B120&gt;'Inf.'!$I$10,"",VLOOKUP(B120,'Rec.'!C:H,4,FALSE))</f>
        <v/>
      </c>
      <c r="E120" s="20" t="str">
        <f>IF(B120&gt;'Inf.'!$I$10,"",VLOOKUP(B120,'Rec.'!C:H,5,FALSE))</f>
        <v/>
      </c>
      <c r="F120" s="20" t="str">
        <f>IF(B120&gt;'Inf.'!$I$10,"",VLOOKUP(B120,'Rec.'!C:H,6,FALSE))</f>
        <v/>
      </c>
      <c r="G120" s="42"/>
      <c r="H120" s="42"/>
      <c r="I120" s="43"/>
      <c r="J120" s="42"/>
      <c r="K120" s="22" t="str">
        <f>_xlfn.IFERROR(IF(B120&gt;'Inf.'!$I$10,"",H120),"")</f>
        <v/>
      </c>
      <c r="L120" s="8" t="str">
        <f>_xlfn.IFERROR(IF('Inf.'!$C$10="Onsight",IF(K120="TOP",10^7+(10-I120)+(3-J120)*10,K120*10^5+(3-J120)*10),IF(K120="TOP",10^7+(3-J120)*10,K120*10^5+(3-J120)*10)),"")</f>
        <v/>
      </c>
      <c r="M120" s="8" t="str">
        <f t="shared" si="4"/>
        <v/>
      </c>
      <c r="N120" s="8" t="str">
        <f>_xlfn.IFERROR(M120*100+'Rec.'!I113,"")</f>
        <v/>
      </c>
      <c r="O120" s="8" t="str">
        <f t="shared" si="5"/>
        <v/>
      </c>
    </row>
    <row r="121" spans="1:15" ht="21.95" customHeight="1">
      <c r="A121" s="19" t="str">
        <f t="shared" si="3"/>
        <v/>
      </c>
      <c r="B121" s="20" t="str">
        <f>IF(ROW()-8&gt;'Inf.'!$I$10,"",ROW()-8)</f>
        <v/>
      </c>
      <c r="C121" s="21" t="str">
        <f>IF(B121&gt;'Inf.'!$I$10,"",VLOOKUP(B121,'Rec.'!C:H,3,FALSE))</f>
        <v/>
      </c>
      <c r="D121" s="21" t="str">
        <f>IF(B121&gt;'Inf.'!$I$10,"",VLOOKUP(B121,'Rec.'!C:H,4,FALSE))</f>
        <v/>
      </c>
      <c r="E121" s="20" t="str">
        <f>IF(B121&gt;'Inf.'!$I$10,"",VLOOKUP(B121,'Rec.'!C:H,5,FALSE))</f>
        <v/>
      </c>
      <c r="F121" s="20" t="str">
        <f>IF(B121&gt;'Inf.'!$I$10,"",VLOOKUP(B121,'Rec.'!C:H,6,FALSE))</f>
        <v/>
      </c>
      <c r="G121" s="42"/>
      <c r="H121" s="42"/>
      <c r="I121" s="43"/>
      <c r="J121" s="42"/>
      <c r="K121" s="22" t="str">
        <f>_xlfn.IFERROR(IF(B121&gt;'Inf.'!$I$10,"",H121),"")</f>
        <v/>
      </c>
      <c r="L121" s="8" t="str">
        <f>_xlfn.IFERROR(IF('Inf.'!$C$10="Onsight",IF(K121="TOP",10^7+(10-I121)+(3-J121)*10,K121*10^5+(3-J121)*10),IF(K121="TOP",10^7+(3-J121)*10,K121*10^5+(3-J121)*10)),"")</f>
        <v/>
      </c>
      <c r="M121" s="8" t="str">
        <f t="shared" si="4"/>
        <v/>
      </c>
      <c r="N121" s="8" t="str">
        <f>_xlfn.IFERROR(M121*100+'Rec.'!I114,"")</f>
        <v/>
      </c>
      <c r="O121" s="8" t="str">
        <f t="shared" si="5"/>
        <v/>
      </c>
    </row>
    <row r="122" spans="1:15" ht="21.95" customHeight="1">
      <c r="A122" s="19" t="str">
        <f t="shared" si="3"/>
        <v/>
      </c>
      <c r="B122" s="20" t="str">
        <f>IF(ROW()-8&gt;'Inf.'!$I$10,"",ROW()-8)</f>
        <v/>
      </c>
      <c r="C122" s="21" t="str">
        <f>IF(B122&gt;'Inf.'!$I$10,"",VLOOKUP(B122,'Rec.'!C:H,3,FALSE))</f>
        <v/>
      </c>
      <c r="D122" s="21" t="str">
        <f>IF(B122&gt;'Inf.'!$I$10,"",VLOOKUP(B122,'Rec.'!C:H,4,FALSE))</f>
        <v/>
      </c>
      <c r="E122" s="20" t="str">
        <f>IF(B122&gt;'Inf.'!$I$10,"",VLOOKUP(B122,'Rec.'!C:H,5,FALSE))</f>
        <v/>
      </c>
      <c r="F122" s="20" t="str">
        <f>IF(B122&gt;'Inf.'!$I$10,"",VLOOKUP(B122,'Rec.'!C:H,6,FALSE))</f>
        <v/>
      </c>
      <c r="G122" s="42"/>
      <c r="H122" s="42"/>
      <c r="I122" s="43"/>
      <c r="J122" s="42"/>
      <c r="K122" s="22" t="str">
        <f>_xlfn.IFERROR(IF(B122&gt;'Inf.'!$I$10,"",H122),"")</f>
        <v/>
      </c>
      <c r="L122" s="8" t="str">
        <f>_xlfn.IFERROR(IF('Inf.'!$C$10="Onsight",IF(K122="TOP",10^7+(10-I122)+(3-J122)*10,K122*10^5+(3-J122)*10),IF(K122="TOP",10^7+(3-J122)*10,K122*10^5+(3-J122)*10)),"")</f>
        <v/>
      </c>
      <c r="M122" s="8" t="str">
        <f t="shared" si="4"/>
        <v/>
      </c>
      <c r="N122" s="8" t="str">
        <f>_xlfn.IFERROR(M122*100+'Rec.'!I115,"")</f>
        <v/>
      </c>
      <c r="O122" s="8" t="str">
        <f t="shared" si="5"/>
        <v/>
      </c>
    </row>
    <row r="123" spans="1:15" ht="21.95" customHeight="1">
      <c r="A123" s="19" t="str">
        <f t="shared" si="3"/>
        <v/>
      </c>
      <c r="B123" s="20" t="str">
        <f>IF(ROW()-8&gt;'Inf.'!$I$10,"",ROW()-8)</f>
        <v/>
      </c>
      <c r="C123" s="21" t="str">
        <f>IF(B123&gt;'Inf.'!$I$10,"",VLOOKUP(B123,'Rec.'!C:H,3,FALSE))</f>
        <v/>
      </c>
      <c r="D123" s="21" t="str">
        <f>IF(B123&gt;'Inf.'!$I$10,"",VLOOKUP(B123,'Rec.'!C:H,4,FALSE))</f>
        <v/>
      </c>
      <c r="E123" s="20" t="str">
        <f>IF(B123&gt;'Inf.'!$I$10,"",VLOOKUP(B123,'Rec.'!C:H,5,FALSE))</f>
        <v/>
      </c>
      <c r="F123" s="20" t="str">
        <f>IF(B123&gt;'Inf.'!$I$10,"",VLOOKUP(B123,'Rec.'!C:H,6,FALSE))</f>
        <v/>
      </c>
      <c r="G123" s="42"/>
      <c r="H123" s="42"/>
      <c r="I123" s="43"/>
      <c r="J123" s="42"/>
      <c r="K123" s="22" t="str">
        <f>_xlfn.IFERROR(IF(B123&gt;'Inf.'!$I$10,"",H123),"")</f>
        <v/>
      </c>
      <c r="L123" s="8" t="str">
        <f>_xlfn.IFERROR(IF('Inf.'!$C$10="Onsight",IF(K123="TOP",10^7+(10-I123)+(3-J123)*10,K123*10^5+(3-J123)*10),IF(K123="TOP",10^7+(3-J123)*10,K123*10^5+(3-J123)*10)),"")</f>
        <v/>
      </c>
      <c r="M123" s="8" t="str">
        <f t="shared" si="4"/>
        <v/>
      </c>
      <c r="N123" s="8" t="str">
        <f>_xlfn.IFERROR(M123*100+'Rec.'!I116,"")</f>
        <v/>
      </c>
      <c r="O123" s="8" t="str">
        <f t="shared" si="5"/>
        <v/>
      </c>
    </row>
    <row r="124" spans="1:15" ht="21.95" customHeight="1">
      <c r="A124" s="19" t="str">
        <f t="shared" si="3"/>
        <v/>
      </c>
      <c r="B124" s="20" t="str">
        <f>IF(ROW()-8&gt;'Inf.'!$I$10,"",ROW()-8)</f>
        <v/>
      </c>
      <c r="C124" s="21" t="str">
        <f>IF(B124&gt;'Inf.'!$I$10,"",VLOOKUP(B124,'Rec.'!C:H,3,FALSE))</f>
        <v/>
      </c>
      <c r="D124" s="21" t="str">
        <f>IF(B124&gt;'Inf.'!$I$10,"",VLOOKUP(B124,'Rec.'!C:H,4,FALSE))</f>
        <v/>
      </c>
      <c r="E124" s="20" t="str">
        <f>IF(B124&gt;'Inf.'!$I$10,"",VLOOKUP(B124,'Rec.'!C:H,5,FALSE))</f>
        <v/>
      </c>
      <c r="F124" s="20" t="str">
        <f>IF(B124&gt;'Inf.'!$I$10,"",VLOOKUP(B124,'Rec.'!C:H,6,FALSE))</f>
        <v/>
      </c>
      <c r="G124" s="42"/>
      <c r="H124" s="42"/>
      <c r="I124" s="43"/>
      <c r="J124" s="42"/>
      <c r="K124" s="22" t="str">
        <f>_xlfn.IFERROR(IF(B124&gt;'Inf.'!$I$10,"",H124),"")</f>
        <v/>
      </c>
      <c r="L124" s="8" t="str">
        <f>_xlfn.IFERROR(IF('Inf.'!$C$10="Onsight",IF(K124="TOP",10^7+(10-I124)+(3-J124)*10,K124*10^5+(3-J124)*10),IF(K124="TOP",10^7+(3-J124)*10,K124*10^5+(3-J124)*10)),"")</f>
        <v/>
      </c>
      <c r="M124" s="8" t="str">
        <f t="shared" si="4"/>
        <v/>
      </c>
      <c r="N124" s="8" t="str">
        <f>_xlfn.IFERROR(M124*100+'Rec.'!I117,"")</f>
        <v/>
      </c>
      <c r="O124" s="8" t="str">
        <f t="shared" si="5"/>
        <v/>
      </c>
    </row>
    <row r="125" spans="1:15" ht="21.95" customHeight="1">
      <c r="A125" s="19" t="str">
        <f t="shared" si="3"/>
        <v/>
      </c>
      <c r="B125" s="20" t="str">
        <f>IF(ROW()-8&gt;'Inf.'!$I$10,"",ROW()-8)</f>
        <v/>
      </c>
      <c r="C125" s="21" t="str">
        <f>IF(B125&gt;'Inf.'!$I$10,"",VLOOKUP(B125,'Rec.'!C:H,3,FALSE))</f>
        <v/>
      </c>
      <c r="D125" s="21" t="str">
        <f>IF(B125&gt;'Inf.'!$I$10,"",VLOOKUP(B125,'Rec.'!C:H,4,FALSE))</f>
        <v/>
      </c>
      <c r="E125" s="20" t="str">
        <f>IF(B125&gt;'Inf.'!$I$10,"",VLOOKUP(B125,'Rec.'!C:H,5,FALSE))</f>
        <v/>
      </c>
      <c r="F125" s="20" t="str">
        <f>IF(B125&gt;'Inf.'!$I$10,"",VLOOKUP(B125,'Rec.'!C:H,6,FALSE))</f>
        <v/>
      </c>
      <c r="G125" s="42"/>
      <c r="H125" s="42"/>
      <c r="I125" s="43"/>
      <c r="J125" s="42"/>
      <c r="K125" s="22" t="str">
        <f>_xlfn.IFERROR(IF(B125&gt;'Inf.'!$I$10,"",H125),"")</f>
        <v/>
      </c>
      <c r="L125" s="8" t="str">
        <f>_xlfn.IFERROR(IF('Inf.'!$C$10="Onsight",IF(K125="TOP",10^7+(10-I125)+(3-J125)*10,K125*10^5+(3-J125)*10),IF(K125="TOP",10^7+(3-J125)*10,K125*10^5+(3-J125)*10)),"")</f>
        <v/>
      </c>
      <c r="M125" s="8" t="str">
        <f t="shared" si="4"/>
        <v/>
      </c>
      <c r="N125" s="8" t="str">
        <f>_xlfn.IFERROR(M125*100+'Rec.'!I118,"")</f>
        <v/>
      </c>
      <c r="O125" s="8" t="str">
        <f t="shared" si="5"/>
        <v/>
      </c>
    </row>
    <row r="126" spans="1:15" ht="21.95" customHeight="1">
      <c r="A126" s="19" t="str">
        <f t="shared" si="3"/>
        <v/>
      </c>
      <c r="B126" s="20" t="str">
        <f>IF(ROW()-8&gt;'Inf.'!$I$10,"",ROW()-8)</f>
        <v/>
      </c>
      <c r="C126" s="21" t="str">
        <f>IF(B126&gt;'Inf.'!$I$10,"",VLOOKUP(B126,'Rec.'!C:H,3,FALSE))</f>
        <v/>
      </c>
      <c r="D126" s="21" t="str">
        <f>IF(B126&gt;'Inf.'!$I$10,"",VLOOKUP(B126,'Rec.'!C:H,4,FALSE))</f>
        <v/>
      </c>
      <c r="E126" s="20" t="str">
        <f>IF(B126&gt;'Inf.'!$I$10,"",VLOOKUP(B126,'Rec.'!C:H,5,FALSE))</f>
        <v/>
      </c>
      <c r="F126" s="20" t="str">
        <f>IF(B126&gt;'Inf.'!$I$10,"",VLOOKUP(B126,'Rec.'!C:H,6,FALSE))</f>
        <v/>
      </c>
      <c r="G126" s="42"/>
      <c r="H126" s="42"/>
      <c r="I126" s="43"/>
      <c r="J126" s="42"/>
      <c r="K126" s="22" t="str">
        <f>_xlfn.IFERROR(IF(B126&gt;'Inf.'!$I$10,"",H126),"")</f>
        <v/>
      </c>
      <c r="L126" s="8" t="str">
        <f>_xlfn.IFERROR(IF('Inf.'!$C$10="Onsight",IF(K126="TOP",10^7+(10-I126)+(3-J126)*10,K126*10^5+(3-J126)*10),IF(K126="TOP",10^7+(3-J126)*10,K126*10^5+(3-J126)*10)),"")</f>
        <v/>
      </c>
      <c r="M126" s="8" t="str">
        <f t="shared" si="4"/>
        <v/>
      </c>
      <c r="N126" s="8" t="str">
        <f>_xlfn.IFERROR(M126*100+'Rec.'!I119,"")</f>
        <v/>
      </c>
      <c r="O126" s="8" t="str">
        <f t="shared" si="5"/>
        <v/>
      </c>
    </row>
    <row r="127" spans="1:15" ht="21.95" customHeight="1">
      <c r="A127" s="19" t="str">
        <f t="shared" si="3"/>
        <v/>
      </c>
      <c r="B127" s="20" t="str">
        <f>IF(ROW()-8&gt;'Inf.'!$I$10,"",ROW()-8)</f>
        <v/>
      </c>
      <c r="C127" s="21" t="str">
        <f>IF(B127&gt;'Inf.'!$I$10,"",VLOOKUP(B127,'Rec.'!C:H,3,FALSE))</f>
        <v/>
      </c>
      <c r="D127" s="21" t="str">
        <f>IF(B127&gt;'Inf.'!$I$10,"",VLOOKUP(B127,'Rec.'!C:H,4,FALSE))</f>
        <v/>
      </c>
      <c r="E127" s="20" t="str">
        <f>IF(B127&gt;'Inf.'!$I$10,"",VLOOKUP(B127,'Rec.'!C:H,5,FALSE))</f>
        <v/>
      </c>
      <c r="F127" s="20" t="str">
        <f>IF(B127&gt;'Inf.'!$I$10,"",VLOOKUP(B127,'Rec.'!C:H,6,FALSE))</f>
        <v/>
      </c>
      <c r="G127" s="42"/>
      <c r="H127" s="42"/>
      <c r="I127" s="43"/>
      <c r="J127" s="42"/>
      <c r="K127" s="22" t="str">
        <f>_xlfn.IFERROR(IF(B127&gt;'Inf.'!$I$10,"",H127),"")</f>
        <v/>
      </c>
      <c r="L127" s="8" t="str">
        <f>_xlfn.IFERROR(IF('Inf.'!$C$10="Onsight",IF(K127="TOP",10^7+(10-I127)+(3-J127)*10,K127*10^5+(3-J127)*10),IF(K127="TOP",10^7+(3-J127)*10,K127*10^5+(3-J127)*10)),"")</f>
        <v/>
      </c>
      <c r="M127" s="8" t="str">
        <f t="shared" si="4"/>
        <v/>
      </c>
      <c r="N127" s="8" t="str">
        <f>_xlfn.IFERROR(M127*100+'Rec.'!I120,"")</f>
        <v/>
      </c>
      <c r="O127" s="8" t="str">
        <f t="shared" si="5"/>
        <v/>
      </c>
    </row>
    <row r="128" spans="1:15" ht="21.95" customHeight="1">
      <c r="A128" s="19" t="str">
        <f t="shared" si="3"/>
        <v/>
      </c>
      <c r="B128" s="20" t="str">
        <f>IF(ROW()-8&gt;'Inf.'!$I$10,"",ROW()-8)</f>
        <v/>
      </c>
      <c r="C128" s="21" t="str">
        <f>IF(B128&gt;'Inf.'!$I$10,"",VLOOKUP(B128,'Rec.'!C:H,3,FALSE))</f>
        <v/>
      </c>
      <c r="D128" s="21" t="str">
        <f>IF(B128&gt;'Inf.'!$I$10,"",VLOOKUP(B128,'Rec.'!C:H,4,FALSE))</f>
        <v/>
      </c>
      <c r="E128" s="20" t="str">
        <f>IF(B128&gt;'Inf.'!$I$10,"",VLOOKUP(B128,'Rec.'!C:H,5,FALSE))</f>
        <v/>
      </c>
      <c r="F128" s="20" t="str">
        <f>IF(B128&gt;'Inf.'!$I$10,"",VLOOKUP(B128,'Rec.'!C:H,6,FALSE))</f>
        <v/>
      </c>
      <c r="G128" s="42"/>
      <c r="H128" s="42"/>
      <c r="I128" s="43"/>
      <c r="J128" s="42"/>
      <c r="K128" s="22" t="str">
        <f>_xlfn.IFERROR(IF(B128&gt;'Inf.'!$I$10,"",H128),"")</f>
        <v/>
      </c>
      <c r="L128" s="8" t="str">
        <f>_xlfn.IFERROR(IF('Inf.'!$C$10="Onsight",IF(K128="TOP",10^7+(10-I128)+(3-J128)*10,K128*10^5+(3-J128)*10),IF(K128="TOP",10^7+(3-J128)*10,K128*10^5+(3-J128)*10)),"")</f>
        <v/>
      </c>
      <c r="M128" s="8" t="str">
        <f t="shared" si="4"/>
        <v/>
      </c>
      <c r="N128" s="8" t="str">
        <f>_xlfn.IFERROR(M128*100+'Rec.'!I121,"")</f>
        <v/>
      </c>
      <c r="O128" s="8" t="str">
        <f t="shared" si="5"/>
        <v/>
      </c>
    </row>
    <row r="129" spans="1:15" ht="21.95" customHeight="1">
      <c r="A129" s="19" t="str">
        <f t="shared" si="3"/>
        <v/>
      </c>
      <c r="B129" s="20" t="str">
        <f>IF(ROW()-8&gt;'Inf.'!$I$10,"",ROW()-8)</f>
        <v/>
      </c>
      <c r="C129" s="21" t="str">
        <f>IF(B129&gt;'Inf.'!$I$10,"",VLOOKUP(B129,'Rec.'!C:H,3,FALSE))</f>
        <v/>
      </c>
      <c r="D129" s="21" t="str">
        <f>IF(B129&gt;'Inf.'!$I$10,"",VLOOKUP(B129,'Rec.'!C:H,4,FALSE))</f>
        <v/>
      </c>
      <c r="E129" s="20" t="str">
        <f>IF(B129&gt;'Inf.'!$I$10,"",VLOOKUP(B129,'Rec.'!C:H,5,FALSE))</f>
        <v/>
      </c>
      <c r="F129" s="20" t="str">
        <f>IF(B129&gt;'Inf.'!$I$10,"",VLOOKUP(B129,'Rec.'!C:H,6,FALSE))</f>
        <v/>
      </c>
      <c r="G129" s="42"/>
      <c r="H129" s="42"/>
      <c r="I129" s="43"/>
      <c r="J129" s="42"/>
      <c r="K129" s="22" t="str">
        <f>_xlfn.IFERROR(IF(B129&gt;'Inf.'!$I$10,"",H129),"")</f>
        <v/>
      </c>
      <c r="L129" s="8" t="str">
        <f>_xlfn.IFERROR(IF('Inf.'!$C$10="Onsight",IF(K129="TOP",10^7+(10-I129)+(3-J129)*10,K129*10^5+(3-J129)*10),IF(K129="TOP",10^7+(3-J129)*10,K129*10^5+(3-J129)*10)),"")</f>
        <v/>
      </c>
      <c r="M129" s="8" t="str">
        <f t="shared" si="4"/>
        <v/>
      </c>
      <c r="N129" s="8" t="str">
        <f>_xlfn.IFERROR(M129*100+'Rec.'!I122,"")</f>
        <v/>
      </c>
      <c r="O129" s="8" t="str">
        <f t="shared" si="5"/>
        <v/>
      </c>
    </row>
    <row r="130" spans="1:15" ht="21.95" customHeight="1">
      <c r="A130" s="19" t="str">
        <f t="shared" si="3"/>
        <v/>
      </c>
      <c r="B130" s="20" t="str">
        <f>IF(ROW()-8&gt;'Inf.'!$I$10,"",ROW()-8)</f>
        <v/>
      </c>
      <c r="C130" s="21" t="str">
        <f>IF(B130&gt;'Inf.'!$I$10,"",VLOOKUP(B130,'Rec.'!C:H,3,FALSE))</f>
        <v/>
      </c>
      <c r="D130" s="21" t="str">
        <f>IF(B130&gt;'Inf.'!$I$10,"",VLOOKUP(B130,'Rec.'!C:H,4,FALSE))</f>
        <v/>
      </c>
      <c r="E130" s="20" t="str">
        <f>IF(B130&gt;'Inf.'!$I$10,"",VLOOKUP(B130,'Rec.'!C:H,5,FALSE))</f>
        <v/>
      </c>
      <c r="F130" s="20" t="str">
        <f>IF(B130&gt;'Inf.'!$I$10,"",VLOOKUP(B130,'Rec.'!C:H,6,FALSE))</f>
        <v/>
      </c>
      <c r="G130" s="42"/>
      <c r="H130" s="42"/>
      <c r="I130" s="43"/>
      <c r="J130" s="42"/>
      <c r="K130" s="22" t="str">
        <f>_xlfn.IFERROR(IF(B130&gt;'Inf.'!$I$10,"",H130),"")</f>
        <v/>
      </c>
      <c r="L130" s="8" t="str">
        <f>_xlfn.IFERROR(IF('Inf.'!$C$10="Onsight",IF(K130="TOP",10^7+(10-I130)+(3-J130)*10,K130*10^5+(3-J130)*10),IF(K130="TOP",10^7+(3-J130)*10,K130*10^5+(3-J130)*10)),"")</f>
        <v/>
      </c>
      <c r="M130" s="8" t="str">
        <f t="shared" si="4"/>
        <v/>
      </c>
      <c r="N130" s="8" t="str">
        <f>_xlfn.IFERROR(M130*100+'Rec.'!I123,"")</f>
        <v/>
      </c>
      <c r="O130" s="8" t="str">
        <f t="shared" si="5"/>
        <v/>
      </c>
    </row>
    <row r="131" spans="1:15" ht="21.95" customHeight="1">
      <c r="A131" s="19" t="str">
        <f t="shared" si="3"/>
        <v/>
      </c>
      <c r="B131" s="20" t="str">
        <f>IF(ROW()-8&gt;'Inf.'!$I$10,"",ROW()-8)</f>
        <v/>
      </c>
      <c r="C131" s="21" t="str">
        <f>IF(B131&gt;'Inf.'!$I$10,"",VLOOKUP(B131,'Rec.'!C:H,3,FALSE))</f>
        <v/>
      </c>
      <c r="D131" s="21" t="str">
        <f>IF(B131&gt;'Inf.'!$I$10,"",VLOOKUP(B131,'Rec.'!C:H,4,FALSE))</f>
        <v/>
      </c>
      <c r="E131" s="20" t="str">
        <f>IF(B131&gt;'Inf.'!$I$10,"",VLOOKUP(B131,'Rec.'!C:H,5,FALSE))</f>
        <v/>
      </c>
      <c r="F131" s="20" t="str">
        <f>IF(B131&gt;'Inf.'!$I$10,"",VLOOKUP(B131,'Rec.'!C:H,6,FALSE))</f>
        <v/>
      </c>
      <c r="G131" s="42"/>
      <c r="H131" s="42"/>
      <c r="I131" s="43"/>
      <c r="J131" s="42"/>
      <c r="K131" s="22" t="str">
        <f>_xlfn.IFERROR(IF(B131&gt;'Inf.'!$I$10,"",H131),"")</f>
        <v/>
      </c>
      <c r="L131" s="8" t="str">
        <f>_xlfn.IFERROR(IF('Inf.'!$C$10="Onsight",IF(K131="TOP",10^7+(10-I131)+(3-J131)*10,K131*10^5+(3-J131)*10),IF(K131="TOP",10^7+(3-J131)*10,K131*10^5+(3-J131)*10)),"")</f>
        <v/>
      </c>
      <c r="M131" s="8" t="str">
        <f t="shared" si="4"/>
        <v/>
      </c>
      <c r="N131" s="8" t="str">
        <f>_xlfn.IFERROR(M131*100+'Rec.'!I124,"")</f>
        <v/>
      </c>
      <c r="O131" s="8" t="str">
        <f t="shared" si="5"/>
        <v/>
      </c>
    </row>
    <row r="132" spans="1:15" ht="21.95" customHeight="1">
      <c r="A132" s="19" t="str">
        <f t="shared" si="3"/>
        <v/>
      </c>
      <c r="B132" s="20" t="str">
        <f>IF(ROW()-8&gt;'Inf.'!$I$10,"",ROW()-8)</f>
        <v/>
      </c>
      <c r="C132" s="21" t="str">
        <f>IF(B132&gt;'Inf.'!$I$10,"",VLOOKUP(B132,'Rec.'!C:H,3,FALSE))</f>
        <v/>
      </c>
      <c r="D132" s="21" t="str">
        <f>IF(B132&gt;'Inf.'!$I$10,"",VLOOKUP(B132,'Rec.'!C:H,4,FALSE))</f>
        <v/>
      </c>
      <c r="E132" s="20" t="str">
        <f>IF(B132&gt;'Inf.'!$I$10,"",VLOOKUP(B132,'Rec.'!C:H,5,FALSE))</f>
        <v/>
      </c>
      <c r="F132" s="20" t="str">
        <f>IF(B132&gt;'Inf.'!$I$10,"",VLOOKUP(B132,'Rec.'!C:H,6,FALSE))</f>
        <v/>
      </c>
      <c r="G132" s="42"/>
      <c r="H132" s="42"/>
      <c r="I132" s="43"/>
      <c r="J132" s="42"/>
      <c r="K132" s="22" t="str">
        <f>_xlfn.IFERROR(IF(B132&gt;'Inf.'!$I$10,"",H132),"")</f>
        <v/>
      </c>
      <c r="L132" s="8" t="str">
        <f>_xlfn.IFERROR(IF('Inf.'!$C$10="Onsight",IF(K132="TOP",10^7+(10-I132)+(3-J132)*10,K132*10^5+(3-J132)*10),IF(K132="TOP",10^7+(3-J132)*10,K132*10^5+(3-J132)*10)),"")</f>
        <v/>
      </c>
      <c r="M132" s="8" t="str">
        <f t="shared" si="4"/>
        <v/>
      </c>
      <c r="N132" s="8" t="str">
        <f>_xlfn.IFERROR(M132*100+'Rec.'!I125,"")</f>
        <v/>
      </c>
      <c r="O132" s="8" t="str">
        <f t="shared" si="5"/>
        <v/>
      </c>
    </row>
    <row r="133" spans="1:15" ht="21.95" customHeight="1">
      <c r="A133" s="19" t="str">
        <f t="shared" si="3"/>
        <v/>
      </c>
      <c r="B133" s="20" t="str">
        <f>IF(ROW()-8&gt;'Inf.'!$I$10,"",ROW()-8)</f>
        <v/>
      </c>
      <c r="C133" s="21" t="str">
        <f>IF(B133&gt;'Inf.'!$I$10,"",VLOOKUP(B133,'Rec.'!C:H,3,FALSE))</f>
        <v/>
      </c>
      <c r="D133" s="21" t="str">
        <f>IF(B133&gt;'Inf.'!$I$10,"",VLOOKUP(B133,'Rec.'!C:H,4,FALSE))</f>
        <v/>
      </c>
      <c r="E133" s="20" t="str">
        <f>IF(B133&gt;'Inf.'!$I$10,"",VLOOKUP(B133,'Rec.'!C:H,5,FALSE))</f>
        <v/>
      </c>
      <c r="F133" s="20" t="str">
        <f>IF(B133&gt;'Inf.'!$I$10,"",VLOOKUP(B133,'Rec.'!C:H,6,FALSE))</f>
        <v/>
      </c>
      <c r="G133" s="42"/>
      <c r="H133" s="42"/>
      <c r="I133" s="43"/>
      <c r="J133" s="42"/>
      <c r="K133" s="22" t="str">
        <f>_xlfn.IFERROR(IF(B133&gt;'Inf.'!$I$10,"",H133),"")</f>
        <v/>
      </c>
      <c r="L133" s="8" t="str">
        <f>_xlfn.IFERROR(IF('Inf.'!$C$10="Onsight",IF(K133="TOP",10^7+(10-I133)+(3-J133)*10,K133*10^5+(3-J133)*10),IF(K133="TOP",10^7+(3-J133)*10,K133*10^5+(3-J133)*10)),"")</f>
        <v/>
      </c>
      <c r="M133" s="8" t="str">
        <f t="shared" si="4"/>
        <v/>
      </c>
      <c r="N133" s="8" t="str">
        <f>_xlfn.IFERROR(M133*100+'Rec.'!I126,"")</f>
        <v/>
      </c>
      <c r="O133" s="8" t="str">
        <f t="shared" si="5"/>
        <v/>
      </c>
    </row>
    <row r="134" spans="1:15" ht="21.95" customHeight="1">
      <c r="A134" s="19" t="str">
        <f t="shared" si="3"/>
        <v/>
      </c>
      <c r="B134" s="20" t="str">
        <f>IF(ROW()-8&gt;'Inf.'!$I$10,"",ROW()-8)</f>
        <v/>
      </c>
      <c r="C134" s="21" t="str">
        <f>IF(B134&gt;'Inf.'!$I$10,"",VLOOKUP(B134,'Rec.'!C:H,3,FALSE))</f>
        <v/>
      </c>
      <c r="D134" s="21" t="str">
        <f>IF(B134&gt;'Inf.'!$I$10,"",VLOOKUP(B134,'Rec.'!C:H,4,FALSE))</f>
        <v/>
      </c>
      <c r="E134" s="20" t="str">
        <f>IF(B134&gt;'Inf.'!$I$10,"",VLOOKUP(B134,'Rec.'!C:H,5,FALSE))</f>
        <v/>
      </c>
      <c r="F134" s="20" t="str">
        <f>IF(B134&gt;'Inf.'!$I$10,"",VLOOKUP(B134,'Rec.'!C:H,6,FALSE))</f>
        <v/>
      </c>
      <c r="G134" s="42"/>
      <c r="H134" s="42"/>
      <c r="I134" s="43"/>
      <c r="J134" s="42"/>
      <c r="K134" s="22" t="str">
        <f>_xlfn.IFERROR(IF(B134&gt;'Inf.'!$I$10,"",H134),"")</f>
        <v/>
      </c>
      <c r="L134" s="8" t="str">
        <f>_xlfn.IFERROR(IF('Inf.'!$C$10="Onsight",IF(K134="TOP",10^7+(10-I134)+(3-J134)*10,K134*10^5+(3-J134)*10),IF(K134="TOP",10^7+(3-J134)*10,K134*10^5+(3-J134)*10)),"")</f>
        <v/>
      </c>
      <c r="M134" s="8" t="str">
        <f t="shared" si="4"/>
        <v/>
      </c>
      <c r="N134" s="8" t="str">
        <f>_xlfn.IFERROR(M134*100+'Rec.'!I127,"")</f>
        <v/>
      </c>
      <c r="O134" s="8" t="str">
        <f t="shared" si="5"/>
        <v/>
      </c>
    </row>
    <row r="135" spans="1:15" ht="21.95" customHeight="1">
      <c r="A135" s="19" t="str">
        <f t="shared" si="3"/>
        <v/>
      </c>
      <c r="B135" s="20" t="str">
        <f>IF(ROW()-8&gt;'Inf.'!$I$10,"",ROW()-8)</f>
        <v/>
      </c>
      <c r="C135" s="21" t="str">
        <f>IF(B135&gt;'Inf.'!$I$10,"",VLOOKUP(B135,'Rec.'!C:H,3,FALSE))</f>
        <v/>
      </c>
      <c r="D135" s="21" t="str">
        <f>IF(B135&gt;'Inf.'!$I$10,"",VLOOKUP(B135,'Rec.'!C:H,4,FALSE))</f>
        <v/>
      </c>
      <c r="E135" s="20" t="str">
        <f>IF(B135&gt;'Inf.'!$I$10,"",VLOOKUP(B135,'Rec.'!C:H,5,FALSE))</f>
        <v/>
      </c>
      <c r="F135" s="20" t="str">
        <f>IF(B135&gt;'Inf.'!$I$10,"",VLOOKUP(B135,'Rec.'!C:H,6,FALSE))</f>
        <v/>
      </c>
      <c r="G135" s="42"/>
      <c r="H135" s="42"/>
      <c r="I135" s="43"/>
      <c r="J135" s="42"/>
      <c r="K135" s="22" t="str">
        <f>_xlfn.IFERROR(IF(B135&gt;'Inf.'!$I$10,"",H135),"")</f>
        <v/>
      </c>
      <c r="L135" s="8" t="str">
        <f>_xlfn.IFERROR(IF('Inf.'!$C$10="Onsight",IF(K135="TOP",10^7+(10-I135)+(3-J135)*10,K135*10^5+(3-J135)*10),IF(K135="TOP",10^7+(3-J135)*10,K135*10^5+(3-J135)*10)),"")</f>
        <v/>
      </c>
      <c r="M135" s="8" t="str">
        <f t="shared" si="4"/>
        <v/>
      </c>
      <c r="N135" s="8" t="str">
        <f>_xlfn.IFERROR(M135*100+'Rec.'!I128,"")</f>
        <v/>
      </c>
      <c r="O135" s="8" t="str">
        <f t="shared" si="5"/>
        <v/>
      </c>
    </row>
    <row r="136" spans="1:15" ht="21.95" customHeight="1">
      <c r="A136" s="19" t="str">
        <f t="shared" si="3"/>
        <v/>
      </c>
      <c r="B136" s="20" t="str">
        <f>IF(ROW()-8&gt;'Inf.'!$I$10,"",ROW()-8)</f>
        <v/>
      </c>
      <c r="C136" s="21" t="str">
        <f>IF(B136&gt;'Inf.'!$I$10,"",VLOOKUP(B136,'Rec.'!C:H,3,FALSE))</f>
        <v/>
      </c>
      <c r="D136" s="21" t="str">
        <f>IF(B136&gt;'Inf.'!$I$10,"",VLOOKUP(B136,'Rec.'!C:H,4,FALSE))</f>
        <v/>
      </c>
      <c r="E136" s="20" t="str">
        <f>IF(B136&gt;'Inf.'!$I$10,"",VLOOKUP(B136,'Rec.'!C:H,5,FALSE))</f>
        <v/>
      </c>
      <c r="F136" s="20" t="str">
        <f>IF(B136&gt;'Inf.'!$I$10,"",VLOOKUP(B136,'Rec.'!C:H,6,FALSE))</f>
        <v/>
      </c>
      <c r="G136" s="42"/>
      <c r="H136" s="42"/>
      <c r="I136" s="43"/>
      <c r="J136" s="42"/>
      <c r="K136" s="22" t="str">
        <f>_xlfn.IFERROR(IF(B136&gt;'Inf.'!$I$10,"",H136),"")</f>
        <v/>
      </c>
      <c r="L136" s="8" t="str">
        <f>_xlfn.IFERROR(IF('Inf.'!$C$10="Onsight",IF(K136="TOP",10^7+(10-I136)+(3-J136)*10,K136*10^5+(3-J136)*10),IF(K136="TOP",10^7+(3-J136)*10,K136*10^5+(3-J136)*10)),"")</f>
        <v/>
      </c>
      <c r="M136" s="8" t="str">
        <f t="shared" si="4"/>
        <v/>
      </c>
      <c r="N136" s="8" t="str">
        <f>_xlfn.IFERROR(M136*100+'Rec.'!I129,"")</f>
        <v/>
      </c>
      <c r="O136" s="8" t="str">
        <f t="shared" si="5"/>
        <v/>
      </c>
    </row>
    <row r="137" spans="1:15" ht="21.95" customHeight="1">
      <c r="A137" s="19" t="str">
        <f t="shared" si="3"/>
        <v/>
      </c>
      <c r="B137" s="20" t="str">
        <f>IF(ROW()-8&gt;'Inf.'!$I$10,"",ROW()-8)</f>
        <v/>
      </c>
      <c r="C137" s="21" t="str">
        <f>IF(B137&gt;'Inf.'!$I$10,"",VLOOKUP(B137,'Rec.'!C:H,3,FALSE))</f>
        <v/>
      </c>
      <c r="D137" s="21" t="str">
        <f>IF(B137&gt;'Inf.'!$I$10,"",VLOOKUP(B137,'Rec.'!C:H,4,FALSE))</f>
        <v/>
      </c>
      <c r="E137" s="20" t="str">
        <f>IF(B137&gt;'Inf.'!$I$10,"",VLOOKUP(B137,'Rec.'!C:H,5,FALSE))</f>
        <v/>
      </c>
      <c r="F137" s="20" t="str">
        <f>IF(B137&gt;'Inf.'!$I$10,"",VLOOKUP(B137,'Rec.'!C:H,6,FALSE))</f>
        <v/>
      </c>
      <c r="G137" s="42"/>
      <c r="H137" s="42"/>
      <c r="I137" s="43"/>
      <c r="J137" s="42"/>
      <c r="K137" s="22" t="str">
        <f>_xlfn.IFERROR(IF(B137&gt;'Inf.'!$I$10,"",H137),"")</f>
        <v/>
      </c>
      <c r="L137" s="8" t="str">
        <f>_xlfn.IFERROR(IF('Inf.'!$C$10="Onsight",IF(K137="TOP",10^7+(10-I137)+(3-J137)*10,K137*10^5+(3-J137)*10),IF(K137="TOP",10^7+(3-J137)*10,K137*10^5+(3-J137)*10)),"")</f>
        <v/>
      </c>
      <c r="M137" s="8" t="str">
        <f t="shared" si="4"/>
        <v/>
      </c>
      <c r="N137" s="8" t="str">
        <f>_xlfn.IFERROR(M137*100+'Rec.'!I130,"")</f>
        <v/>
      </c>
      <c r="O137" s="8" t="str">
        <f t="shared" si="5"/>
        <v/>
      </c>
    </row>
    <row r="138" spans="1:15" ht="21.95" customHeight="1">
      <c r="A138" s="19" t="str">
        <f aca="true" t="shared" si="6" ref="A138:A201">O138</f>
        <v/>
      </c>
      <c r="B138" s="20" t="str">
        <f>IF(ROW()-8&gt;'Inf.'!$I$10,"",ROW()-8)</f>
        <v/>
      </c>
      <c r="C138" s="21" t="str">
        <f>IF(B138&gt;'Inf.'!$I$10,"",VLOOKUP(B138,'Rec.'!C:H,3,FALSE))</f>
        <v/>
      </c>
      <c r="D138" s="21" t="str">
        <f>IF(B138&gt;'Inf.'!$I$10,"",VLOOKUP(B138,'Rec.'!C:H,4,FALSE))</f>
        <v/>
      </c>
      <c r="E138" s="20" t="str">
        <f>IF(B138&gt;'Inf.'!$I$10,"",VLOOKUP(B138,'Rec.'!C:H,5,FALSE))</f>
        <v/>
      </c>
      <c r="F138" s="20" t="str">
        <f>IF(B138&gt;'Inf.'!$I$10,"",VLOOKUP(B138,'Rec.'!C:H,6,FALSE))</f>
        <v/>
      </c>
      <c r="G138" s="42"/>
      <c r="H138" s="42"/>
      <c r="I138" s="43"/>
      <c r="J138" s="42"/>
      <c r="K138" s="22" t="str">
        <f>_xlfn.IFERROR(IF(B138&gt;'Inf.'!$I$10,"",H138),"")</f>
        <v/>
      </c>
      <c r="L138" s="8" t="str">
        <f>_xlfn.IFERROR(IF('Inf.'!$C$10="Onsight",IF(K138="TOP",10^7+(10-I138)+(3-J138)*10,K138*10^5+(3-J138)*10),IF(K138="TOP",10^7+(3-J138)*10,K138*10^5+(3-J138)*10)),"")</f>
        <v/>
      </c>
      <c r="M138" s="8" t="str">
        <f aca="true" t="shared" si="7" ref="M138:M201">_xlfn.IFERROR(RANK(L138,L:L,0),"")</f>
        <v/>
      </c>
      <c r="N138" s="8" t="str">
        <f>_xlfn.IFERROR(M138*100+'Rec.'!I131,"")</f>
        <v/>
      </c>
      <c r="O138" s="8" t="str">
        <f aca="true" t="shared" si="8" ref="O138:O201">_xlfn.IFERROR(RANK(N138,N:N,1),"")</f>
        <v/>
      </c>
    </row>
    <row r="139" spans="1:15" ht="21.95" customHeight="1">
      <c r="A139" s="19" t="str">
        <f t="shared" si="6"/>
        <v/>
      </c>
      <c r="B139" s="20" t="str">
        <f>IF(ROW()-8&gt;'Inf.'!$I$10,"",ROW()-8)</f>
        <v/>
      </c>
      <c r="C139" s="21" t="str">
        <f>IF(B139&gt;'Inf.'!$I$10,"",VLOOKUP(B139,'Rec.'!C:H,3,FALSE))</f>
        <v/>
      </c>
      <c r="D139" s="21" t="str">
        <f>IF(B139&gt;'Inf.'!$I$10,"",VLOOKUP(B139,'Rec.'!C:H,4,FALSE))</f>
        <v/>
      </c>
      <c r="E139" s="20" t="str">
        <f>IF(B139&gt;'Inf.'!$I$10,"",VLOOKUP(B139,'Rec.'!C:H,5,FALSE))</f>
        <v/>
      </c>
      <c r="F139" s="20" t="str">
        <f>IF(B139&gt;'Inf.'!$I$10,"",VLOOKUP(B139,'Rec.'!C:H,6,FALSE))</f>
        <v/>
      </c>
      <c r="G139" s="42"/>
      <c r="H139" s="42"/>
      <c r="I139" s="43"/>
      <c r="J139" s="42"/>
      <c r="K139" s="22" t="str">
        <f>_xlfn.IFERROR(IF(B139&gt;'Inf.'!$I$10,"",H139),"")</f>
        <v/>
      </c>
      <c r="L139" s="8" t="str">
        <f>_xlfn.IFERROR(IF('Inf.'!$C$10="Onsight",IF(K139="TOP",10^7+(10-I139)+(3-J139)*10,K139*10^5+(3-J139)*10),IF(K139="TOP",10^7+(3-J139)*10,K139*10^5+(3-J139)*10)),"")</f>
        <v/>
      </c>
      <c r="M139" s="8" t="str">
        <f t="shared" si="7"/>
        <v/>
      </c>
      <c r="N139" s="8" t="str">
        <f>_xlfn.IFERROR(M139*100+'Rec.'!I132,"")</f>
        <v/>
      </c>
      <c r="O139" s="8" t="str">
        <f t="shared" si="8"/>
        <v/>
      </c>
    </row>
    <row r="140" spans="1:15" ht="21.95" customHeight="1">
      <c r="A140" s="19" t="str">
        <f t="shared" si="6"/>
        <v/>
      </c>
      <c r="B140" s="20" t="str">
        <f>IF(ROW()-8&gt;'Inf.'!$I$10,"",ROW()-8)</f>
        <v/>
      </c>
      <c r="C140" s="21" t="str">
        <f>IF(B140&gt;'Inf.'!$I$10,"",VLOOKUP(B140,'Rec.'!C:H,3,FALSE))</f>
        <v/>
      </c>
      <c r="D140" s="21" t="str">
        <f>IF(B140&gt;'Inf.'!$I$10,"",VLOOKUP(B140,'Rec.'!C:H,4,FALSE))</f>
        <v/>
      </c>
      <c r="E140" s="20" t="str">
        <f>IF(B140&gt;'Inf.'!$I$10,"",VLOOKUP(B140,'Rec.'!C:H,5,FALSE))</f>
        <v/>
      </c>
      <c r="F140" s="20" t="str">
        <f>IF(B140&gt;'Inf.'!$I$10,"",VLOOKUP(B140,'Rec.'!C:H,6,FALSE))</f>
        <v/>
      </c>
      <c r="G140" s="42"/>
      <c r="H140" s="42"/>
      <c r="I140" s="43"/>
      <c r="J140" s="42"/>
      <c r="K140" s="22" t="str">
        <f>_xlfn.IFERROR(IF(B140&gt;'Inf.'!$I$10,"",H140),"")</f>
        <v/>
      </c>
      <c r="L140" s="8" t="str">
        <f>_xlfn.IFERROR(IF('Inf.'!$C$10="Onsight",IF(K140="TOP",10^7+(10-I140)+(3-J140)*10,K140*10^5+(3-J140)*10),IF(K140="TOP",10^7+(3-J140)*10,K140*10^5+(3-J140)*10)),"")</f>
        <v/>
      </c>
      <c r="M140" s="8" t="str">
        <f t="shared" si="7"/>
        <v/>
      </c>
      <c r="N140" s="8" t="str">
        <f>_xlfn.IFERROR(M140*100+'Rec.'!I133,"")</f>
        <v/>
      </c>
      <c r="O140" s="8" t="str">
        <f t="shared" si="8"/>
        <v/>
      </c>
    </row>
    <row r="141" spans="1:15" ht="21.95" customHeight="1">
      <c r="A141" s="19" t="str">
        <f t="shared" si="6"/>
        <v/>
      </c>
      <c r="B141" s="20" t="str">
        <f>IF(ROW()-8&gt;'Inf.'!$I$10,"",ROW()-8)</f>
        <v/>
      </c>
      <c r="C141" s="21" t="str">
        <f>IF(B141&gt;'Inf.'!$I$10,"",VLOOKUP(B141,'Rec.'!C:H,3,FALSE))</f>
        <v/>
      </c>
      <c r="D141" s="21" t="str">
        <f>IF(B141&gt;'Inf.'!$I$10,"",VLOOKUP(B141,'Rec.'!C:H,4,FALSE))</f>
        <v/>
      </c>
      <c r="E141" s="20" t="str">
        <f>IF(B141&gt;'Inf.'!$I$10,"",VLOOKUP(B141,'Rec.'!C:H,5,FALSE))</f>
        <v/>
      </c>
      <c r="F141" s="20" t="str">
        <f>IF(B141&gt;'Inf.'!$I$10,"",VLOOKUP(B141,'Rec.'!C:H,6,FALSE))</f>
        <v/>
      </c>
      <c r="G141" s="42"/>
      <c r="H141" s="42"/>
      <c r="I141" s="43"/>
      <c r="J141" s="42"/>
      <c r="K141" s="22" t="str">
        <f>_xlfn.IFERROR(IF(B141&gt;'Inf.'!$I$10,"",H141),"")</f>
        <v/>
      </c>
      <c r="L141" s="8" t="str">
        <f>_xlfn.IFERROR(IF('Inf.'!$C$10="Onsight",IF(K141="TOP",10^7+(10-I141)+(3-J141)*10,K141*10^5+(3-J141)*10),IF(K141="TOP",10^7+(3-J141)*10,K141*10^5+(3-J141)*10)),"")</f>
        <v/>
      </c>
      <c r="M141" s="8" t="str">
        <f t="shared" si="7"/>
        <v/>
      </c>
      <c r="N141" s="8" t="str">
        <f>_xlfn.IFERROR(M141*100+'Rec.'!I134,"")</f>
        <v/>
      </c>
      <c r="O141" s="8" t="str">
        <f t="shared" si="8"/>
        <v/>
      </c>
    </row>
    <row r="142" spans="1:15" ht="21.95" customHeight="1">
      <c r="A142" s="19" t="str">
        <f t="shared" si="6"/>
        <v/>
      </c>
      <c r="B142" s="20" t="str">
        <f>IF(ROW()-8&gt;'Inf.'!$I$10,"",ROW()-8)</f>
        <v/>
      </c>
      <c r="C142" s="21" t="str">
        <f>IF(B142&gt;'Inf.'!$I$10,"",VLOOKUP(B142,'Rec.'!C:H,3,FALSE))</f>
        <v/>
      </c>
      <c r="D142" s="21" t="str">
        <f>IF(B142&gt;'Inf.'!$I$10,"",VLOOKUP(B142,'Rec.'!C:H,4,FALSE))</f>
        <v/>
      </c>
      <c r="E142" s="20" t="str">
        <f>IF(B142&gt;'Inf.'!$I$10,"",VLOOKUP(B142,'Rec.'!C:H,5,FALSE))</f>
        <v/>
      </c>
      <c r="F142" s="20" t="str">
        <f>IF(B142&gt;'Inf.'!$I$10,"",VLOOKUP(B142,'Rec.'!C:H,6,FALSE))</f>
        <v/>
      </c>
      <c r="G142" s="42"/>
      <c r="H142" s="42"/>
      <c r="I142" s="43"/>
      <c r="J142" s="42"/>
      <c r="K142" s="22" t="str">
        <f>_xlfn.IFERROR(IF(B142&gt;'Inf.'!$I$10,"",H142),"")</f>
        <v/>
      </c>
      <c r="L142" s="8" t="str">
        <f>_xlfn.IFERROR(IF('Inf.'!$C$10="Onsight",IF(K142="TOP",10^7+(10-I142)+(3-J142)*10,K142*10^5+(3-J142)*10),IF(K142="TOP",10^7+(3-J142)*10,K142*10^5+(3-J142)*10)),"")</f>
        <v/>
      </c>
      <c r="M142" s="8" t="str">
        <f t="shared" si="7"/>
        <v/>
      </c>
      <c r="N142" s="8" t="str">
        <f>_xlfn.IFERROR(M142*100+'Rec.'!I135,"")</f>
        <v/>
      </c>
      <c r="O142" s="8" t="str">
        <f t="shared" si="8"/>
        <v/>
      </c>
    </row>
    <row r="143" spans="1:15" ht="21.95" customHeight="1">
      <c r="A143" s="19" t="str">
        <f t="shared" si="6"/>
        <v/>
      </c>
      <c r="B143" s="20" t="str">
        <f>IF(ROW()-8&gt;'Inf.'!$I$10,"",ROW()-8)</f>
        <v/>
      </c>
      <c r="C143" s="21" t="str">
        <f>IF(B143&gt;'Inf.'!$I$10,"",VLOOKUP(B143,'Rec.'!C:H,3,FALSE))</f>
        <v/>
      </c>
      <c r="D143" s="21" t="str">
        <f>IF(B143&gt;'Inf.'!$I$10,"",VLOOKUP(B143,'Rec.'!C:H,4,FALSE))</f>
        <v/>
      </c>
      <c r="E143" s="20" t="str">
        <f>IF(B143&gt;'Inf.'!$I$10,"",VLOOKUP(B143,'Rec.'!C:H,5,FALSE))</f>
        <v/>
      </c>
      <c r="F143" s="20" t="str">
        <f>IF(B143&gt;'Inf.'!$I$10,"",VLOOKUP(B143,'Rec.'!C:H,6,FALSE))</f>
        <v/>
      </c>
      <c r="G143" s="42"/>
      <c r="H143" s="42"/>
      <c r="I143" s="43"/>
      <c r="J143" s="42"/>
      <c r="K143" s="22" t="str">
        <f>_xlfn.IFERROR(IF(B143&gt;'Inf.'!$I$10,"",H143),"")</f>
        <v/>
      </c>
      <c r="L143" s="8" t="str">
        <f>_xlfn.IFERROR(IF('Inf.'!$C$10="Onsight",IF(K143="TOP",10^7+(10-I143)+(3-J143)*10,K143*10^5+(3-J143)*10),IF(K143="TOP",10^7+(3-J143)*10,K143*10^5+(3-J143)*10)),"")</f>
        <v/>
      </c>
      <c r="M143" s="8" t="str">
        <f t="shared" si="7"/>
        <v/>
      </c>
      <c r="N143" s="8" t="str">
        <f>_xlfn.IFERROR(M143*100+'Rec.'!I136,"")</f>
        <v/>
      </c>
      <c r="O143" s="8" t="str">
        <f t="shared" si="8"/>
        <v/>
      </c>
    </row>
    <row r="144" spans="1:15" ht="21.95" customHeight="1">
      <c r="A144" s="19" t="str">
        <f t="shared" si="6"/>
        <v/>
      </c>
      <c r="B144" s="20" t="str">
        <f>IF(ROW()-8&gt;'Inf.'!$I$10,"",ROW()-8)</f>
        <v/>
      </c>
      <c r="C144" s="21" t="str">
        <f>IF(B144&gt;'Inf.'!$I$10,"",VLOOKUP(B144,'Rec.'!C:H,3,FALSE))</f>
        <v/>
      </c>
      <c r="D144" s="21" t="str">
        <f>IF(B144&gt;'Inf.'!$I$10,"",VLOOKUP(B144,'Rec.'!C:H,4,FALSE))</f>
        <v/>
      </c>
      <c r="E144" s="20" t="str">
        <f>IF(B144&gt;'Inf.'!$I$10,"",VLOOKUP(B144,'Rec.'!C:H,5,FALSE))</f>
        <v/>
      </c>
      <c r="F144" s="20" t="str">
        <f>IF(B144&gt;'Inf.'!$I$10,"",VLOOKUP(B144,'Rec.'!C:H,6,FALSE))</f>
        <v/>
      </c>
      <c r="G144" s="42"/>
      <c r="H144" s="42"/>
      <c r="I144" s="43"/>
      <c r="J144" s="42"/>
      <c r="K144" s="22" t="str">
        <f>_xlfn.IFERROR(IF(B144&gt;'Inf.'!$I$10,"",H144),"")</f>
        <v/>
      </c>
      <c r="L144" s="8" t="str">
        <f>_xlfn.IFERROR(IF('Inf.'!$C$10="Onsight",IF(K144="TOP",10^7+(10-I144)+(3-J144)*10,K144*10^5+(3-J144)*10),IF(K144="TOP",10^7+(3-J144)*10,K144*10^5+(3-J144)*10)),"")</f>
        <v/>
      </c>
      <c r="M144" s="8" t="str">
        <f t="shared" si="7"/>
        <v/>
      </c>
      <c r="N144" s="8" t="str">
        <f>_xlfn.IFERROR(M144*100+'Rec.'!I137,"")</f>
        <v/>
      </c>
      <c r="O144" s="8" t="str">
        <f t="shared" si="8"/>
        <v/>
      </c>
    </row>
    <row r="145" spans="1:15" ht="21.95" customHeight="1">
      <c r="A145" s="19" t="str">
        <f t="shared" si="6"/>
        <v/>
      </c>
      <c r="B145" s="20" t="str">
        <f>IF(ROW()-8&gt;'Inf.'!$I$10,"",ROW()-8)</f>
        <v/>
      </c>
      <c r="C145" s="21" t="str">
        <f>IF(B145&gt;'Inf.'!$I$10,"",VLOOKUP(B145,'Rec.'!C:H,3,FALSE))</f>
        <v/>
      </c>
      <c r="D145" s="21" t="str">
        <f>IF(B145&gt;'Inf.'!$I$10,"",VLOOKUP(B145,'Rec.'!C:H,4,FALSE))</f>
        <v/>
      </c>
      <c r="E145" s="20" t="str">
        <f>IF(B145&gt;'Inf.'!$I$10,"",VLOOKUP(B145,'Rec.'!C:H,5,FALSE))</f>
        <v/>
      </c>
      <c r="F145" s="20" t="str">
        <f>IF(B145&gt;'Inf.'!$I$10,"",VLOOKUP(B145,'Rec.'!C:H,6,FALSE))</f>
        <v/>
      </c>
      <c r="G145" s="42"/>
      <c r="H145" s="42"/>
      <c r="I145" s="43"/>
      <c r="J145" s="42"/>
      <c r="K145" s="22" t="str">
        <f>_xlfn.IFERROR(IF(B145&gt;'Inf.'!$I$10,"",H145),"")</f>
        <v/>
      </c>
      <c r="L145" s="8" t="str">
        <f>_xlfn.IFERROR(IF('Inf.'!$C$10="Onsight",IF(K145="TOP",10^7+(10-I145)+(3-J145)*10,K145*10^5+(3-J145)*10),IF(K145="TOP",10^7+(3-J145)*10,K145*10^5+(3-J145)*10)),"")</f>
        <v/>
      </c>
      <c r="M145" s="8" t="str">
        <f t="shared" si="7"/>
        <v/>
      </c>
      <c r="N145" s="8" t="str">
        <f>_xlfn.IFERROR(M145*100+'Rec.'!I138,"")</f>
        <v/>
      </c>
      <c r="O145" s="8" t="str">
        <f t="shared" si="8"/>
        <v/>
      </c>
    </row>
    <row r="146" spans="1:15" ht="21.95" customHeight="1">
      <c r="A146" s="19" t="str">
        <f t="shared" si="6"/>
        <v/>
      </c>
      <c r="B146" s="20" t="str">
        <f>IF(ROW()-8&gt;'Inf.'!$I$10,"",ROW()-8)</f>
        <v/>
      </c>
      <c r="C146" s="21" t="str">
        <f>IF(B146&gt;'Inf.'!$I$10,"",VLOOKUP(B146,'Rec.'!C:H,3,FALSE))</f>
        <v/>
      </c>
      <c r="D146" s="21" t="str">
        <f>IF(B146&gt;'Inf.'!$I$10,"",VLOOKUP(B146,'Rec.'!C:H,4,FALSE))</f>
        <v/>
      </c>
      <c r="E146" s="20" t="str">
        <f>IF(B146&gt;'Inf.'!$I$10,"",VLOOKUP(B146,'Rec.'!C:H,5,FALSE))</f>
        <v/>
      </c>
      <c r="F146" s="20" t="str">
        <f>IF(B146&gt;'Inf.'!$I$10,"",VLOOKUP(B146,'Rec.'!C:H,6,FALSE))</f>
        <v/>
      </c>
      <c r="G146" s="42"/>
      <c r="H146" s="42"/>
      <c r="I146" s="43"/>
      <c r="J146" s="42"/>
      <c r="K146" s="22" t="str">
        <f>_xlfn.IFERROR(IF(B146&gt;'Inf.'!$I$10,"",H146),"")</f>
        <v/>
      </c>
      <c r="L146" s="8" t="str">
        <f>_xlfn.IFERROR(IF('Inf.'!$C$10="Onsight",IF(K146="TOP",10^7+(10-I146)+(3-J146)*10,K146*10^5+(3-J146)*10),IF(K146="TOP",10^7+(3-J146)*10,K146*10^5+(3-J146)*10)),"")</f>
        <v/>
      </c>
      <c r="M146" s="8" t="str">
        <f t="shared" si="7"/>
        <v/>
      </c>
      <c r="N146" s="8" t="str">
        <f>_xlfn.IFERROR(M146*100+'Rec.'!I139,"")</f>
        <v/>
      </c>
      <c r="O146" s="8" t="str">
        <f t="shared" si="8"/>
        <v/>
      </c>
    </row>
    <row r="147" spans="1:15" ht="21.95" customHeight="1">
      <c r="A147" s="19" t="str">
        <f t="shared" si="6"/>
        <v/>
      </c>
      <c r="B147" s="20" t="str">
        <f>IF(ROW()-8&gt;'Inf.'!$I$10,"",ROW()-8)</f>
        <v/>
      </c>
      <c r="C147" s="21" t="str">
        <f>IF(B147&gt;'Inf.'!$I$10,"",VLOOKUP(B147,'Rec.'!C:H,3,FALSE))</f>
        <v/>
      </c>
      <c r="D147" s="21" t="str">
        <f>IF(B147&gt;'Inf.'!$I$10,"",VLOOKUP(B147,'Rec.'!C:H,4,FALSE))</f>
        <v/>
      </c>
      <c r="E147" s="20" t="str">
        <f>IF(B147&gt;'Inf.'!$I$10,"",VLOOKUP(B147,'Rec.'!C:H,5,FALSE))</f>
        <v/>
      </c>
      <c r="F147" s="20" t="str">
        <f>IF(B147&gt;'Inf.'!$I$10,"",VLOOKUP(B147,'Rec.'!C:H,6,FALSE))</f>
        <v/>
      </c>
      <c r="G147" s="42"/>
      <c r="H147" s="42"/>
      <c r="I147" s="43"/>
      <c r="J147" s="42"/>
      <c r="K147" s="22" t="str">
        <f>_xlfn.IFERROR(IF(B147&gt;'Inf.'!$I$10,"",H147),"")</f>
        <v/>
      </c>
      <c r="L147" s="8" t="str">
        <f>_xlfn.IFERROR(IF('Inf.'!$C$10="Onsight",IF(K147="TOP",10^7+(10-I147)+(3-J147)*10,K147*10^5+(3-J147)*10),IF(K147="TOP",10^7+(3-J147)*10,K147*10^5+(3-J147)*10)),"")</f>
        <v/>
      </c>
      <c r="M147" s="8" t="str">
        <f t="shared" si="7"/>
        <v/>
      </c>
      <c r="N147" s="8" t="str">
        <f>_xlfn.IFERROR(M147*100+'Rec.'!I140,"")</f>
        <v/>
      </c>
      <c r="O147" s="8" t="str">
        <f t="shared" si="8"/>
        <v/>
      </c>
    </row>
    <row r="148" spans="1:15" ht="21.95" customHeight="1">
      <c r="A148" s="19" t="str">
        <f t="shared" si="6"/>
        <v/>
      </c>
      <c r="B148" s="20" t="str">
        <f>IF(ROW()-8&gt;'Inf.'!$I$10,"",ROW()-8)</f>
        <v/>
      </c>
      <c r="C148" s="21" t="str">
        <f>IF(B148&gt;'Inf.'!$I$10,"",VLOOKUP(B148,'Rec.'!C:H,3,FALSE))</f>
        <v/>
      </c>
      <c r="D148" s="21" t="str">
        <f>IF(B148&gt;'Inf.'!$I$10,"",VLOOKUP(B148,'Rec.'!C:H,4,FALSE))</f>
        <v/>
      </c>
      <c r="E148" s="20" t="str">
        <f>IF(B148&gt;'Inf.'!$I$10,"",VLOOKUP(B148,'Rec.'!C:H,5,FALSE))</f>
        <v/>
      </c>
      <c r="F148" s="20" t="str">
        <f>IF(B148&gt;'Inf.'!$I$10,"",VLOOKUP(B148,'Rec.'!C:H,6,FALSE))</f>
        <v/>
      </c>
      <c r="G148" s="42"/>
      <c r="H148" s="42"/>
      <c r="I148" s="43"/>
      <c r="J148" s="42"/>
      <c r="K148" s="22" t="str">
        <f>_xlfn.IFERROR(IF(B148&gt;'Inf.'!$I$10,"",H148),"")</f>
        <v/>
      </c>
      <c r="L148" s="8" t="str">
        <f>_xlfn.IFERROR(IF('Inf.'!$C$10="Onsight",IF(K148="TOP",10^7+(10-I148)+(3-J148)*10,K148*10^5+(3-J148)*10),IF(K148="TOP",10^7+(3-J148)*10,K148*10^5+(3-J148)*10)),"")</f>
        <v/>
      </c>
      <c r="M148" s="8" t="str">
        <f t="shared" si="7"/>
        <v/>
      </c>
      <c r="N148" s="8" t="str">
        <f>_xlfn.IFERROR(M148*100+'Rec.'!I141,"")</f>
        <v/>
      </c>
      <c r="O148" s="8" t="str">
        <f t="shared" si="8"/>
        <v/>
      </c>
    </row>
    <row r="149" spans="1:15" ht="21.95" customHeight="1">
      <c r="A149" s="19" t="str">
        <f t="shared" si="6"/>
        <v/>
      </c>
      <c r="B149" s="20" t="str">
        <f>IF(ROW()-8&gt;'Inf.'!$I$10,"",ROW()-8)</f>
        <v/>
      </c>
      <c r="C149" s="21" t="str">
        <f>IF(B149&gt;'Inf.'!$I$10,"",VLOOKUP(B149,'Rec.'!C:H,3,FALSE))</f>
        <v/>
      </c>
      <c r="D149" s="21" t="str">
        <f>IF(B149&gt;'Inf.'!$I$10,"",VLOOKUP(B149,'Rec.'!C:H,4,FALSE))</f>
        <v/>
      </c>
      <c r="E149" s="20" t="str">
        <f>IF(B149&gt;'Inf.'!$I$10,"",VLOOKUP(B149,'Rec.'!C:H,5,FALSE))</f>
        <v/>
      </c>
      <c r="F149" s="20" t="str">
        <f>IF(B149&gt;'Inf.'!$I$10,"",VLOOKUP(B149,'Rec.'!C:H,6,FALSE))</f>
        <v/>
      </c>
      <c r="G149" s="42"/>
      <c r="H149" s="42"/>
      <c r="I149" s="43"/>
      <c r="J149" s="42"/>
      <c r="K149" s="22" t="str">
        <f>_xlfn.IFERROR(IF(B149&gt;'Inf.'!$I$10,"",H149),"")</f>
        <v/>
      </c>
      <c r="L149" s="8" t="str">
        <f>_xlfn.IFERROR(IF('Inf.'!$C$10="Onsight",IF(K149="TOP",10^7+(10-I149)+(3-J149)*10,K149*10^5+(3-J149)*10),IF(K149="TOP",10^7+(3-J149)*10,K149*10^5+(3-J149)*10)),"")</f>
        <v/>
      </c>
      <c r="M149" s="8" t="str">
        <f t="shared" si="7"/>
        <v/>
      </c>
      <c r="N149" s="8" t="str">
        <f>_xlfn.IFERROR(M149*100+'Rec.'!I142,"")</f>
        <v/>
      </c>
      <c r="O149" s="8" t="str">
        <f t="shared" si="8"/>
        <v/>
      </c>
    </row>
    <row r="150" spans="1:15" ht="21.95" customHeight="1">
      <c r="A150" s="19" t="str">
        <f t="shared" si="6"/>
        <v/>
      </c>
      <c r="B150" s="20" t="str">
        <f>IF(ROW()-8&gt;'Inf.'!$I$10,"",ROW()-8)</f>
        <v/>
      </c>
      <c r="C150" s="21" t="str">
        <f>IF(B150&gt;'Inf.'!$I$10,"",VLOOKUP(B150,'Rec.'!C:H,3,FALSE))</f>
        <v/>
      </c>
      <c r="D150" s="21" t="str">
        <f>IF(B150&gt;'Inf.'!$I$10,"",VLOOKUP(B150,'Rec.'!C:H,4,FALSE))</f>
        <v/>
      </c>
      <c r="E150" s="20" t="str">
        <f>IF(B150&gt;'Inf.'!$I$10,"",VLOOKUP(B150,'Rec.'!C:H,5,FALSE))</f>
        <v/>
      </c>
      <c r="F150" s="20" t="str">
        <f>IF(B150&gt;'Inf.'!$I$10,"",VLOOKUP(B150,'Rec.'!C:H,6,FALSE))</f>
        <v/>
      </c>
      <c r="G150" s="42"/>
      <c r="H150" s="42"/>
      <c r="I150" s="43"/>
      <c r="J150" s="42"/>
      <c r="K150" s="22" t="str">
        <f>_xlfn.IFERROR(IF(B150&gt;'Inf.'!$I$10,"",H150),"")</f>
        <v/>
      </c>
      <c r="L150" s="8" t="str">
        <f>_xlfn.IFERROR(IF('Inf.'!$C$10="Onsight",IF(K150="TOP",10^7+(10-I150)+(3-J150)*10,K150*10^5+(3-J150)*10),IF(K150="TOP",10^7+(3-J150)*10,K150*10^5+(3-J150)*10)),"")</f>
        <v/>
      </c>
      <c r="M150" s="8" t="str">
        <f t="shared" si="7"/>
        <v/>
      </c>
      <c r="N150" s="8" t="str">
        <f>_xlfn.IFERROR(M150*100+'Rec.'!I143,"")</f>
        <v/>
      </c>
      <c r="O150" s="8" t="str">
        <f t="shared" si="8"/>
        <v/>
      </c>
    </row>
    <row r="151" spans="1:15" ht="21.95" customHeight="1">
      <c r="A151" s="19" t="str">
        <f t="shared" si="6"/>
        <v/>
      </c>
      <c r="B151" s="20" t="str">
        <f>IF(ROW()-8&gt;'Inf.'!$I$10,"",ROW()-8)</f>
        <v/>
      </c>
      <c r="C151" s="21" t="str">
        <f>IF(B151&gt;'Inf.'!$I$10,"",VLOOKUP(B151,'Rec.'!C:H,3,FALSE))</f>
        <v/>
      </c>
      <c r="D151" s="21" t="str">
        <f>IF(B151&gt;'Inf.'!$I$10,"",VLOOKUP(B151,'Rec.'!C:H,4,FALSE))</f>
        <v/>
      </c>
      <c r="E151" s="20" t="str">
        <f>IF(B151&gt;'Inf.'!$I$10,"",VLOOKUP(B151,'Rec.'!C:H,5,FALSE))</f>
        <v/>
      </c>
      <c r="F151" s="20" t="str">
        <f>IF(B151&gt;'Inf.'!$I$10,"",VLOOKUP(B151,'Rec.'!C:H,6,FALSE))</f>
        <v/>
      </c>
      <c r="G151" s="42"/>
      <c r="H151" s="42"/>
      <c r="I151" s="43"/>
      <c r="J151" s="42"/>
      <c r="K151" s="22" t="str">
        <f>_xlfn.IFERROR(IF(B151&gt;'Inf.'!$I$10,"",H151),"")</f>
        <v/>
      </c>
      <c r="L151" s="8" t="str">
        <f>_xlfn.IFERROR(IF('Inf.'!$C$10="Onsight",IF(K151="TOP",10^7+(10-I151)+(3-J151)*10,K151*10^5+(3-J151)*10),IF(K151="TOP",10^7+(3-J151)*10,K151*10^5+(3-J151)*10)),"")</f>
        <v/>
      </c>
      <c r="M151" s="8" t="str">
        <f t="shared" si="7"/>
        <v/>
      </c>
      <c r="N151" s="8" t="str">
        <f>_xlfn.IFERROR(M151*100+'Rec.'!I144,"")</f>
        <v/>
      </c>
      <c r="O151" s="8" t="str">
        <f t="shared" si="8"/>
        <v/>
      </c>
    </row>
    <row r="152" spans="1:15" ht="21.95" customHeight="1">
      <c r="A152" s="19" t="str">
        <f t="shared" si="6"/>
        <v/>
      </c>
      <c r="B152" s="20" t="str">
        <f>IF(ROW()-8&gt;'Inf.'!$I$10,"",ROW()-8)</f>
        <v/>
      </c>
      <c r="C152" s="21" t="str">
        <f>IF(B152&gt;'Inf.'!$I$10,"",VLOOKUP(B152,'Rec.'!C:H,3,FALSE))</f>
        <v/>
      </c>
      <c r="D152" s="21" t="str">
        <f>IF(B152&gt;'Inf.'!$I$10,"",VLOOKUP(B152,'Rec.'!C:H,4,FALSE))</f>
        <v/>
      </c>
      <c r="E152" s="20" t="str">
        <f>IF(B152&gt;'Inf.'!$I$10,"",VLOOKUP(B152,'Rec.'!C:H,5,FALSE))</f>
        <v/>
      </c>
      <c r="F152" s="20" t="str">
        <f>IF(B152&gt;'Inf.'!$I$10,"",VLOOKUP(B152,'Rec.'!C:H,6,FALSE))</f>
        <v/>
      </c>
      <c r="G152" s="42"/>
      <c r="H152" s="42"/>
      <c r="I152" s="43"/>
      <c r="J152" s="42"/>
      <c r="K152" s="22" t="str">
        <f>_xlfn.IFERROR(IF(B152&gt;'Inf.'!$I$10,"",H152),"")</f>
        <v/>
      </c>
      <c r="L152" s="8" t="str">
        <f>_xlfn.IFERROR(IF('Inf.'!$C$10="Onsight",IF(K152="TOP",10^7+(10-I152)+(3-J152)*10,K152*10^5+(3-J152)*10),IF(K152="TOP",10^7+(3-J152)*10,K152*10^5+(3-J152)*10)),"")</f>
        <v/>
      </c>
      <c r="M152" s="8" t="str">
        <f t="shared" si="7"/>
        <v/>
      </c>
      <c r="N152" s="8" t="str">
        <f>_xlfn.IFERROR(M152*100+'Rec.'!I145,"")</f>
        <v/>
      </c>
      <c r="O152" s="8" t="str">
        <f t="shared" si="8"/>
        <v/>
      </c>
    </row>
    <row r="153" spans="1:15" ht="21.95" customHeight="1">
      <c r="A153" s="19" t="str">
        <f t="shared" si="6"/>
        <v/>
      </c>
      <c r="B153" s="20" t="str">
        <f>IF(ROW()-8&gt;'Inf.'!$I$10,"",ROW()-8)</f>
        <v/>
      </c>
      <c r="C153" s="21" t="str">
        <f>IF(B153&gt;'Inf.'!$I$10,"",VLOOKUP(B153,'Rec.'!C:H,3,FALSE))</f>
        <v/>
      </c>
      <c r="D153" s="21" t="str">
        <f>IF(B153&gt;'Inf.'!$I$10,"",VLOOKUP(B153,'Rec.'!C:H,4,FALSE))</f>
        <v/>
      </c>
      <c r="E153" s="20" t="str">
        <f>IF(B153&gt;'Inf.'!$I$10,"",VLOOKUP(B153,'Rec.'!C:H,5,FALSE))</f>
        <v/>
      </c>
      <c r="F153" s="20" t="str">
        <f>IF(B153&gt;'Inf.'!$I$10,"",VLOOKUP(B153,'Rec.'!C:H,6,FALSE))</f>
        <v/>
      </c>
      <c r="G153" s="42"/>
      <c r="H153" s="42"/>
      <c r="I153" s="43"/>
      <c r="J153" s="42"/>
      <c r="K153" s="22" t="str">
        <f>_xlfn.IFERROR(IF(B153&gt;'Inf.'!$I$10,"",H153),"")</f>
        <v/>
      </c>
      <c r="L153" s="8" t="str">
        <f>_xlfn.IFERROR(IF('Inf.'!$C$10="Onsight",IF(K153="TOP",10^7+(10-I153)+(3-J153)*10,K153*10^5+(3-J153)*10),IF(K153="TOP",10^7+(3-J153)*10,K153*10^5+(3-J153)*10)),"")</f>
        <v/>
      </c>
      <c r="M153" s="8" t="str">
        <f t="shared" si="7"/>
        <v/>
      </c>
      <c r="N153" s="8" t="str">
        <f>_xlfn.IFERROR(M153*100+'Rec.'!I146,"")</f>
        <v/>
      </c>
      <c r="O153" s="8" t="str">
        <f t="shared" si="8"/>
        <v/>
      </c>
    </row>
    <row r="154" spans="1:15" ht="21.95" customHeight="1">
      <c r="A154" s="19" t="str">
        <f t="shared" si="6"/>
        <v/>
      </c>
      <c r="B154" s="20" t="str">
        <f>IF(ROW()-8&gt;'Inf.'!$I$10,"",ROW()-8)</f>
        <v/>
      </c>
      <c r="C154" s="21" t="str">
        <f>IF(B154&gt;'Inf.'!$I$10,"",VLOOKUP(B154,'Rec.'!C:H,3,FALSE))</f>
        <v/>
      </c>
      <c r="D154" s="21" t="str">
        <f>IF(B154&gt;'Inf.'!$I$10,"",VLOOKUP(B154,'Rec.'!C:H,4,FALSE))</f>
        <v/>
      </c>
      <c r="E154" s="20" t="str">
        <f>IF(B154&gt;'Inf.'!$I$10,"",VLOOKUP(B154,'Rec.'!C:H,5,FALSE))</f>
        <v/>
      </c>
      <c r="F154" s="20" t="str">
        <f>IF(B154&gt;'Inf.'!$I$10,"",VLOOKUP(B154,'Rec.'!C:H,6,FALSE))</f>
        <v/>
      </c>
      <c r="G154" s="42"/>
      <c r="H154" s="42"/>
      <c r="I154" s="43"/>
      <c r="J154" s="42"/>
      <c r="K154" s="22" t="str">
        <f>_xlfn.IFERROR(IF(B154&gt;'Inf.'!$I$10,"",H154),"")</f>
        <v/>
      </c>
      <c r="L154" s="8" t="str">
        <f>_xlfn.IFERROR(IF('Inf.'!$C$10="Onsight",IF(K154="TOP",10^7+(10-I154)+(3-J154)*10,K154*10^5+(3-J154)*10),IF(K154="TOP",10^7+(3-J154)*10,K154*10^5+(3-J154)*10)),"")</f>
        <v/>
      </c>
      <c r="M154" s="8" t="str">
        <f t="shared" si="7"/>
        <v/>
      </c>
      <c r="N154" s="8" t="str">
        <f>_xlfn.IFERROR(M154*100+'Rec.'!I147,"")</f>
        <v/>
      </c>
      <c r="O154" s="8" t="str">
        <f t="shared" si="8"/>
        <v/>
      </c>
    </row>
    <row r="155" spans="1:15" ht="21.95" customHeight="1">
      <c r="A155" s="19" t="str">
        <f t="shared" si="6"/>
        <v/>
      </c>
      <c r="B155" s="20" t="str">
        <f>IF(ROW()-8&gt;'Inf.'!$I$10,"",ROW()-8)</f>
        <v/>
      </c>
      <c r="C155" s="21" t="str">
        <f>IF(B155&gt;'Inf.'!$I$10,"",VLOOKUP(B155,'Rec.'!C:H,3,FALSE))</f>
        <v/>
      </c>
      <c r="D155" s="21" t="str">
        <f>IF(B155&gt;'Inf.'!$I$10,"",VLOOKUP(B155,'Rec.'!C:H,4,FALSE))</f>
        <v/>
      </c>
      <c r="E155" s="20" t="str">
        <f>IF(B155&gt;'Inf.'!$I$10,"",VLOOKUP(B155,'Rec.'!C:H,5,FALSE))</f>
        <v/>
      </c>
      <c r="F155" s="20" t="str">
        <f>IF(B155&gt;'Inf.'!$I$10,"",VLOOKUP(B155,'Rec.'!C:H,6,FALSE))</f>
        <v/>
      </c>
      <c r="G155" s="42"/>
      <c r="H155" s="42"/>
      <c r="I155" s="43"/>
      <c r="J155" s="42"/>
      <c r="K155" s="22" t="str">
        <f>_xlfn.IFERROR(IF(B155&gt;'Inf.'!$I$10,"",H155),"")</f>
        <v/>
      </c>
      <c r="L155" s="8" t="str">
        <f>_xlfn.IFERROR(IF('Inf.'!$C$10="Onsight",IF(K155="TOP",10^7+(10-I155)+(3-J155)*10,K155*10^5+(3-J155)*10),IF(K155="TOP",10^7+(3-J155)*10,K155*10^5+(3-J155)*10)),"")</f>
        <v/>
      </c>
      <c r="M155" s="8" t="str">
        <f t="shared" si="7"/>
        <v/>
      </c>
      <c r="N155" s="8" t="str">
        <f>_xlfn.IFERROR(M155*100+'Rec.'!I148,"")</f>
        <v/>
      </c>
      <c r="O155" s="8" t="str">
        <f t="shared" si="8"/>
        <v/>
      </c>
    </row>
    <row r="156" spans="1:15" ht="21.95" customHeight="1">
      <c r="A156" s="19" t="str">
        <f t="shared" si="6"/>
        <v/>
      </c>
      <c r="B156" s="20" t="str">
        <f>IF(ROW()-8&gt;'Inf.'!$I$10,"",ROW()-8)</f>
        <v/>
      </c>
      <c r="C156" s="21" t="str">
        <f>IF(B156&gt;'Inf.'!$I$10,"",VLOOKUP(B156,'Rec.'!C:H,3,FALSE))</f>
        <v/>
      </c>
      <c r="D156" s="21" t="str">
        <f>IF(B156&gt;'Inf.'!$I$10,"",VLOOKUP(B156,'Rec.'!C:H,4,FALSE))</f>
        <v/>
      </c>
      <c r="E156" s="20" t="str">
        <f>IF(B156&gt;'Inf.'!$I$10,"",VLOOKUP(B156,'Rec.'!C:H,5,FALSE))</f>
        <v/>
      </c>
      <c r="F156" s="20" t="str">
        <f>IF(B156&gt;'Inf.'!$I$10,"",VLOOKUP(B156,'Rec.'!C:H,6,FALSE))</f>
        <v/>
      </c>
      <c r="G156" s="42"/>
      <c r="H156" s="42"/>
      <c r="I156" s="43"/>
      <c r="J156" s="42"/>
      <c r="K156" s="22" t="str">
        <f>_xlfn.IFERROR(IF(B156&gt;'Inf.'!$I$10,"",H156),"")</f>
        <v/>
      </c>
      <c r="L156" s="8" t="str">
        <f>_xlfn.IFERROR(IF('Inf.'!$C$10="Onsight",IF(K156="TOP",10^7+(10-I156)+(3-J156)*10,K156*10^5+(3-J156)*10),IF(K156="TOP",10^7+(3-J156)*10,K156*10^5+(3-J156)*10)),"")</f>
        <v/>
      </c>
      <c r="M156" s="8" t="str">
        <f t="shared" si="7"/>
        <v/>
      </c>
      <c r="N156" s="8" t="str">
        <f>_xlfn.IFERROR(M156*100+'Rec.'!I149,"")</f>
        <v/>
      </c>
      <c r="O156" s="8" t="str">
        <f t="shared" si="8"/>
        <v/>
      </c>
    </row>
    <row r="157" spans="1:15" ht="21.95" customHeight="1">
      <c r="A157" s="19" t="str">
        <f t="shared" si="6"/>
        <v/>
      </c>
      <c r="B157" s="20" t="str">
        <f>IF(ROW()-8&gt;'Inf.'!$I$10,"",ROW()-8)</f>
        <v/>
      </c>
      <c r="C157" s="21" t="str">
        <f>IF(B157&gt;'Inf.'!$I$10,"",VLOOKUP(B157,'Rec.'!C:H,3,FALSE))</f>
        <v/>
      </c>
      <c r="D157" s="21" t="str">
        <f>IF(B157&gt;'Inf.'!$I$10,"",VLOOKUP(B157,'Rec.'!C:H,4,FALSE))</f>
        <v/>
      </c>
      <c r="E157" s="20" t="str">
        <f>IF(B157&gt;'Inf.'!$I$10,"",VLOOKUP(B157,'Rec.'!C:H,5,FALSE))</f>
        <v/>
      </c>
      <c r="F157" s="20" t="str">
        <f>IF(B157&gt;'Inf.'!$I$10,"",VLOOKUP(B157,'Rec.'!C:H,6,FALSE))</f>
        <v/>
      </c>
      <c r="G157" s="42"/>
      <c r="H157" s="42"/>
      <c r="I157" s="43"/>
      <c r="J157" s="42"/>
      <c r="K157" s="22" t="str">
        <f>_xlfn.IFERROR(IF(B157&gt;'Inf.'!$I$10,"",H157),"")</f>
        <v/>
      </c>
      <c r="L157" s="8" t="str">
        <f>_xlfn.IFERROR(IF('Inf.'!$C$10="Onsight",IF(K157="TOP",10^7+(10-I157)+(3-J157)*10,K157*10^5+(3-J157)*10),IF(K157="TOP",10^7+(3-J157)*10,K157*10^5+(3-J157)*10)),"")</f>
        <v/>
      </c>
      <c r="M157" s="8" t="str">
        <f t="shared" si="7"/>
        <v/>
      </c>
      <c r="N157" s="8" t="str">
        <f>_xlfn.IFERROR(M157*100+'Rec.'!I150,"")</f>
        <v/>
      </c>
      <c r="O157" s="8" t="str">
        <f t="shared" si="8"/>
        <v/>
      </c>
    </row>
    <row r="158" spans="1:15" ht="21.95" customHeight="1">
      <c r="A158" s="19" t="str">
        <f t="shared" si="6"/>
        <v/>
      </c>
      <c r="B158" s="20" t="str">
        <f>IF(ROW()-8&gt;'Inf.'!$I$10,"",ROW()-8)</f>
        <v/>
      </c>
      <c r="C158" s="21" t="str">
        <f>IF(B158&gt;'Inf.'!$I$10,"",VLOOKUP(B158,'Rec.'!C:H,3,FALSE))</f>
        <v/>
      </c>
      <c r="D158" s="21" t="str">
        <f>IF(B158&gt;'Inf.'!$I$10,"",VLOOKUP(B158,'Rec.'!C:H,4,FALSE))</f>
        <v/>
      </c>
      <c r="E158" s="20" t="str">
        <f>IF(B158&gt;'Inf.'!$I$10,"",VLOOKUP(B158,'Rec.'!C:H,5,FALSE))</f>
        <v/>
      </c>
      <c r="F158" s="20" t="str">
        <f>IF(B158&gt;'Inf.'!$I$10,"",VLOOKUP(B158,'Rec.'!C:H,6,FALSE))</f>
        <v/>
      </c>
      <c r="G158" s="42"/>
      <c r="H158" s="42"/>
      <c r="I158" s="43"/>
      <c r="J158" s="42"/>
      <c r="K158" s="22" t="str">
        <f>_xlfn.IFERROR(IF(B158&gt;'Inf.'!$I$10,"",H158),"")</f>
        <v/>
      </c>
      <c r="L158" s="8" t="str">
        <f>_xlfn.IFERROR(IF('Inf.'!$C$10="Onsight",IF(K158="TOP",10^7+(10-I158)+(3-J158)*10,K158*10^5+(3-J158)*10),IF(K158="TOP",10^7+(3-J158)*10,K158*10^5+(3-J158)*10)),"")</f>
        <v/>
      </c>
      <c r="M158" s="8" t="str">
        <f t="shared" si="7"/>
        <v/>
      </c>
      <c r="N158" s="8" t="str">
        <f>_xlfn.IFERROR(M158*100+'Rec.'!I151,"")</f>
        <v/>
      </c>
      <c r="O158" s="8" t="str">
        <f t="shared" si="8"/>
        <v/>
      </c>
    </row>
    <row r="159" spans="1:15" ht="21.95" customHeight="1">
      <c r="A159" s="19" t="str">
        <f t="shared" si="6"/>
        <v/>
      </c>
      <c r="B159" s="20" t="str">
        <f>IF(ROW()-8&gt;'Inf.'!$I$10,"",ROW()-8)</f>
        <v/>
      </c>
      <c r="C159" s="21" t="str">
        <f>IF(B159&gt;'Inf.'!$I$10,"",VLOOKUP(B159,'Rec.'!C:H,3,FALSE))</f>
        <v/>
      </c>
      <c r="D159" s="21" t="str">
        <f>IF(B159&gt;'Inf.'!$I$10,"",VLOOKUP(B159,'Rec.'!C:H,4,FALSE))</f>
        <v/>
      </c>
      <c r="E159" s="20" t="str">
        <f>IF(B159&gt;'Inf.'!$I$10,"",VLOOKUP(B159,'Rec.'!C:H,5,FALSE))</f>
        <v/>
      </c>
      <c r="F159" s="20" t="str">
        <f>IF(B159&gt;'Inf.'!$I$10,"",VLOOKUP(B159,'Rec.'!C:H,6,FALSE))</f>
        <v/>
      </c>
      <c r="G159" s="42"/>
      <c r="H159" s="42"/>
      <c r="I159" s="43"/>
      <c r="J159" s="42"/>
      <c r="K159" s="22" t="str">
        <f>_xlfn.IFERROR(IF(B159&gt;'Inf.'!$I$10,"",H159),"")</f>
        <v/>
      </c>
      <c r="L159" s="8" t="str">
        <f>_xlfn.IFERROR(IF('Inf.'!$C$10="Onsight",IF(K159="TOP",10^7+(10-I159)+(3-J159)*10,K159*10^5+(3-J159)*10),IF(K159="TOP",10^7+(3-J159)*10,K159*10^5+(3-J159)*10)),"")</f>
        <v/>
      </c>
      <c r="M159" s="8" t="str">
        <f t="shared" si="7"/>
        <v/>
      </c>
      <c r="N159" s="8" t="str">
        <f>_xlfn.IFERROR(M159*100+'Rec.'!I152,"")</f>
        <v/>
      </c>
      <c r="O159" s="8" t="str">
        <f t="shared" si="8"/>
        <v/>
      </c>
    </row>
    <row r="160" spans="1:15" ht="21.95" customHeight="1">
      <c r="A160" s="19" t="str">
        <f t="shared" si="6"/>
        <v/>
      </c>
      <c r="B160" s="20" t="str">
        <f>IF(ROW()-8&gt;'Inf.'!$I$10,"",ROW()-8)</f>
        <v/>
      </c>
      <c r="C160" s="21" t="str">
        <f>IF(B160&gt;'Inf.'!$I$10,"",VLOOKUP(B160,'Rec.'!C:H,3,FALSE))</f>
        <v/>
      </c>
      <c r="D160" s="21" t="str">
        <f>IF(B160&gt;'Inf.'!$I$10,"",VLOOKUP(B160,'Rec.'!C:H,4,FALSE))</f>
        <v/>
      </c>
      <c r="E160" s="20" t="str">
        <f>IF(B160&gt;'Inf.'!$I$10,"",VLOOKUP(B160,'Rec.'!C:H,5,FALSE))</f>
        <v/>
      </c>
      <c r="F160" s="20" t="str">
        <f>IF(B160&gt;'Inf.'!$I$10,"",VLOOKUP(B160,'Rec.'!C:H,6,FALSE))</f>
        <v/>
      </c>
      <c r="G160" s="42"/>
      <c r="H160" s="42"/>
      <c r="I160" s="43"/>
      <c r="J160" s="42"/>
      <c r="K160" s="22" t="str">
        <f>_xlfn.IFERROR(IF(B160&gt;'Inf.'!$I$10,"",H160),"")</f>
        <v/>
      </c>
      <c r="L160" s="8" t="str">
        <f>_xlfn.IFERROR(IF('Inf.'!$C$10="Onsight",IF(K160="TOP",10^7+(10-I160)+(3-J160)*10,K160*10^5+(3-J160)*10),IF(K160="TOP",10^7+(3-J160)*10,K160*10^5+(3-J160)*10)),"")</f>
        <v/>
      </c>
      <c r="M160" s="8" t="str">
        <f t="shared" si="7"/>
        <v/>
      </c>
      <c r="N160" s="8" t="str">
        <f>_xlfn.IFERROR(M160*100+'Rec.'!I153,"")</f>
        <v/>
      </c>
      <c r="O160" s="8" t="str">
        <f t="shared" si="8"/>
        <v/>
      </c>
    </row>
    <row r="161" spans="1:15" ht="21.95" customHeight="1">
      <c r="A161" s="19" t="str">
        <f t="shared" si="6"/>
        <v/>
      </c>
      <c r="B161" s="20" t="str">
        <f>IF(ROW()-8&gt;'Inf.'!$I$10,"",ROW()-8)</f>
        <v/>
      </c>
      <c r="C161" s="21" t="str">
        <f>IF(B161&gt;'Inf.'!$I$10,"",VLOOKUP(B161,'Rec.'!C:H,3,FALSE))</f>
        <v/>
      </c>
      <c r="D161" s="21" t="str">
        <f>IF(B161&gt;'Inf.'!$I$10,"",VLOOKUP(B161,'Rec.'!C:H,4,FALSE))</f>
        <v/>
      </c>
      <c r="E161" s="20" t="str">
        <f>IF(B161&gt;'Inf.'!$I$10,"",VLOOKUP(B161,'Rec.'!C:H,5,FALSE))</f>
        <v/>
      </c>
      <c r="F161" s="20" t="str">
        <f>IF(B161&gt;'Inf.'!$I$10,"",VLOOKUP(B161,'Rec.'!C:H,6,FALSE))</f>
        <v/>
      </c>
      <c r="G161" s="42"/>
      <c r="H161" s="42"/>
      <c r="I161" s="43"/>
      <c r="J161" s="42"/>
      <c r="K161" s="22" t="str">
        <f>_xlfn.IFERROR(IF(B161&gt;'Inf.'!$I$10,"",H161),"")</f>
        <v/>
      </c>
      <c r="L161" s="8" t="str">
        <f>_xlfn.IFERROR(IF('Inf.'!$C$10="Onsight",IF(K161="TOP",10^7+(10-I161)+(3-J161)*10,K161*10^5+(3-J161)*10),IF(K161="TOP",10^7+(3-J161)*10,K161*10^5+(3-J161)*10)),"")</f>
        <v/>
      </c>
      <c r="M161" s="8" t="str">
        <f t="shared" si="7"/>
        <v/>
      </c>
      <c r="N161" s="8" t="str">
        <f>_xlfn.IFERROR(M161*100+'Rec.'!I154,"")</f>
        <v/>
      </c>
      <c r="O161" s="8" t="str">
        <f t="shared" si="8"/>
        <v/>
      </c>
    </row>
    <row r="162" spans="1:15" ht="21.95" customHeight="1">
      <c r="A162" s="19" t="str">
        <f t="shared" si="6"/>
        <v/>
      </c>
      <c r="B162" s="20" t="str">
        <f>IF(ROW()-8&gt;'Inf.'!$I$10,"",ROW()-8)</f>
        <v/>
      </c>
      <c r="C162" s="21" t="str">
        <f>IF(B162&gt;'Inf.'!$I$10,"",VLOOKUP(B162,'Rec.'!C:H,3,FALSE))</f>
        <v/>
      </c>
      <c r="D162" s="21" t="str">
        <f>IF(B162&gt;'Inf.'!$I$10,"",VLOOKUP(B162,'Rec.'!C:H,4,FALSE))</f>
        <v/>
      </c>
      <c r="E162" s="20" t="str">
        <f>IF(B162&gt;'Inf.'!$I$10,"",VLOOKUP(B162,'Rec.'!C:H,5,FALSE))</f>
        <v/>
      </c>
      <c r="F162" s="20" t="str">
        <f>IF(B162&gt;'Inf.'!$I$10,"",VLOOKUP(B162,'Rec.'!C:H,6,FALSE))</f>
        <v/>
      </c>
      <c r="G162" s="42"/>
      <c r="H162" s="42"/>
      <c r="I162" s="43"/>
      <c r="J162" s="42"/>
      <c r="K162" s="22" t="str">
        <f>_xlfn.IFERROR(IF(B162&gt;'Inf.'!$I$10,"",H162),"")</f>
        <v/>
      </c>
      <c r="L162" s="8" t="str">
        <f>_xlfn.IFERROR(IF('Inf.'!$C$10="Onsight",IF(K162="TOP",10^7+(10-I162)+(3-J162)*10,K162*10^5+(3-J162)*10),IF(K162="TOP",10^7+(3-J162)*10,K162*10^5+(3-J162)*10)),"")</f>
        <v/>
      </c>
      <c r="M162" s="8" t="str">
        <f t="shared" si="7"/>
        <v/>
      </c>
      <c r="N162" s="8" t="str">
        <f>_xlfn.IFERROR(M162*100+'Rec.'!I155,"")</f>
        <v/>
      </c>
      <c r="O162" s="8" t="str">
        <f t="shared" si="8"/>
        <v/>
      </c>
    </row>
    <row r="163" spans="1:15" ht="21.95" customHeight="1">
      <c r="A163" s="19" t="str">
        <f t="shared" si="6"/>
        <v/>
      </c>
      <c r="B163" s="20" t="str">
        <f>IF(ROW()-8&gt;'Inf.'!$I$10,"",ROW()-8)</f>
        <v/>
      </c>
      <c r="C163" s="21" t="str">
        <f>IF(B163&gt;'Inf.'!$I$10,"",VLOOKUP(B163,'Rec.'!C:H,3,FALSE))</f>
        <v/>
      </c>
      <c r="D163" s="21" t="str">
        <f>IF(B163&gt;'Inf.'!$I$10,"",VLOOKUP(B163,'Rec.'!C:H,4,FALSE))</f>
        <v/>
      </c>
      <c r="E163" s="20" t="str">
        <f>IF(B163&gt;'Inf.'!$I$10,"",VLOOKUP(B163,'Rec.'!C:H,5,FALSE))</f>
        <v/>
      </c>
      <c r="F163" s="20" t="str">
        <f>IF(B163&gt;'Inf.'!$I$10,"",VLOOKUP(B163,'Rec.'!C:H,6,FALSE))</f>
        <v/>
      </c>
      <c r="G163" s="42"/>
      <c r="H163" s="42"/>
      <c r="I163" s="43"/>
      <c r="J163" s="42"/>
      <c r="K163" s="22" t="str">
        <f>_xlfn.IFERROR(IF(B163&gt;'Inf.'!$I$10,"",H163),"")</f>
        <v/>
      </c>
      <c r="L163" s="8" t="str">
        <f>_xlfn.IFERROR(IF('Inf.'!$C$10="Onsight",IF(K163="TOP",10^7+(10-I163)+(3-J163)*10,K163*10^5+(3-J163)*10),IF(K163="TOP",10^7+(3-J163)*10,K163*10^5+(3-J163)*10)),"")</f>
        <v/>
      </c>
      <c r="M163" s="8" t="str">
        <f t="shared" si="7"/>
        <v/>
      </c>
      <c r="N163" s="8" t="str">
        <f>_xlfn.IFERROR(M163*100+'Rec.'!I156,"")</f>
        <v/>
      </c>
      <c r="O163" s="8" t="str">
        <f t="shared" si="8"/>
        <v/>
      </c>
    </row>
    <row r="164" spans="1:15" ht="21.95" customHeight="1">
      <c r="A164" s="19" t="str">
        <f t="shared" si="6"/>
        <v/>
      </c>
      <c r="B164" s="20" t="str">
        <f>IF(ROW()-8&gt;'Inf.'!$I$10,"",ROW()-8)</f>
        <v/>
      </c>
      <c r="C164" s="21" t="str">
        <f>IF(B164&gt;'Inf.'!$I$10,"",VLOOKUP(B164,'Rec.'!C:H,3,FALSE))</f>
        <v/>
      </c>
      <c r="D164" s="21" t="str">
        <f>IF(B164&gt;'Inf.'!$I$10,"",VLOOKUP(B164,'Rec.'!C:H,4,FALSE))</f>
        <v/>
      </c>
      <c r="E164" s="20" t="str">
        <f>IF(B164&gt;'Inf.'!$I$10,"",VLOOKUP(B164,'Rec.'!C:H,5,FALSE))</f>
        <v/>
      </c>
      <c r="F164" s="20" t="str">
        <f>IF(B164&gt;'Inf.'!$I$10,"",VLOOKUP(B164,'Rec.'!C:H,6,FALSE))</f>
        <v/>
      </c>
      <c r="G164" s="42"/>
      <c r="H164" s="42"/>
      <c r="I164" s="43"/>
      <c r="J164" s="42"/>
      <c r="K164" s="22" t="str">
        <f>_xlfn.IFERROR(IF(B164&gt;'Inf.'!$I$10,"",H164),"")</f>
        <v/>
      </c>
      <c r="L164" s="8" t="str">
        <f>_xlfn.IFERROR(IF('Inf.'!$C$10="Onsight",IF(K164="TOP",10^7+(10-I164)+(3-J164)*10,K164*10^5+(3-J164)*10),IF(K164="TOP",10^7+(3-J164)*10,K164*10^5+(3-J164)*10)),"")</f>
        <v/>
      </c>
      <c r="M164" s="8" t="str">
        <f t="shared" si="7"/>
        <v/>
      </c>
      <c r="N164" s="8" t="str">
        <f>_xlfn.IFERROR(M164*100+'Rec.'!I157,"")</f>
        <v/>
      </c>
      <c r="O164" s="8" t="str">
        <f t="shared" si="8"/>
        <v/>
      </c>
    </row>
    <row r="165" spans="1:15" ht="21.95" customHeight="1">
      <c r="A165" s="19" t="str">
        <f t="shared" si="6"/>
        <v/>
      </c>
      <c r="B165" s="20" t="str">
        <f>IF(ROW()-8&gt;'Inf.'!$I$10,"",ROW()-8)</f>
        <v/>
      </c>
      <c r="C165" s="21" t="str">
        <f>IF(B165&gt;'Inf.'!$I$10,"",VLOOKUP(B165,'Rec.'!C:H,3,FALSE))</f>
        <v/>
      </c>
      <c r="D165" s="21" t="str">
        <f>IF(B165&gt;'Inf.'!$I$10,"",VLOOKUP(B165,'Rec.'!C:H,4,FALSE))</f>
        <v/>
      </c>
      <c r="E165" s="20" t="str">
        <f>IF(B165&gt;'Inf.'!$I$10,"",VLOOKUP(B165,'Rec.'!C:H,5,FALSE))</f>
        <v/>
      </c>
      <c r="F165" s="20" t="str">
        <f>IF(B165&gt;'Inf.'!$I$10,"",VLOOKUP(B165,'Rec.'!C:H,6,FALSE))</f>
        <v/>
      </c>
      <c r="G165" s="42"/>
      <c r="H165" s="42"/>
      <c r="I165" s="43"/>
      <c r="J165" s="42"/>
      <c r="K165" s="22" t="str">
        <f>_xlfn.IFERROR(IF(B165&gt;'Inf.'!$I$10,"",H165),"")</f>
        <v/>
      </c>
      <c r="L165" s="8" t="str">
        <f>_xlfn.IFERROR(IF('Inf.'!$C$10="Onsight",IF(K165="TOP",10^7+(10-I165)+(3-J165)*10,K165*10^5+(3-J165)*10),IF(K165="TOP",10^7+(3-J165)*10,K165*10^5+(3-J165)*10)),"")</f>
        <v/>
      </c>
      <c r="M165" s="8" t="str">
        <f t="shared" si="7"/>
        <v/>
      </c>
      <c r="N165" s="8" t="str">
        <f>_xlfn.IFERROR(M165*100+'Rec.'!I158,"")</f>
        <v/>
      </c>
      <c r="O165" s="8" t="str">
        <f t="shared" si="8"/>
        <v/>
      </c>
    </row>
    <row r="166" spans="1:15" ht="21.95" customHeight="1">
      <c r="A166" s="19" t="str">
        <f t="shared" si="6"/>
        <v/>
      </c>
      <c r="B166" s="20" t="str">
        <f>IF(ROW()-8&gt;'Inf.'!$I$10,"",ROW()-8)</f>
        <v/>
      </c>
      <c r="C166" s="21" t="str">
        <f>IF(B166&gt;'Inf.'!$I$10,"",VLOOKUP(B166,'Rec.'!C:H,3,FALSE))</f>
        <v/>
      </c>
      <c r="D166" s="21" t="str">
        <f>IF(B166&gt;'Inf.'!$I$10,"",VLOOKUP(B166,'Rec.'!C:H,4,FALSE))</f>
        <v/>
      </c>
      <c r="E166" s="20" t="str">
        <f>IF(B166&gt;'Inf.'!$I$10,"",VLOOKUP(B166,'Rec.'!C:H,5,FALSE))</f>
        <v/>
      </c>
      <c r="F166" s="20" t="str">
        <f>IF(B166&gt;'Inf.'!$I$10,"",VLOOKUP(B166,'Rec.'!C:H,6,FALSE))</f>
        <v/>
      </c>
      <c r="G166" s="42"/>
      <c r="H166" s="42"/>
      <c r="I166" s="43"/>
      <c r="J166" s="42"/>
      <c r="K166" s="22" t="str">
        <f>_xlfn.IFERROR(IF(B166&gt;'Inf.'!$I$10,"",H166),"")</f>
        <v/>
      </c>
      <c r="L166" s="8" t="str">
        <f>_xlfn.IFERROR(IF('Inf.'!$C$10="Onsight",IF(K166="TOP",10^7+(10-I166)+(3-J166)*10,K166*10^5+(3-J166)*10),IF(K166="TOP",10^7+(3-J166)*10,K166*10^5+(3-J166)*10)),"")</f>
        <v/>
      </c>
      <c r="M166" s="8" t="str">
        <f t="shared" si="7"/>
        <v/>
      </c>
      <c r="N166" s="8" t="str">
        <f>_xlfn.IFERROR(M166*100+'Rec.'!I159,"")</f>
        <v/>
      </c>
      <c r="O166" s="8" t="str">
        <f t="shared" si="8"/>
        <v/>
      </c>
    </row>
    <row r="167" spans="1:15" ht="21.95" customHeight="1">
      <c r="A167" s="19" t="str">
        <f t="shared" si="6"/>
        <v/>
      </c>
      <c r="B167" s="20" t="str">
        <f>IF(ROW()-8&gt;'Inf.'!$I$10,"",ROW()-8)</f>
        <v/>
      </c>
      <c r="C167" s="21" t="str">
        <f>IF(B167&gt;'Inf.'!$I$10,"",VLOOKUP(B167,'Rec.'!C:H,3,FALSE))</f>
        <v/>
      </c>
      <c r="D167" s="21" t="str">
        <f>IF(B167&gt;'Inf.'!$I$10,"",VLOOKUP(B167,'Rec.'!C:H,4,FALSE))</f>
        <v/>
      </c>
      <c r="E167" s="20" t="str">
        <f>IF(B167&gt;'Inf.'!$I$10,"",VLOOKUP(B167,'Rec.'!C:H,5,FALSE))</f>
        <v/>
      </c>
      <c r="F167" s="20" t="str">
        <f>IF(B167&gt;'Inf.'!$I$10,"",VLOOKUP(B167,'Rec.'!C:H,6,FALSE))</f>
        <v/>
      </c>
      <c r="G167" s="42"/>
      <c r="H167" s="42"/>
      <c r="I167" s="43"/>
      <c r="J167" s="42"/>
      <c r="K167" s="22" t="str">
        <f>_xlfn.IFERROR(IF(B167&gt;'Inf.'!$I$10,"",H167),"")</f>
        <v/>
      </c>
      <c r="L167" s="8" t="str">
        <f>_xlfn.IFERROR(IF('Inf.'!$C$10="Onsight",IF(K167="TOP",10^7+(10-I167)+(3-J167)*10,K167*10^5+(3-J167)*10),IF(K167="TOP",10^7+(3-J167)*10,K167*10^5+(3-J167)*10)),"")</f>
        <v/>
      </c>
      <c r="M167" s="8" t="str">
        <f t="shared" si="7"/>
        <v/>
      </c>
      <c r="N167" s="8" t="str">
        <f>_xlfn.IFERROR(M167*100+'Rec.'!I160,"")</f>
        <v/>
      </c>
      <c r="O167" s="8" t="str">
        <f t="shared" si="8"/>
        <v/>
      </c>
    </row>
    <row r="168" spans="1:15" ht="21.95" customHeight="1">
      <c r="A168" s="19" t="str">
        <f t="shared" si="6"/>
        <v/>
      </c>
      <c r="B168" s="20" t="str">
        <f>IF(ROW()-8&gt;'Inf.'!$I$10,"",ROW()-8)</f>
        <v/>
      </c>
      <c r="C168" s="21" t="str">
        <f>IF(B168&gt;'Inf.'!$I$10,"",VLOOKUP(B168,'Rec.'!C:H,3,FALSE))</f>
        <v/>
      </c>
      <c r="D168" s="21" t="str">
        <f>IF(B168&gt;'Inf.'!$I$10,"",VLOOKUP(B168,'Rec.'!C:H,4,FALSE))</f>
        <v/>
      </c>
      <c r="E168" s="20" t="str">
        <f>IF(B168&gt;'Inf.'!$I$10,"",VLOOKUP(B168,'Rec.'!C:H,5,FALSE))</f>
        <v/>
      </c>
      <c r="F168" s="20" t="str">
        <f>IF(B168&gt;'Inf.'!$I$10,"",VLOOKUP(B168,'Rec.'!C:H,6,FALSE))</f>
        <v/>
      </c>
      <c r="G168" s="42"/>
      <c r="H168" s="42"/>
      <c r="I168" s="43"/>
      <c r="J168" s="42"/>
      <c r="K168" s="22" t="str">
        <f>_xlfn.IFERROR(IF(B168&gt;'Inf.'!$I$10,"",H168),"")</f>
        <v/>
      </c>
      <c r="L168" s="8" t="str">
        <f>_xlfn.IFERROR(IF('Inf.'!$C$10="Onsight",IF(K168="TOP",10^7+(10-I168)+(3-J168)*10,K168*10^5+(3-J168)*10),IF(K168="TOP",10^7+(3-J168)*10,K168*10^5+(3-J168)*10)),"")</f>
        <v/>
      </c>
      <c r="M168" s="8" t="str">
        <f t="shared" si="7"/>
        <v/>
      </c>
      <c r="N168" s="8" t="str">
        <f>_xlfn.IFERROR(M168*100+'Rec.'!I161,"")</f>
        <v/>
      </c>
      <c r="O168" s="8" t="str">
        <f t="shared" si="8"/>
        <v/>
      </c>
    </row>
    <row r="169" spans="1:15" ht="21.95" customHeight="1">
      <c r="A169" s="19" t="str">
        <f t="shared" si="6"/>
        <v/>
      </c>
      <c r="B169" s="20" t="str">
        <f>IF(ROW()-8&gt;'Inf.'!$I$10,"",ROW()-8)</f>
        <v/>
      </c>
      <c r="C169" s="21" t="str">
        <f>IF(B169&gt;'Inf.'!$I$10,"",VLOOKUP(B169,'Rec.'!C:H,3,FALSE))</f>
        <v/>
      </c>
      <c r="D169" s="21" t="str">
        <f>IF(B169&gt;'Inf.'!$I$10,"",VLOOKUP(B169,'Rec.'!C:H,4,FALSE))</f>
        <v/>
      </c>
      <c r="E169" s="20" t="str">
        <f>IF(B169&gt;'Inf.'!$I$10,"",VLOOKUP(B169,'Rec.'!C:H,5,FALSE))</f>
        <v/>
      </c>
      <c r="F169" s="20" t="str">
        <f>IF(B169&gt;'Inf.'!$I$10,"",VLOOKUP(B169,'Rec.'!C:H,6,FALSE))</f>
        <v/>
      </c>
      <c r="G169" s="42"/>
      <c r="H169" s="42"/>
      <c r="I169" s="43"/>
      <c r="J169" s="42"/>
      <c r="K169" s="22" t="str">
        <f>_xlfn.IFERROR(IF(B169&gt;'Inf.'!$I$10,"",H169),"")</f>
        <v/>
      </c>
      <c r="L169" s="8" t="str">
        <f>_xlfn.IFERROR(IF('Inf.'!$C$10="Onsight",IF(K169="TOP",10^7+(10-I169)+(3-J169)*10,K169*10^5+(3-J169)*10),IF(K169="TOP",10^7+(3-J169)*10,K169*10^5+(3-J169)*10)),"")</f>
        <v/>
      </c>
      <c r="M169" s="8" t="str">
        <f t="shared" si="7"/>
        <v/>
      </c>
      <c r="N169" s="8" t="str">
        <f>_xlfn.IFERROR(M169*100+'Rec.'!I162,"")</f>
        <v/>
      </c>
      <c r="O169" s="8" t="str">
        <f t="shared" si="8"/>
        <v/>
      </c>
    </row>
    <row r="170" spans="1:15" ht="21.95" customHeight="1">
      <c r="A170" s="19" t="str">
        <f t="shared" si="6"/>
        <v/>
      </c>
      <c r="B170" s="20" t="str">
        <f>IF(ROW()-8&gt;'Inf.'!$I$10,"",ROW()-8)</f>
        <v/>
      </c>
      <c r="C170" s="21" t="str">
        <f>IF(B170&gt;'Inf.'!$I$10,"",VLOOKUP(B170,'Rec.'!C:H,3,FALSE))</f>
        <v/>
      </c>
      <c r="D170" s="21" t="str">
        <f>IF(B170&gt;'Inf.'!$I$10,"",VLOOKUP(B170,'Rec.'!C:H,4,FALSE))</f>
        <v/>
      </c>
      <c r="E170" s="20" t="str">
        <f>IF(B170&gt;'Inf.'!$I$10,"",VLOOKUP(B170,'Rec.'!C:H,5,FALSE))</f>
        <v/>
      </c>
      <c r="F170" s="20" t="str">
        <f>IF(B170&gt;'Inf.'!$I$10,"",VLOOKUP(B170,'Rec.'!C:H,6,FALSE))</f>
        <v/>
      </c>
      <c r="G170" s="42"/>
      <c r="H170" s="42"/>
      <c r="I170" s="43"/>
      <c r="J170" s="42"/>
      <c r="K170" s="22" t="str">
        <f>_xlfn.IFERROR(IF(B170&gt;'Inf.'!$I$10,"",H170),"")</f>
        <v/>
      </c>
      <c r="L170" s="8" t="str">
        <f>_xlfn.IFERROR(IF('Inf.'!$C$10="Onsight",IF(K170="TOP",10^7+(10-I170)+(3-J170)*10,K170*10^5+(3-J170)*10),IF(K170="TOP",10^7+(3-J170)*10,K170*10^5+(3-J170)*10)),"")</f>
        <v/>
      </c>
      <c r="M170" s="8" t="str">
        <f t="shared" si="7"/>
        <v/>
      </c>
      <c r="N170" s="8" t="str">
        <f>_xlfn.IFERROR(M170*100+'Rec.'!I163,"")</f>
        <v/>
      </c>
      <c r="O170" s="8" t="str">
        <f t="shared" si="8"/>
        <v/>
      </c>
    </row>
    <row r="171" spans="1:15" ht="21.95" customHeight="1">
      <c r="A171" s="19" t="str">
        <f t="shared" si="6"/>
        <v/>
      </c>
      <c r="B171" s="20" t="str">
        <f>IF(ROW()-8&gt;'Inf.'!$I$10,"",ROW()-8)</f>
        <v/>
      </c>
      <c r="C171" s="21" t="str">
        <f>IF(B171&gt;'Inf.'!$I$10,"",VLOOKUP(B171,'Rec.'!C:H,3,FALSE))</f>
        <v/>
      </c>
      <c r="D171" s="21" t="str">
        <f>IF(B171&gt;'Inf.'!$I$10,"",VLOOKUP(B171,'Rec.'!C:H,4,FALSE))</f>
        <v/>
      </c>
      <c r="E171" s="20" t="str">
        <f>IF(B171&gt;'Inf.'!$I$10,"",VLOOKUP(B171,'Rec.'!C:H,5,FALSE))</f>
        <v/>
      </c>
      <c r="F171" s="20" t="str">
        <f>IF(B171&gt;'Inf.'!$I$10,"",VLOOKUP(B171,'Rec.'!C:H,6,FALSE))</f>
        <v/>
      </c>
      <c r="G171" s="42"/>
      <c r="H171" s="42"/>
      <c r="I171" s="43"/>
      <c r="J171" s="42"/>
      <c r="K171" s="22" t="str">
        <f>_xlfn.IFERROR(IF(B171&gt;'Inf.'!$I$10,"",H171),"")</f>
        <v/>
      </c>
      <c r="L171" s="8" t="str">
        <f>_xlfn.IFERROR(IF('Inf.'!$C$10="Onsight",IF(K171="TOP",10^7+(10-I171)+(3-J171)*10,K171*10^5+(3-J171)*10),IF(K171="TOP",10^7+(3-J171)*10,K171*10^5+(3-J171)*10)),"")</f>
        <v/>
      </c>
      <c r="M171" s="8" t="str">
        <f t="shared" si="7"/>
        <v/>
      </c>
      <c r="N171" s="8" t="str">
        <f>_xlfn.IFERROR(M171*100+'Rec.'!I164,"")</f>
        <v/>
      </c>
      <c r="O171" s="8" t="str">
        <f t="shared" si="8"/>
        <v/>
      </c>
    </row>
    <row r="172" spans="1:15" ht="21.95" customHeight="1">
      <c r="A172" s="19" t="str">
        <f t="shared" si="6"/>
        <v/>
      </c>
      <c r="B172" s="20" t="str">
        <f>IF(ROW()-8&gt;'Inf.'!$I$10,"",ROW()-8)</f>
        <v/>
      </c>
      <c r="C172" s="21" t="str">
        <f>IF(B172&gt;'Inf.'!$I$10,"",VLOOKUP(B172,'Rec.'!C:H,3,FALSE))</f>
        <v/>
      </c>
      <c r="D172" s="21" t="str">
        <f>IF(B172&gt;'Inf.'!$I$10,"",VLOOKUP(B172,'Rec.'!C:H,4,FALSE))</f>
        <v/>
      </c>
      <c r="E172" s="20" t="str">
        <f>IF(B172&gt;'Inf.'!$I$10,"",VLOOKUP(B172,'Rec.'!C:H,5,FALSE))</f>
        <v/>
      </c>
      <c r="F172" s="20" t="str">
        <f>IF(B172&gt;'Inf.'!$I$10,"",VLOOKUP(B172,'Rec.'!C:H,6,FALSE))</f>
        <v/>
      </c>
      <c r="G172" s="42"/>
      <c r="H172" s="42"/>
      <c r="I172" s="43"/>
      <c r="J172" s="42"/>
      <c r="K172" s="22" t="str">
        <f>_xlfn.IFERROR(IF(B172&gt;'Inf.'!$I$10,"",H172),"")</f>
        <v/>
      </c>
      <c r="L172" s="8" t="str">
        <f>_xlfn.IFERROR(IF('Inf.'!$C$10="Onsight",IF(K172="TOP",10^7+(10-I172)+(3-J172)*10,K172*10^5+(3-J172)*10),IF(K172="TOP",10^7+(3-J172)*10,K172*10^5+(3-J172)*10)),"")</f>
        <v/>
      </c>
      <c r="M172" s="8" t="str">
        <f t="shared" si="7"/>
        <v/>
      </c>
      <c r="N172" s="8" t="str">
        <f>_xlfn.IFERROR(M172*100+'Rec.'!I165,"")</f>
        <v/>
      </c>
      <c r="O172" s="8" t="str">
        <f t="shared" si="8"/>
        <v/>
      </c>
    </row>
    <row r="173" spans="1:15" ht="21.95" customHeight="1">
      <c r="A173" s="19" t="str">
        <f t="shared" si="6"/>
        <v/>
      </c>
      <c r="B173" s="20" t="str">
        <f>IF(ROW()-8&gt;'Inf.'!$I$10,"",ROW()-8)</f>
        <v/>
      </c>
      <c r="C173" s="21" t="str">
        <f>IF(B173&gt;'Inf.'!$I$10,"",VLOOKUP(B173,'Rec.'!C:H,3,FALSE))</f>
        <v/>
      </c>
      <c r="D173" s="21" t="str">
        <f>IF(B173&gt;'Inf.'!$I$10,"",VLOOKUP(B173,'Rec.'!C:H,4,FALSE))</f>
        <v/>
      </c>
      <c r="E173" s="20" t="str">
        <f>IF(B173&gt;'Inf.'!$I$10,"",VLOOKUP(B173,'Rec.'!C:H,5,FALSE))</f>
        <v/>
      </c>
      <c r="F173" s="20" t="str">
        <f>IF(B173&gt;'Inf.'!$I$10,"",VLOOKUP(B173,'Rec.'!C:H,6,FALSE))</f>
        <v/>
      </c>
      <c r="G173" s="42"/>
      <c r="H173" s="42"/>
      <c r="I173" s="43"/>
      <c r="J173" s="42"/>
      <c r="K173" s="22" t="str">
        <f>_xlfn.IFERROR(IF(B173&gt;'Inf.'!$I$10,"",H173),"")</f>
        <v/>
      </c>
      <c r="L173" s="8" t="str">
        <f>_xlfn.IFERROR(IF('Inf.'!$C$10="Onsight",IF(K173="TOP",10^7+(10-I173)+(3-J173)*10,K173*10^5+(3-J173)*10),IF(K173="TOP",10^7+(3-J173)*10,K173*10^5+(3-J173)*10)),"")</f>
        <v/>
      </c>
      <c r="M173" s="8" t="str">
        <f t="shared" si="7"/>
        <v/>
      </c>
      <c r="N173" s="8" t="str">
        <f>_xlfn.IFERROR(M173*100+'Rec.'!I166,"")</f>
        <v/>
      </c>
      <c r="O173" s="8" t="str">
        <f t="shared" si="8"/>
        <v/>
      </c>
    </row>
    <row r="174" spans="1:15" ht="21.95" customHeight="1">
      <c r="A174" s="19" t="str">
        <f t="shared" si="6"/>
        <v/>
      </c>
      <c r="B174" s="20" t="str">
        <f>IF(ROW()-8&gt;'Inf.'!$I$10,"",ROW()-8)</f>
        <v/>
      </c>
      <c r="C174" s="21" t="str">
        <f>IF(B174&gt;'Inf.'!$I$10,"",VLOOKUP(B174,'Rec.'!C:H,3,FALSE))</f>
        <v/>
      </c>
      <c r="D174" s="21" t="str">
        <f>IF(B174&gt;'Inf.'!$I$10,"",VLOOKUP(B174,'Rec.'!C:H,4,FALSE))</f>
        <v/>
      </c>
      <c r="E174" s="20" t="str">
        <f>IF(B174&gt;'Inf.'!$I$10,"",VLOOKUP(B174,'Rec.'!C:H,5,FALSE))</f>
        <v/>
      </c>
      <c r="F174" s="20" t="str">
        <f>IF(B174&gt;'Inf.'!$I$10,"",VLOOKUP(B174,'Rec.'!C:H,6,FALSE))</f>
        <v/>
      </c>
      <c r="G174" s="42"/>
      <c r="H174" s="42"/>
      <c r="I174" s="43"/>
      <c r="J174" s="42"/>
      <c r="K174" s="22" t="str">
        <f>_xlfn.IFERROR(IF(B174&gt;'Inf.'!$I$10,"",H174),"")</f>
        <v/>
      </c>
      <c r="L174" s="8" t="str">
        <f>_xlfn.IFERROR(IF('Inf.'!$C$10="Onsight",IF(K174="TOP",10^7+(10-I174)+(3-J174)*10,K174*10^5+(3-J174)*10),IF(K174="TOP",10^7+(3-J174)*10,K174*10^5+(3-J174)*10)),"")</f>
        <v/>
      </c>
      <c r="M174" s="8" t="str">
        <f t="shared" si="7"/>
        <v/>
      </c>
      <c r="N174" s="8" t="str">
        <f>_xlfn.IFERROR(M174*100+'Rec.'!I167,"")</f>
        <v/>
      </c>
      <c r="O174" s="8" t="str">
        <f t="shared" si="8"/>
        <v/>
      </c>
    </row>
    <row r="175" spans="1:15" ht="21.95" customHeight="1">
      <c r="A175" s="19" t="str">
        <f t="shared" si="6"/>
        <v/>
      </c>
      <c r="B175" s="20" t="str">
        <f>IF(ROW()-8&gt;'Inf.'!$I$10,"",ROW()-8)</f>
        <v/>
      </c>
      <c r="C175" s="21" t="str">
        <f>IF(B175&gt;'Inf.'!$I$10,"",VLOOKUP(B175,'Rec.'!C:H,3,FALSE))</f>
        <v/>
      </c>
      <c r="D175" s="21" t="str">
        <f>IF(B175&gt;'Inf.'!$I$10,"",VLOOKUP(B175,'Rec.'!C:H,4,FALSE))</f>
        <v/>
      </c>
      <c r="E175" s="20" t="str">
        <f>IF(B175&gt;'Inf.'!$I$10,"",VLOOKUP(B175,'Rec.'!C:H,5,FALSE))</f>
        <v/>
      </c>
      <c r="F175" s="20" t="str">
        <f>IF(B175&gt;'Inf.'!$I$10,"",VLOOKUP(B175,'Rec.'!C:H,6,FALSE))</f>
        <v/>
      </c>
      <c r="G175" s="42"/>
      <c r="H175" s="42"/>
      <c r="I175" s="43"/>
      <c r="J175" s="42"/>
      <c r="K175" s="22" t="str">
        <f>_xlfn.IFERROR(IF(B175&gt;'Inf.'!$I$10,"",H175),"")</f>
        <v/>
      </c>
      <c r="L175" s="8" t="str">
        <f>_xlfn.IFERROR(IF('Inf.'!$C$10="Onsight",IF(K175="TOP",10^7+(10-I175)+(3-J175)*10,K175*10^5+(3-J175)*10),IF(K175="TOP",10^7+(3-J175)*10,K175*10^5+(3-J175)*10)),"")</f>
        <v/>
      </c>
      <c r="M175" s="8" t="str">
        <f t="shared" si="7"/>
        <v/>
      </c>
      <c r="N175" s="8" t="str">
        <f>_xlfn.IFERROR(M175*100+'Rec.'!I168,"")</f>
        <v/>
      </c>
      <c r="O175" s="8" t="str">
        <f t="shared" si="8"/>
        <v/>
      </c>
    </row>
    <row r="176" spans="1:15" ht="21.95" customHeight="1">
      <c r="A176" s="19" t="str">
        <f t="shared" si="6"/>
        <v/>
      </c>
      <c r="B176" s="20" t="str">
        <f>IF(ROW()-8&gt;'Inf.'!$I$10,"",ROW()-8)</f>
        <v/>
      </c>
      <c r="C176" s="21" t="str">
        <f>IF(B176&gt;'Inf.'!$I$10,"",VLOOKUP(B176,'Rec.'!C:H,3,FALSE))</f>
        <v/>
      </c>
      <c r="D176" s="21" t="str">
        <f>IF(B176&gt;'Inf.'!$I$10,"",VLOOKUP(B176,'Rec.'!C:H,4,FALSE))</f>
        <v/>
      </c>
      <c r="E176" s="20" t="str">
        <f>IF(B176&gt;'Inf.'!$I$10,"",VLOOKUP(B176,'Rec.'!C:H,5,FALSE))</f>
        <v/>
      </c>
      <c r="F176" s="20" t="str">
        <f>IF(B176&gt;'Inf.'!$I$10,"",VLOOKUP(B176,'Rec.'!C:H,6,FALSE))</f>
        <v/>
      </c>
      <c r="G176" s="42"/>
      <c r="H176" s="42"/>
      <c r="I176" s="43"/>
      <c r="J176" s="42"/>
      <c r="K176" s="22" t="str">
        <f>_xlfn.IFERROR(IF(B176&gt;'Inf.'!$I$10,"",H176),"")</f>
        <v/>
      </c>
      <c r="L176" s="8" t="str">
        <f>_xlfn.IFERROR(IF('Inf.'!$C$10="Onsight",IF(K176="TOP",10^7+(10-I176)+(3-J176)*10,K176*10^5+(3-J176)*10),IF(K176="TOP",10^7+(3-J176)*10,K176*10^5+(3-J176)*10)),"")</f>
        <v/>
      </c>
      <c r="M176" s="8" t="str">
        <f t="shared" si="7"/>
        <v/>
      </c>
      <c r="N176" s="8" t="str">
        <f>_xlfn.IFERROR(M176*100+'Rec.'!I169,"")</f>
        <v/>
      </c>
      <c r="O176" s="8" t="str">
        <f t="shared" si="8"/>
        <v/>
      </c>
    </row>
    <row r="177" spans="1:15" ht="21.95" customHeight="1">
      <c r="A177" s="19" t="str">
        <f t="shared" si="6"/>
        <v/>
      </c>
      <c r="B177" s="20" t="str">
        <f>IF(ROW()-8&gt;'Inf.'!$I$10,"",ROW()-8)</f>
        <v/>
      </c>
      <c r="C177" s="21" t="str">
        <f>IF(B177&gt;'Inf.'!$I$10,"",VLOOKUP(B177,'Rec.'!C:H,3,FALSE))</f>
        <v/>
      </c>
      <c r="D177" s="21" t="str">
        <f>IF(B177&gt;'Inf.'!$I$10,"",VLOOKUP(B177,'Rec.'!C:H,4,FALSE))</f>
        <v/>
      </c>
      <c r="E177" s="20" t="str">
        <f>IF(B177&gt;'Inf.'!$I$10,"",VLOOKUP(B177,'Rec.'!C:H,5,FALSE))</f>
        <v/>
      </c>
      <c r="F177" s="20" t="str">
        <f>IF(B177&gt;'Inf.'!$I$10,"",VLOOKUP(B177,'Rec.'!C:H,6,FALSE))</f>
        <v/>
      </c>
      <c r="G177" s="42"/>
      <c r="H177" s="42"/>
      <c r="I177" s="43"/>
      <c r="J177" s="42"/>
      <c r="K177" s="22" t="str">
        <f>_xlfn.IFERROR(IF(B177&gt;'Inf.'!$I$10,"",H177),"")</f>
        <v/>
      </c>
      <c r="L177" s="8" t="str">
        <f>_xlfn.IFERROR(IF('Inf.'!$C$10="Onsight",IF(K177="TOP",10^7+(10-I177)+(3-J177)*10,K177*10^5+(3-J177)*10),IF(K177="TOP",10^7+(3-J177)*10,K177*10^5+(3-J177)*10)),"")</f>
        <v/>
      </c>
      <c r="M177" s="8" t="str">
        <f t="shared" si="7"/>
        <v/>
      </c>
      <c r="N177" s="8" t="str">
        <f>_xlfn.IFERROR(M177*100+'Rec.'!I170,"")</f>
        <v/>
      </c>
      <c r="O177" s="8" t="str">
        <f t="shared" si="8"/>
        <v/>
      </c>
    </row>
    <row r="178" spans="1:15" ht="21.95" customHeight="1">
      <c r="A178" s="19" t="str">
        <f t="shared" si="6"/>
        <v/>
      </c>
      <c r="B178" s="20" t="str">
        <f>IF(ROW()-8&gt;'Inf.'!$I$10,"",ROW()-8)</f>
        <v/>
      </c>
      <c r="C178" s="21" t="str">
        <f>IF(B178&gt;'Inf.'!$I$10,"",VLOOKUP(B178,'Rec.'!C:H,3,FALSE))</f>
        <v/>
      </c>
      <c r="D178" s="21" t="str">
        <f>IF(B178&gt;'Inf.'!$I$10,"",VLOOKUP(B178,'Rec.'!C:H,4,FALSE))</f>
        <v/>
      </c>
      <c r="E178" s="20" t="str">
        <f>IF(B178&gt;'Inf.'!$I$10,"",VLOOKUP(B178,'Rec.'!C:H,5,FALSE))</f>
        <v/>
      </c>
      <c r="F178" s="20" t="str">
        <f>IF(B178&gt;'Inf.'!$I$10,"",VLOOKUP(B178,'Rec.'!C:H,6,FALSE))</f>
        <v/>
      </c>
      <c r="G178" s="42"/>
      <c r="H178" s="42"/>
      <c r="I178" s="43"/>
      <c r="J178" s="42"/>
      <c r="K178" s="22" t="str">
        <f>_xlfn.IFERROR(IF(B178&gt;'Inf.'!$I$10,"",H178),"")</f>
        <v/>
      </c>
      <c r="L178" s="8" t="str">
        <f>_xlfn.IFERROR(IF('Inf.'!$C$10="Onsight",IF(K178="TOP",10^7+(10-I178)+(3-J178)*10,K178*10^5+(3-J178)*10),IF(K178="TOP",10^7+(3-J178)*10,K178*10^5+(3-J178)*10)),"")</f>
        <v/>
      </c>
      <c r="M178" s="8" t="str">
        <f t="shared" si="7"/>
        <v/>
      </c>
      <c r="N178" s="8" t="str">
        <f>_xlfn.IFERROR(M178*100+'Rec.'!I171,"")</f>
        <v/>
      </c>
      <c r="O178" s="8" t="str">
        <f t="shared" si="8"/>
        <v/>
      </c>
    </row>
    <row r="179" spans="1:15" ht="21.95" customHeight="1">
      <c r="A179" s="19" t="str">
        <f t="shared" si="6"/>
        <v/>
      </c>
      <c r="B179" s="20" t="str">
        <f>IF(ROW()-8&gt;'Inf.'!$I$10,"",ROW()-8)</f>
        <v/>
      </c>
      <c r="C179" s="21" t="str">
        <f>IF(B179&gt;'Inf.'!$I$10,"",VLOOKUP(B179,'Rec.'!C:H,3,FALSE))</f>
        <v/>
      </c>
      <c r="D179" s="21" t="str">
        <f>IF(B179&gt;'Inf.'!$I$10,"",VLOOKUP(B179,'Rec.'!C:H,4,FALSE))</f>
        <v/>
      </c>
      <c r="E179" s="20" t="str">
        <f>IF(B179&gt;'Inf.'!$I$10,"",VLOOKUP(B179,'Rec.'!C:H,5,FALSE))</f>
        <v/>
      </c>
      <c r="F179" s="20" t="str">
        <f>IF(B179&gt;'Inf.'!$I$10,"",VLOOKUP(B179,'Rec.'!C:H,6,FALSE))</f>
        <v/>
      </c>
      <c r="G179" s="42"/>
      <c r="H179" s="42"/>
      <c r="I179" s="43"/>
      <c r="J179" s="42"/>
      <c r="K179" s="22" t="str">
        <f>_xlfn.IFERROR(IF(B179&gt;'Inf.'!$I$10,"",H179),"")</f>
        <v/>
      </c>
      <c r="L179" s="8" t="str">
        <f>_xlfn.IFERROR(IF('Inf.'!$C$10="Onsight",IF(K179="TOP",10^7+(10-I179)+(3-J179)*10,K179*10^5+(3-J179)*10),IF(K179="TOP",10^7+(3-J179)*10,K179*10^5+(3-J179)*10)),"")</f>
        <v/>
      </c>
      <c r="M179" s="8" t="str">
        <f t="shared" si="7"/>
        <v/>
      </c>
      <c r="N179" s="8" t="str">
        <f>_xlfn.IFERROR(M179*100+'Rec.'!I172,"")</f>
        <v/>
      </c>
      <c r="O179" s="8" t="str">
        <f t="shared" si="8"/>
        <v/>
      </c>
    </row>
    <row r="180" spans="1:15" ht="21.95" customHeight="1">
      <c r="A180" s="19" t="str">
        <f t="shared" si="6"/>
        <v/>
      </c>
      <c r="B180" s="20" t="str">
        <f>IF(ROW()-8&gt;'Inf.'!$I$10,"",ROW()-8)</f>
        <v/>
      </c>
      <c r="C180" s="21" t="str">
        <f>IF(B180&gt;'Inf.'!$I$10,"",VLOOKUP(B180,'Rec.'!C:H,3,FALSE))</f>
        <v/>
      </c>
      <c r="D180" s="21" t="str">
        <f>IF(B180&gt;'Inf.'!$I$10,"",VLOOKUP(B180,'Rec.'!C:H,4,FALSE))</f>
        <v/>
      </c>
      <c r="E180" s="20" t="str">
        <f>IF(B180&gt;'Inf.'!$I$10,"",VLOOKUP(B180,'Rec.'!C:H,5,FALSE))</f>
        <v/>
      </c>
      <c r="F180" s="20" t="str">
        <f>IF(B180&gt;'Inf.'!$I$10,"",VLOOKUP(B180,'Rec.'!C:H,6,FALSE))</f>
        <v/>
      </c>
      <c r="G180" s="42"/>
      <c r="H180" s="42"/>
      <c r="I180" s="43"/>
      <c r="J180" s="42"/>
      <c r="K180" s="22" t="str">
        <f>_xlfn.IFERROR(IF(B180&gt;'Inf.'!$I$10,"",H180),"")</f>
        <v/>
      </c>
      <c r="L180" s="8" t="str">
        <f>_xlfn.IFERROR(IF('Inf.'!$C$10="Onsight",IF(K180="TOP",10^7+(10-I180)+(3-J180)*10,K180*10^5+(3-J180)*10),IF(K180="TOP",10^7+(3-J180)*10,K180*10^5+(3-J180)*10)),"")</f>
        <v/>
      </c>
      <c r="M180" s="8" t="str">
        <f t="shared" si="7"/>
        <v/>
      </c>
      <c r="N180" s="8" t="str">
        <f>_xlfn.IFERROR(M180*100+'Rec.'!I173,"")</f>
        <v/>
      </c>
      <c r="O180" s="8" t="str">
        <f t="shared" si="8"/>
        <v/>
      </c>
    </row>
    <row r="181" spans="1:15" ht="21.95" customHeight="1">
      <c r="A181" s="19" t="str">
        <f t="shared" si="6"/>
        <v/>
      </c>
      <c r="B181" s="20" t="str">
        <f>IF(ROW()-8&gt;'Inf.'!$I$10,"",ROW()-8)</f>
        <v/>
      </c>
      <c r="C181" s="21" t="str">
        <f>IF(B181&gt;'Inf.'!$I$10,"",VLOOKUP(B181,'Rec.'!C:H,3,FALSE))</f>
        <v/>
      </c>
      <c r="D181" s="21" t="str">
        <f>IF(B181&gt;'Inf.'!$I$10,"",VLOOKUP(B181,'Rec.'!C:H,4,FALSE))</f>
        <v/>
      </c>
      <c r="E181" s="20" t="str">
        <f>IF(B181&gt;'Inf.'!$I$10,"",VLOOKUP(B181,'Rec.'!C:H,5,FALSE))</f>
        <v/>
      </c>
      <c r="F181" s="20" t="str">
        <f>IF(B181&gt;'Inf.'!$I$10,"",VLOOKUP(B181,'Rec.'!C:H,6,FALSE))</f>
        <v/>
      </c>
      <c r="G181" s="42"/>
      <c r="H181" s="42"/>
      <c r="I181" s="43"/>
      <c r="J181" s="42"/>
      <c r="K181" s="22" t="str">
        <f>_xlfn.IFERROR(IF(B181&gt;'Inf.'!$I$10,"",H181),"")</f>
        <v/>
      </c>
      <c r="L181" s="8" t="str">
        <f>_xlfn.IFERROR(IF('Inf.'!$C$10="Onsight",IF(K181="TOP",10^7+(10-I181)+(3-J181)*10,K181*10^5+(3-J181)*10),IF(K181="TOP",10^7+(3-J181)*10,K181*10^5+(3-J181)*10)),"")</f>
        <v/>
      </c>
      <c r="M181" s="8" t="str">
        <f t="shared" si="7"/>
        <v/>
      </c>
      <c r="N181" s="8" t="str">
        <f>_xlfn.IFERROR(M181*100+'Rec.'!I174,"")</f>
        <v/>
      </c>
      <c r="O181" s="8" t="str">
        <f t="shared" si="8"/>
        <v/>
      </c>
    </row>
    <row r="182" spans="1:15" ht="21.95" customHeight="1">
      <c r="A182" s="19" t="str">
        <f t="shared" si="6"/>
        <v/>
      </c>
      <c r="B182" s="20" t="str">
        <f>IF(ROW()-8&gt;'Inf.'!$I$10,"",ROW()-8)</f>
        <v/>
      </c>
      <c r="C182" s="21" t="str">
        <f>IF(B182&gt;'Inf.'!$I$10,"",VLOOKUP(B182,'Rec.'!C:H,3,FALSE))</f>
        <v/>
      </c>
      <c r="D182" s="21" t="str">
        <f>IF(B182&gt;'Inf.'!$I$10,"",VLOOKUP(B182,'Rec.'!C:H,4,FALSE))</f>
        <v/>
      </c>
      <c r="E182" s="20" t="str">
        <f>IF(B182&gt;'Inf.'!$I$10,"",VLOOKUP(B182,'Rec.'!C:H,5,FALSE))</f>
        <v/>
      </c>
      <c r="F182" s="20" t="str">
        <f>IF(B182&gt;'Inf.'!$I$10,"",VLOOKUP(B182,'Rec.'!C:H,6,FALSE))</f>
        <v/>
      </c>
      <c r="G182" s="42"/>
      <c r="H182" s="42"/>
      <c r="I182" s="43"/>
      <c r="J182" s="42"/>
      <c r="K182" s="22" t="str">
        <f>_xlfn.IFERROR(IF(B182&gt;'Inf.'!$I$10,"",H182),"")</f>
        <v/>
      </c>
      <c r="L182" s="8" t="str">
        <f>_xlfn.IFERROR(IF('Inf.'!$C$10="Onsight",IF(K182="TOP",10^7+(10-I182)+(3-J182)*10,K182*10^5+(3-J182)*10),IF(K182="TOP",10^7+(3-J182)*10,K182*10^5+(3-J182)*10)),"")</f>
        <v/>
      </c>
      <c r="M182" s="8" t="str">
        <f t="shared" si="7"/>
        <v/>
      </c>
      <c r="N182" s="8" t="str">
        <f>_xlfn.IFERROR(M182*100+'Rec.'!I175,"")</f>
        <v/>
      </c>
      <c r="O182" s="8" t="str">
        <f t="shared" si="8"/>
        <v/>
      </c>
    </row>
    <row r="183" spans="1:15" ht="21.95" customHeight="1">
      <c r="A183" s="19" t="str">
        <f t="shared" si="6"/>
        <v/>
      </c>
      <c r="B183" s="20" t="str">
        <f>IF(ROW()-8&gt;'Inf.'!$I$10,"",ROW()-8)</f>
        <v/>
      </c>
      <c r="C183" s="21" t="str">
        <f>IF(B183&gt;'Inf.'!$I$10,"",VLOOKUP(B183,'Rec.'!C:H,3,FALSE))</f>
        <v/>
      </c>
      <c r="D183" s="21" t="str">
        <f>IF(B183&gt;'Inf.'!$I$10,"",VLOOKUP(B183,'Rec.'!C:H,4,FALSE))</f>
        <v/>
      </c>
      <c r="E183" s="20" t="str">
        <f>IF(B183&gt;'Inf.'!$I$10,"",VLOOKUP(B183,'Rec.'!C:H,5,FALSE))</f>
        <v/>
      </c>
      <c r="F183" s="20" t="str">
        <f>IF(B183&gt;'Inf.'!$I$10,"",VLOOKUP(B183,'Rec.'!C:H,6,FALSE))</f>
        <v/>
      </c>
      <c r="G183" s="42"/>
      <c r="H183" s="42"/>
      <c r="I183" s="43"/>
      <c r="J183" s="42"/>
      <c r="K183" s="22" t="str">
        <f>_xlfn.IFERROR(IF(B183&gt;'Inf.'!$I$10,"",H183),"")</f>
        <v/>
      </c>
      <c r="L183" s="8" t="str">
        <f>_xlfn.IFERROR(IF('Inf.'!$C$10="Onsight",IF(K183="TOP",10^7+(10-I183)+(3-J183)*10,K183*10^5+(3-J183)*10),IF(K183="TOP",10^7+(3-J183)*10,K183*10^5+(3-J183)*10)),"")</f>
        <v/>
      </c>
      <c r="M183" s="8" t="str">
        <f t="shared" si="7"/>
        <v/>
      </c>
      <c r="N183" s="8" t="str">
        <f>_xlfn.IFERROR(M183*100+'Rec.'!I176,"")</f>
        <v/>
      </c>
      <c r="O183" s="8" t="str">
        <f t="shared" si="8"/>
        <v/>
      </c>
    </row>
    <row r="184" spans="1:15" ht="21.95" customHeight="1">
      <c r="A184" s="19" t="str">
        <f t="shared" si="6"/>
        <v/>
      </c>
      <c r="B184" s="20" t="str">
        <f>IF(ROW()-8&gt;'Inf.'!$I$10,"",ROW()-8)</f>
        <v/>
      </c>
      <c r="C184" s="21" t="str">
        <f>IF(B184&gt;'Inf.'!$I$10,"",VLOOKUP(B184,'Rec.'!C:H,3,FALSE))</f>
        <v/>
      </c>
      <c r="D184" s="21" t="str">
        <f>IF(B184&gt;'Inf.'!$I$10,"",VLOOKUP(B184,'Rec.'!C:H,4,FALSE))</f>
        <v/>
      </c>
      <c r="E184" s="20" t="str">
        <f>IF(B184&gt;'Inf.'!$I$10,"",VLOOKUP(B184,'Rec.'!C:H,5,FALSE))</f>
        <v/>
      </c>
      <c r="F184" s="20" t="str">
        <f>IF(B184&gt;'Inf.'!$I$10,"",VLOOKUP(B184,'Rec.'!C:H,6,FALSE))</f>
        <v/>
      </c>
      <c r="G184" s="42"/>
      <c r="H184" s="42"/>
      <c r="I184" s="43"/>
      <c r="J184" s="42"/>
      <c r="K184" s="22" t="str">
        <f>_xlfn.IFERROR(IF(B184&gt;'Inf.'!$I$10,"",H184),"")</f>
        <v/>
      </c>
      <c r="L184" s="8" t="str">
        <f>_xlfn.IFERROR(IF('Inf.'!$C$10="Onsight",IF(K184="TOP",10^7+(10-I184)+(3-J184)*10,K184*10^5+(3-J184)*10),IF(K184="TOP",10^7+(3-J184)*10,K184*10^5+(3-J184)*10)),"")</f>
        <v/>
      </c>
      <c r="M184" s="8" t="str">
        <f t="shared" si="7"/>
        <v/>
      </c>
      <c r="N184" s="8" t="str">
        <f>_xlfn.IFERROR(M184*100+'Rec.'!I177,"")</f>
        <v/>
      </c>
      <c r="O184" s="8" t="str">
        <f t="shared" si="8"/>
        <v/>
      </c>
    </row>
    <row r="185" spans="1:15" ht="21.95" customHeight="1">
      <c r="A185" s="19" t="str">
        <f t="shared" si="6"/>
        <v/>
      </c>
      <c r="B185" s="20" t="str">
        <f>IF(ROW()-8&gt;'Inf.'!$I$10,"",ROW()-8)</f>
        <v/>
      </c>
      <c r="C185" s="21" t="str">
        <f>IF(B185&gt;'Inf.'!$I$10,"",VLOOKUP(B185,'Rec.'!C:H,3,FALSE))</f>
        <v/>
      </c>
      <c r="D185" s="21" t="str">
        <f>IF(B185&gt;'Inf.'!$I$10,"",VLOOKUP(B185,'Rec.'!C:H,4,FALSE))</f>
        <v/>
      </c>
      <c r="E185" s="20" t="str">
        <f>IF(B185&gt;'Inf.'!$I$10,"",VLOOKUP(B185,'Rec.'!C:H,5,FALSE))</f>
        <v/>
      </c>
      <c r="F185" s="20" t="str">
        <f>IF(B185&gt;'Inf.'!$I$10,"",VLOOKUP(B185,'Rec.'!C:H,6,FALSE))</f>
        <v/>
      </c>
      <c r="G185" s="42"/>
      <c r="H185" s="42"/>
      <c r="I185" s="43"/>
      <c r="J185" s="42"/>
      <c r="K185" s="22" t="str">
        <f>_xlfn.IFERROR(IF(B185&gt;'Inf.'!$I$10,"",H185),"")</f>
        <v/>
      </c>
      <c r="L185" s="8" t="str">
        <f>_xlfn.IFERROR(IF('Inf.'!$C$10="Onsight",IF(K185="TOP",10^7+(10-I185)+(3-J185)*10,K185*10^5+(3-J185)*10),IF(K185="TOP",10^7+(3-J185)*10,K185*10^5+(3-J185)*10)),"")</f>
        <v/>
      </c>
      <c r="M185" s="8" t="str">
        <f t="shared" si="7"/>
        <v/>
      </c>
      <c r="N185" s="8" t="str">
        <f>_xlfn.IFERROR(M185*100+'Rec.'!I178,"")</f>
        <v/>
      </c>
      <c r="O185" s="8" t="str">
        <f t="shared" si="8"/>
        <v/>
      </c>
    </row>
    <row r="186" spans="1:15" ht="21.95" customHeight="1">
      <c r="A186" s="19" t="str">
        <f t="shared" si="6"/>
        <v/>
      </c>
      <c r="B186" s="20" t="str">
        <f>IF(ROW()-8&gt;'Inf.'!$I$10,"",ROW()-8)</f>
        <v/>
      </c>
      <c r="C186" s="21" t="str">
        <f>IF(B186&gt;'Inf.'!$I$10,"",VLOOKUP(B186,'Rec.'!C:H,3,FALSE))</f>
        <v/>
      </c>
      <c r="D186" s="21" t="str">
        <f>IF(B186&gt;'Inf.'!$I$10,"",VLOOKUP(B186,'Rec.'!C:H,4,FALSE))</f>
        <v/>
      </c>
      <c r="E186" s="20" t="str">
        <f>IF(B186&gt;'Inf.'!$I$10,"",VLOOKUP(B186,'Rec.'!C:H,5,FALSE))</f>
        <v/>
      </c>
      <c r="F186" s="20" t="str">
        <f>IF(B186&gt;'Inf.'!$I$10,"",VLOOKUP(B186,'Rec.'!C:H,6,FALSE))</f>
        <v/>
      </c>
      <c r="G186" s="42"/>
      <c r="H186" s="42"/>
      <c r="I186" s="43"/>
      <c r="J186" s="42"/>
      <c r="K186" s="22" t="str">
        <f>_xlfn.IFERROR(IF(B186&gt;'Inf.'!$I$10,"",H186),"")</f>
        <v/>
      </c>
      <c r="L186" s="8" t="str">
        <f>_xlfn.IFERROR(IF('Inf.'!$C$10="Onsight",IF(K186="TOP",10^7+(10-I186)+(3-J186)*10,K186*10^5+(3-J186)*10),IF(K186="TOP",10^7+(3-J186)*10,K186*10^5+(3-J186)*10)),"")</f>
        <v/>
      </c>
      <c r="M186" s="8" t="str">
        <f t="shared" si="7"/>
        <v/>
      </c>
      <c r="N186" s="8" t="str">
        <f>_xlfn.IFERROR(M186*100+'Rec.'!I179,"")</f>
        <v/>
      </c>
      <c r="O186" s="8" t="str">
        <f t="shared" si="8"/>
        <v/>
      </c>
    </row>
    <row r="187" spans="1:15" ht="21.95" customHeight="1">
      <c r="A187" s="19" t="str">
        <f t="shared" si="6"/>
        <v/>
      </c>
      <c r="B187" s="20" t="str">
        <f>IF(ROW()-8&gt;'Inf.'!$I$10,"",ROW()-8)</f>
        <v/>
      </c>
      <c r="C187" s="21" t="str">
        <f>IF(B187&gt;'Inf.'!$I$10,"",VLOOKUP(B187,'Rec.'!C:H,3,FALSE))</f>
        <v/>
      </c>
      <c r="D187" s="21" t="str">
        <f>IF(B187&gt;'Inf.'!$I$10,"",VLOOKUP(B187,'Rec.'!C:H,4,FALSE))</f>
        <v/>
      </c>
      <c r="E187" s="20" t="str">
        <f>IF(B187&gt;'Inf.'!$I$10,"",VLOOKUP(B187,'Rec.'!C:H,5,FALSE))</f>
        <v/>
      </c>
      <c r="F187" s="20" t="str">
        <f>IF(B187&gt;'Inf.'!$I$10,"",VLOOKUP(B187,'Rec.'!C:H,6,FALSE))</f>
        <v/>
      </c>
      <c r="G187" s="42"/>
      <c r="H187" s="42"/>
      <c r="I187" s="43"/>
      <c r="J187" s="42"/>
      <c r="K187" s="22" t="str">
        <f>_xlfn.IFERROR(IF(B187&gt;'Inf.'!$I$10,"",H187),"")</f>
        <v/>
      </c>
      <c r="L187" s="8" t="str">
        <f>_xlfn.IFERROR(IF('Inf.'!$C$10="Onsight",IF(K187="TOP",10^7+(10-I187)+(3-J187)*10,K187*10^5+(3-J187)*10),IF(K187="TOP",10^7+(3-J187)*10,K187*10^5+(3-J187)*10)),"")</f>
        <v/>
      </c>
      <c r="M187" s="8" t="str">
        <f t="shared" si="7"/>
        <v/>
      </c>
      <c r="N187" s="8" t="str">
        <f>_xlfn.IFERROR(M187*100+'Rec.'!I180,"")</f>
        <v/>
      </c>
      <c r="O187" s="8" t="str">
        <f t="shared" si="8"/>
        <v/>
      </c>
    </row>
    <row r="188" spans="1:15" ht="21.95" customHeight="1">
      <c r="A188" s="19" t="str">
        <f t="shared" si="6"/>
        <v/>
      </c>
      <c r="B188" s="20" t="str">
        <f>IF(ROW()-8&gt;'Inf.'!$I$10,"",ROW()-8)</f>
        <v/>
      </c>
      <c r="C188" s="21" t="str">
        <f>IF(B188&gt;'Inf.'!$I$10,"",VLOOKUP(B188,'Rec.'!C:H,3,FALSE))</f>
        <v/>
      </c>
      <c r="D188" s="21" t="str">
        <f>IF(B188&gt;'Inf.'!$I$10,"",VLOOKUP(B188,'Rec.'!C:H,4,FALSE))</f>
        <v/>
      </c>
      <c r="E188" s="20" t="str">
        <f>IF(B188&gt;'Inf.'!$I$10,"",VLOOKUP(B188,'Rec.'!C:H,5,FALSE))</f>
        <v/>
      </c>
      <c r="F188" s="20" t="str">
        <f>IF(B188&gt;'Inf.'!$I$10,"",VLOOKUP(B188,'Rec.'!C:H,6,FALSE))</f>
        <v/>
      </c>
      <c r="G188" s="42"/>
      <c r="H188" s="42"/>
      <c r="I188" s="43"/>
      <c r="J188" s="42"/>
      <c r="K188" s="22" t="str">
        <f>_xlfn.IFERROR(IF(B188&gt;'Inf.'!$I$10,"",H188),"")</f>
        <v/>
      </c>
      <c r="L188" s="8" t="str">
        <f>_xlfn.IFERROR(IF('Inf.'!$C$10="Onsight",IF(K188="TOP",10^7+(10-I188)+(3-J188)*10,K188*10^5+(3-J188)*10),IF(K188="TOP",10^7+(3-J188)*10,K188*10^5+(3-J188)*10)),"")</f>
        <v/>
      </c>
      <c r="M188" s="8" t="str">
        <f t="shared" si="7"/>
        <v/>
      </c>
      <c r="N188" s="8" t="str">
        <f>_xlfn.IFERROR(M188*100+'Rec.'!I181,"")</f>
        <v/>
      </c>
      <c r="O188" s="8" t="str">
        <f t="shared" si="8"/>
        <v/>
      </c>
    </row>
    <row r="189" spans="1:15" ht="21.95" customHeight="1">
      <c r="A189" s="19" t="str">
        <f t="shared" si="6"/>
        <v/>
      </c>
      <c r="B189" s="20" t="str">
        <f>IF(ROW()-8&gt;'Inf.'!$I$10,"",ROW()-8)</f>
        <v/>
      </c>
      <c r="C189" s="21" t="str">
        <f>IF(B189&gt;'Inf.'!$I$10,"",VLOOKUP(B189,'Rec.'!C:H,3,FALSE))</f>
        <v/>
      </c>
      <c r="D189" s="21" t="str">
        <f>IF(B189&gt;'Inf.'!$I$10,"",VLOOKUP(B189,'Rec.'!C:H,4,FALSE))</f>
        <v/>
      </c>
      <c r="E189" s="20" t="str">
        <f>IF(B189&gt;'Inf.'!$I$10,"",VLOOKUP(B189,'Rec.'!C:H,5,FALSE))</f>
        <v/>
      </c>
      <c r="F189" s="20" t="str">
        <f>IF(B189&gt;'Inf.'!$I$10,"",VLOOKUP(B189,'Rec.'!C:H,6,FALSE))</f>
        <v/>
      </c>
      <c r="G189" s="42"/>
      <c r="H189" s="42"/>
      <c r="I189" s="43"/>
      <c r="J189" s="42"/>
      <c r="K189" s="22" t="str">
        <f>_xlfn.IFERROR(IF(B189&gt;'Inf.'!$I$10,"",H189),"")</f>
        <v/>
      </c>
      <c r="L189" s="8" t="str">
        <f>_xlfn.IFERROR(IF('Inf.'!$C$10="Onsight",IF(K189="TOP",10^7+(10-I189)+(3-J189)*10,K189*10^5+(3-J189)*10),IF(K189="TOP",10^7+(3-J189)*10,K189*10^5+(3-J189)*10)),"")</f>
        <v/>
      </c>
      <c r="M189" s="8" t="str">
        <f t="shared" si="7"/>
        <v/>
      </c>
      <c r="N189" s="8" t="str">
        <f>_xlfn.IFERROR(M189*100+'Rec.'!I182,"")</f>
        <v/>
      </c>
      <c r="O189" s="8" t="str">
        <f t="shared" si="8"/>
        <v/>
      </c>
    </row>
    <row r="190" spans="1:15" ht="21.95" customHeight="1">
      <c r="A190" s="19" t="str">
        <f t="shared" si="6"/>
        <v/>
      </c>
      <c r="B190" s="20" t="str">
        <f>IF(ROW()-8&gt;'Inf.'!$I$10,"",ROW()-8)</f>
        <v/>
      </c>
      <c r="C190" s="21" t="str">
        <f>IF(B190&gt;'Inf.'!$I$10,"",VLOOKUP(B190,'Rec.'!C:H,3,FALSE))</f>
        <v/>
      </c>
      <c r="D190" s="21" t="str">
        <f>IF(B190&gt;'Inf.'!$I$10,"",VLOOKUP(B190,'Rec.'!C:H,4,FALSE))</f>
        <v/>
      </c>
      <c r="E190" s="20" t="str">
        <f>IF(B190&gt;'Inf.'!$I$10,"",VLOOKUP(B190,'Rec.'!C:H,5,FALSE))</f>
        <v/>
      </c>
      <c r="F190" s="20" t="str">
        <f>IF(B190&gt;'Inf.'!$I$10,"",VLOOKUP(B190,'Rec.'!C:H,6,FALSE))</f>
        <v/>
      </c>
      <c r="G190" s="42"/>
      <c r="H190" s="42"/>
      <c r="I190" s="43"/>
      <c r="J190" s="42"/>
      <c r="K190" s="22" t="str">
        <f>_xlfn.IFERROR(IF(B190&gt;'Inf.'!$I$10,"",H190),"")</f>
        <v/>
      </c>
      <c r="L190" s="8" t="str">
        <f>_xlfn.IFERROR(IF('Inf.'!$C$10="Onsight",IF(K190="TOP",10^7+(10-I190)+(3-J190)*10,K190*10^5+(3-J190)*10),IF(K190="TOP",10^7+(3-J190)*10,K190*10^5+(3-J190)*10)),"")</f>
        <v/>
      </c>
      <c r="M190" s="8" t="str">
        <f t="shared" si="7"/>
        <v/>
      </c>
      <c r="N190" s="8" t="str">
        <f>_xlfn.IFERROR(M190*100+'Rec.'!I183,"")</f>
        <v/>
      </c>
      <c r="O190" s="8" t="str">
        <f t="shared" si="8"/>
        <v/>
      </c>
    </row>
    <row r="191" spans="1:15" ht="21.95" customHeight="1">
      <c r="A191" s="19" t="str">
        <f t="shared" si="6"/>
        <v/>
      </c>
      <c r="B191" s="20" t="str">
        <f>IF(ROW()-8&gt;'Inf.'!$I$10,"",ROW()-8)</f>
        <v/>
      </c>
      <c r="C191" s="21" t="str">
        <f>IF(B191&gt;'Inf.'!$I$10,"",VLOOKUP(B191,'Rec.'!C:H,3,FALSE))</f>
        <v/>
      </c>
      <c r="D191" s="21" t="str">
        <f>IF(B191&gt;'Inf.'!$I$10,"",VLOOKUP(B191,'Rec.'!C:H,4,FALSE))</f>
        <v/>
      </c>
      <c r="E191" s="20" t="str">
        <f>IF(B191&gt;'Inf.'!$I$10,"",VLOOKUP(B191,'Rec.'!C:H,5,FALSE))</f>
        <v/>
      </c>
      <c r="F191" s="20" t="str">
        <f>IF(B191&gt;'Inf.'!$I$10,"",VLOOKUP(B191,'Rec.'!C:H,6,FALSE))</f>
        <v/>
      </c>
      <c r="G191" s="42"/>
      <c r="H191" s="42"/>
      <c r="I191" s="43"/>
      <c r="J191" s="42"/>
      <c r="K191" s="22" t="str">
        <f>_xlfn.IFERROR(IF(B191&gt;'Inf.'!$I$10,"",H191),"")</f>
        <v/>
      </c>
      <c r="L191" s="8" t="str">
        <f>_xlfn.IFERROR(IF('Inf.'!$C$10="Onsight",IF(K191="TOP",10^7+(10-I191)+(3-J191)*10,K191*10^5+(3-J191)*10),IF(K191="TOP",10^7+(3-J191)*10,K191*10^5+(3-J191)*10)),"")</f>
        <v/>
      </c>
      <c r="M191" s="8" t="str">
        <f t="shared" si="7"/>
        <v/>
      </c>
      <c r="N191" s="8" t="str">
        <f>_xlfn.IFERROR(M191*100+'Rec.'!I184,"")</f>
        <v/>
      </c>
      <c r="O191" s="8" t="str">
        <f t="shared" si="8"/>
        <v/>
      </c>
    </row>
    <row r="192" spans="1:15" ht="21.95" customHeight="1">
      <c r="A192" s="19" t="str">
        <f t="shared" si="6"/>
        <v/>
      </c>
      <c r="B192" s="20" t="str">
        <f>IF(ROW()-8&gt;'Inf.'!$I$10,"",ROW()-8)</f>
        <v/>
      </c>
      <c r="C192" s="21" t="str">
        <f>IF(B192&gt;'Inf.'!$I$10,"",VLOOKUP(B192,'Rec.'!C:H,3,FALSE))</f>
        <v/>
      </c>
      <c r="D192" s="21" t="str">
        <f>IF(B192&gt;'Inf.'!$I$10,"",VLOOKUP(B192,'Rec.'!C:H,4,FALSE))</f>
        <v/>
      </c>
      <c r="E192" s="20" t="str">
        <f>IF(B192&gt;'Inf.'!$I$10,"",VLOOKUP(B192,'Rec.'!C:H,5,FALSE))</f>
        <v/>
      </c>
      <c r="F192" s="20" t="str">
        <f>IF(B192&gt;'Inf.'!$I$10,"",VLOOKUP(B192,'Rec.'!C:H,6,FALSE))</f>
        <v/>
      </c>
      <c r="G192" s="42"/>
      <c r="H192" s="42"/>
      <c r="I192" s="43"/>
      <c r="J192" s="42"/>
      <c r="K192" s="22" t="str">
        <f>_xlfn.IFERROR(IF(B192&gt;'Inf.'!$I$10,"",H192),"")</f>
        <v/>
      </c>
      <c r="L192" s="8" t="str">
        <f>_xlfn.IFERROR(IF('Inf.'!$C$10="Onsight",IF(K192="TOP",10^7+(10-I192)+(3-J192)*10,K192*10^5+(3-J192)*10),IF(K192="TOP",10^7+(3-J192)*10,K192*10^5+(3-J192)*10)),"")</f>
        <v/>
      </c>
      <c r="M192" s="8" t="str">
        <f t="shared" si="7"/>
        <v/>
      </c>
      <c r="N192" s="8" t="str">
        <f>_xlfn.IFERROR(M192*100+'Rec.'!I185,"")</f>
        <v/>
      </c>
      <c r="O192" s="8" t="str">
        <f t="shared" si="8"/>
        <v/>
      </c>
    </row>
    <row r="193" spans="1:15" ht="21.95" customHeight="1">
      <c r="A193" s="19" t="str">
        <f t="shared" si="6"/>
        <v/>
      </c>
      <c r="B193" s="20" t="str">
        <f>IF(ROW()-8&gt;'Inf.'!$I$10,"",ROW()-8)</f>
        <v/>
      </c>
      <c r="C193" s="21" t="str">
        <f>IF(B193&gt;'Inf.'!$I$10,"",VLOOKUP(B193,'Rec.'!C:H,3,FALSE))</f>
        <v/>
      </c>
      <c r="D193" s="21" t="str">
        <f>IF(B193&gt;'Inf.'!$I$10,"",VLOOKUP(B193,'Rec.'!C:H,4,FALSE))</f>
        <v/>
      </c>
      <c r="E193" s="20" t="str">
        <f>IF(B193&gt;'Inf.'!$I$10,"",VLOOKUP(B193,'Rec.'!C:H,5,FALSE))</f>
        <v/>
      </c>
      <c r="F193" s="20" t="str">
        <f>IF(B193&gt;'Inf.'!$I$10,"",VLOOKUP(B193,'Rec.'!C:H,6,FALSE))</f>
        <v/>
      </c>
      <c r="G193" s="42"/>
      <c r="H193" s="42"/>
      <c r="I193" s="43"/>
      <c r="J193" s="42"/>
      <c r="K193" s="22" t="str">
        <f>_xlfn.IFERROR(IF(B193&gt;'Inf.'!$I$10,"",H193),"")</f>
        <v/>
      </c>
      <c r="L193" s="8" t="str">
        <f>_xlfn.IFERROR(IF('Inf.'!$C$10="Onsight",IF(K193="TOP",10^7+(10-I193)+(3-J193)*10,K193*10^5+(3-J193)*10),IF(K193="TOP",10^7+(3-J193)*10,K193*10^5+(3-J193)*10)),"")</f>
        <v/>
      </c>
      <c r="M193" s="8" t="str">
        <f t="shared" si="7"/>
        <v/>
      </c>
      <c r="N193" s="8" t="str">
        <f>_xlfn.IFERROR(M193*100+'Rec.'!I186,"")</f>
        <v/>
      </c>
      <c r="O193" s="8" t="str">
        <f t="shared" si="8"/>
        <v/>
      </c>
    </row>
    <row r="194" spans="1:15" ht="21.95" customHeight="1">
      <c r="A194" s="19" t="str">
        <f t="shared" si="6"/>
        <v/>
      </c>
      <c r="B194" s="20" t="str">
        <f>IF(ROW()-8&gt;'Inf.'!$I$10,"",ROW()-8)</f>
        <v/>
      </c>
      <c r="C194" s="21" t="str">
        <f>IF(B194&gt;'Inf.'!$I$10,"",VLOOKUP(B194,'Rec.'!C:H,3,FALSE))</f>
        <v/>
      </c>
      <c r="D194" s="21" t="str">
        <f>IF(B194&gt;'Inf.'!$I$10,"",VLOOKUP(B194,'Rec.'!C:H,4,FALSE))</f>
        <v/>
      </c>
      <c r="E194" s="20" t="str">
        <f>IF(B194&gt;'Inf.'!$I$10,"",VLOOKUP(B194,'Rec.'!C:H,5,FALSE))</f>
        <v/>
      </c>
      <c r="F194" s="20" t="str">
        <f>IF(B194&gt;'Inf.'!$I$10,"",VLOOKUP(B194,'Rec.'!C:H,6,FALSE))</f>
        <v/>
      </c>
      <c r="G194" s="42"/>
      <c r="H194" s="42"/>
      <c r="I194" s="43"/>
      <c r="J194" s="42"/>
      <c r="K194" s="22" t="str">
        <f>_xlfn.IFERROR(IF(B194&gt;'Inf.'!$I$10,"",H194),"")</f>
        <v/>
      </c>
      <c r="L194" s="8" t="str">
        <f>_xlfn.IFERROR(IF('Inf.'!$C$10="Onsight",IF(K194="TOP",10^7+(10-I194)+(3-J194)*10,K194*10^5+(3-J194)*10),IF(K194="TOP",10^7+(3-J194)*10,K194*10^5+(3-J194)*10)),"")</f>
        <v/>
      </c>
      <c r="M194" s="8" t="str">
        <f t="shared" si="7"/>
        <v/>
      </c>
      <c r="N194" s="8" t="str">
        <f>_xlfn.IFERROR(M194*100+'Rec.'!I187,"")</f>
        <v/>
      </c>
      <c r="O194" s="8" t="str">
        <f t="shared" si="8"/>
        <v/>
      </c>
    </row>
    <row r="195" spans="1:15" ht="21.95" customHeight="1">
      <c r="A195" s="19" t="str">
        <f t="shared" si="6"/>
        <v/>
      </c>
      <c r="B195" s="20" t="str">
        <f>IF(ROW()-8&gt;'Inf.'!$I$10,"",ROW()-8)</f>
        <v/>
      </c>
      <c r="C195" s="21" t="str">
        <f>IF(B195&gt;'Inf.'!$I$10,"",VLOOKUP(B195,'Rec.'!C:H,3,FALSE))</f>
        <v/>
      </c>
      <c r="D195" s="21" t="str">
        <f>IF(B195&gt;'Inf.'!$I$10,"",VLOOKUP(B195,'Rec.'!C:H,4,FALSE))</f>
        <v/>
      </c>
      <c r="E195" s="20" t="str">
        <f>IF(B195&gt;'Inf.'!$I$10,"",VLOOKUP(B195,'Rec.'!C:H,5,FALSE))</f>
        <v/>
      </c>
      <c r="F195" s="20" t="str">
        <f>IF(B195&gt;'Inf.'!$I$10,"",VLOOKUP(B195,'Rec.'!C:H,6,FALSE))</f>
        <v/>
      </c>
      <c r="G195" s="42"/>
      <c r="H195" s="42"/>
      <c r="I195" s="43"/>
      <c r="J195" s="42"/>
      <c r="K195" s="22" t="str">
        <f>_xlfn.IFERROR(IF(B195&gt;'Inf.'!$I$10,"",H195),"")</f>
        <v/>
      </c>
      <c r="L195" s="8" t="str">
        <f>_xlfn.IFERROR(IF('Inf.'!$C$10="Onsight",IF(K195="TOP",10^7+(10-I195)+(3-J195)*10,K195*10^5+(3-J195)*10),IF(K195="TOP",10^7+(3-J195)*10,K195*10^5+(3-J195)*10)),"")</f>
        <v/>
      </c>
      <c r="M195" s="8" t="str">
        <f t="shared" si="7"/>
        <v/>
      </c>
      <c r="N195" s="8" t="str">
        <f>_xlfn.IFERROR(M195*100+'Rec.'!I188,"")</f>
        <v/>
      </c>
      <c r="O195" s="8" t="str">
        <f t="shared" si="8"/>
        <v/>
      </c>
    </row>
    <row r="196" spans="1:15" ht="21.95" customHeight="1">
      <c r="A196" s="19" t="str">
        <f t="shared" si="6"/>
        <v/>
      </c>
      <c r="B196" s="20" t="str">
        <f>IF(ROW()-8&gt;'Inf.'!$I$10,"",ROW()-8)</f>
        <v/>
      </c>
      <c r="C196" s="21" t="str">
        <f>IF(B196&gt;'Inf.'!$I$10,"",VLOOKUP(B196,'Rec.'!C:H,3,FALSE))</f>
        <v/>
      </c>
      <c r="D196" s="21" t="str">
        <f>IF(B196&gt;'Inf.'!$I$10,"",VLOOKUP(B196,'Rec.'!C:H,4,FALSE))</f>
        <v/>
      </c>
      <c r="E196" s="20" t="str">
        <f>IF(B196&gt;'Inf.'!$I$10,"",VLOOKUP(B196,'Rec.'!C:H,5,FALSE))</f>
        <v/>
      </c>
      <c r="F196" s="20" t="str">
        <f>IF(B196&gt;'Inf.'!$I$10,"",VLOOKUP(B196,'Rec.'!C:H,6,FALSE))</f>
        <v/>
      </c>
      <c r="G196" s="42"/>
      <c r="H196" s="42"/>
      <c r="I196" s="43"/>
      <c r="J196" s="42"/>
      <c r="K196" s="22" t="str">
        <f>_xlfn.IFERROR(IF(B196&gt;'Inf.'!$I$10,"",H196),"")</f>
        <v/>
      </c>
      <c r="L196" s="8" t="str">
        <f>_xlfn.IFERROR(IF('Inf.'!$C$10="Onsight",IF(K196="TOP",10^7+(10-I196)+(3-J196)*10,K196*10^5+(3-J196)*10),IF(K196="TOP",10^7+(3-J196)*10,K196*10^5+(3-J196)*10)),"")</f>
        <v/>
      </c>
      <c r="M196" s="8" t="str">
        <f t="shared" si="7"/>
        <v/>
      </c>
      <c r="N196" s="8" t="str">
        <f>_xlfn.IFERROR(M196*100+'Rec.'!I189,"")</f>
        <v/>
      </c>
      <c r="O196" s="8" t="str">
        <f t="shared" si="8"/>
        <v/>
      </c>
    </row>
    <row r="197" spans="1:15" ht="21.95" customHeight="1">
      <c r="A197" s="19" t="str">
        <f t="shared" si="6"/>
        <v/>
      </c>
      <c r="B197" s="20" t="str">
        <f>IF(ROW()-8&gt;'Inf.'!$I$10,"",ROW()-8)</f>
        <v/>
      </c>
      <c r="C197" s="21" t="str">
        <f>IF(B197&gt;'Inf.'!$I$10,"",VLOOKUP(B197,'Rec.'!C:H,3,FALSE))</f>
        <v/>
      </c>
      <c r="D197" s="21" t="str">
        <f>IF(B197&gt;'Inf.'!$I$10,"",VLOOKUP(B197,'Rec.'!C:H,4,FALSE))</f>
        <v/>
      </c>
      <c r="E197" s="20" t="str">
        <f>IF(B197&gt;'Inf.'!$I$10,"",VLOOKUP(B197,'Rec.'!C:H,5,FALSE))</f>
        <v/>
      </c>
      <c r="F197" s="20" t="str">
        <f>IF(B197&gt;'Inf.'!$I$10,"",VLOOKUP(B197,'Rec.'!C:H,6,FALSE))</f>
        <v/>
      </c>
      <c r="G197" s="42"/>
      <c r="H197" s="42"/>
      <c r="I197" s="43"/>
      <c r="J197" s="42"/>
      <c r="K197" s="22" t="str">
        <f>_xlfn.IFERROR(IF(B197&gt;'Inf.'!$I$10,"",H197),"")</f>
        <v/>
      </c>
      <c r="L197" s="8" t="str">
        <f>_xlfn.IFERROR(IF('Inf.'!$C$10="Onsight",IF(K197="TOP",10^7+(10-I197)+(3-J197)*10,K197*10^5+(3-J197)*10),IF(K197="TOP",10^7+(3-J197)*10,K197*10^5+(3-J197)*10)),"")</f>
        <v/>
      </c>
      <c r="M197" s="8" t="str">
        <f t="shared" si="7"/>
        <v/>
      </c>
      <c r="N197" s="8" t="str">
        <f>_xlfn.IFERROR(M197*100+'Rec.'!I190,"")</f>
        <v/>
      </c>
      <c r="O197" s="8" t="str">
        <f t="shared" si="8"/>
        <v/>
      </c>
    </row>
    <row r="198" spans="1:15" ht="21.95" customHeight="1">
      <c r="A198" s="19" t="str">
        <f t="shared" si="6"/>
        <v/>
      </c>
      <c r="B198" s="20" t="str">
        <f>IF(ROW()-8&gt;'Inf.'!$I$10,"",ROW()-8)</f>
        <v/>
      </c>
      <c r="C198" s="21" t="str">
        <f>IF(B198&gt;'Inf.'!$I$10,"",VLOOKUP(B198,'Rec.'!C:H,3,FALSE))</f>
        <v/>
      </c>
      <c r="D198" s="21" t="str">
        <f>IF(B198&gt;'Inf.'!$I$10,"",VLOOKUP(B198,'Rec.'!C:H,4,FALSE))</f>
        <v/>
      </c>
      <c r="E198" s="20" t="str">
        <f>IF(B198&gt;'Inf.'!$I$10,"",VLOOKUP(B198,'Rec.'!C:H,5,FALSE))</f>
        <v/>
      </c>
      <c r="F198" s="20" t="str">
        <f>IF(B198&gt;'Inf.'!$I$10,"",VLOOKUP(B198,'Rec.'!C:H,6,FALSE))</f>
        <v/>
      </c>
      <c r="G198" s="42"/>
      <c r="H198" s="42"/>
      <c r="I198" s="43"/>
      <c r="J198" s="42"/>
      <c r="K198" s="22" t="str">
        <f>_xlfn.IFERROR(IF(B198&gt;'Inf.'!$I$10,"",H198),"")</f>
        <v/>
      </c>
      <c r="L198" s="8" t="str">
        <f>_xlfn.IFERROR(IF('Inf.'!$C$10="Onsight",IF(K198="TOP",10^7+(10-I198)+(3-J198)*10,K198*10^5+(3-J198)*10),IF(K198="TOP",10^7+(3-J198)*10,K198*10^5+(3-J198)*10)),"")</f>
        <v/>
      </c>
      <c r="M198" s="8" t="str">
        <f t="shared" si="7"/>
        <v/>
      </c>
      <c r="N198" s="8" t="str">
        <f>_xlfn.IFERROR(M198*100+'Rec.'!I191,"")</f>
        <v/>
      </c>
      <c r="O198" s="8" t="str">
        <f t="shared" si="8"/>
        <v/>
      </c>
    </row>
    <row r="199" spans="1:15" ht="21.95" customHeight="1">
      <c r="A199" s="19" t="str">
        <f t="shared" si="6"/>
        <v/>
      </c>
      <c r="B199" s="20" t="str">
        <f>IF(ROW()-8&gt;'Inf.'!$I$10,"",ROW()-8)</f>
        <v/>
      </c>
      <c r="C199" s="21" t="str">
        <f>IF(B199&gt;'Inf.'!$I$10,"",VLOOKUP(B199,'Rec.'!C:H,3,FALSE))</f>
        <v/>
      </c>
      <c r="D199" s="21" t="str">
        <f>IF(B199&gt;'Inf.'!$I$10,"",VLOOKUP(B199,'Rec.'!C:H,4,FALSE))</f>
        <v/>
      </c>
      <c r="E199" s="20" t="str">
        <f>IF(B199&gt;'Inf.'!$I$10,"",VLOOKUP(B199,'Rec.'!C:H,5,FALSE))</f>
        <v/>
      </c>
      <c r="F199" s="20" t="str">
        <f>IF(B199&gt;'Inf.'!$I$10,"",VLOOKUP(B199,'Rec.'!C:H,6,FALSE))</f>
        <v/>
      </c>
      <c r="G199" s="42"/>
      <c r="H199" s="42"/>
      <c r="I199" s="43"/>
      <c r="J199" s="42"/>
      <c r="K199" s="22" t="str">
        <f>_xlfn.IFERROR(IF(B199&gt;'Inf.'!$I$10,"",H199),"")</f>
        <v/>
      </c>
      <c r="L199" s="8" t="str">
        <f>_xlfn.IFERROR(IF('Inf.'!$C$10="Onsight",IF(K199="TOP",10^7+(10-I199)+(3-J199)*10,K199*10^5+(3-J199)*10),IF(K199="TOP",10^7+(3-J199)*10,K199*10^5+(3-J199)*10)),"")</f>
        <v/>
      </c>
      <c r="M199" s="8" t="str">
        <f t="shared" si="7"/>
        <v/>
      </c>
      <c r="N199" s="8" t="str">
        <f>_xlfn.IFERROR(M199*100+'Rec.'!I192,"")</f>
        <v/>
      </c>
      <c r="O199" s="8" t="str">
        <f t="shared" si="8"/>
        <v/>
      </c>
    </row>
    <row r="200" spans="1:15" ht="21.95" customHeight="1">
      <c r="A200" s="19" t="str">
        <f t="shared" si="6"/>
        <v/>
      </c>
      <c r="B200" s="20" t="str">
        <f>IF(ROW()-8&gt;'Inf.'!$I$10,"",ROW()-8)</f>
        <v/>
      </c>
      <c r="C200" s="21" t="str">
        <f>IF(B200&gt;'Inf.'!$I$10,"",VLOOKUP(B200,'Rec.'!C:H,3,FALSE))</f>
        <v/>
      </c>
      <c r="D200" s="21" t="str">
        <f>IF(B200&gt;'Inf.'!$I$10,"",VLOOKUP(B200,'Rec.'!C:H,4,FALSE))</f>
        <v/>
      </c>
      <c r="E200" s="20" t="str">
        <f>IF(B200&gt;'Inf.'!$I$10,"",VLOOKUP(B200,'Rec.'!C:H,5,FALSE))</f>
        <v/>
      </c>
      <c r="F200" s="20" t="str">
        <f>IF(B200&gt;'Inf.'!$I$10,"",VLOOKUP(B200,'Rec.'!C:H,6,FALSE))</f>
        <v/>
      </c>
      <c r="G200" s="42"/>
      <c r="H200" s="42"/>
      <c r="I200" s="43"/>
      <c r="J200" s="42"/>
      <c r="K200" s="22" t="str">
        <f>_xlfn.IFERROR(IF(B200&gt;'Inf.'!$I$10,"",H200),"")</f>
        <v/>
      </c>
      <c r="L200" s="8" t="str">
        <f>_xlfn.IFERROR(IF('Inf.'!$C$10="Onsight",IF(K200="TOP",10^7+(10-I200)+(3-J200)*10,K200*10^5+(3-J200)*10),IF(K200="TOP",10^7+(3-J200)*10,K200*10^5+(3-J200)*10)),"")</f>
        <v/>
      </c>
      <c r="M200" s="8" t="str">
        <f t="shared" si="7"/>
        <v/>
      </c>
      <c r="N200" s="8" t="str">
        <f>_xlfn.IFERROR(M200*100+'Rec.'!I193,"")</f>
        <v/>
      </c>
      <c r="O200" s="8" t="str">
        <f t="shared" si="8"/>
        <v/>
      </c>
    </row>
    <row r="201" spans="1:15" ht="21.95" customHeight="1">
      <c r="A201" s="19" t="str">
        <f t="shared" si="6"/>
        <v/>
      </c>
      <c r="B201" s="20" t="str">
        <f>IF(ROW()-8&gt;'Inf.'!$I$10,"",ROW()-8)</f>
        <v/>
      </c>
      <c r="C201" s="21" t="str">
        <f>IF(B201&gt;'Inf.'!$I$10,"",VLOOKUP(B201,'Rec.'!C:H,3,FALSE))</f>
        <v/>
      </c>
      <c r="D201" s="21" t="str">
        <f>IF(B201&gt;'Inf.'!$I$10,"",VLOOKUP(B201,'Rec.'!C:H,4,FALSE))</f>
        <v/>
      </c>
      <c r="E201" s="20" t="str">
        <f>IF(B201&gt;'Inf.'!$I$10,"",VLOOKUP(B201,'Rec.'!C:H,5,FALSE))</f>
        <v/>
      </c>
      <c r="F201" s="20" t="str">
        <f>IF(B201&gt;'Inf.'!$I$10,"",VLOOKUP(B201,'Rec.'!C:H,6,FALSE))</f>
        <v/>
      </c>
      <c r="G201" s="42"/>
      <c r="H201" s="42"/>
      <c r="I201" s="43"/>
      <c r="J201" s="42"/>
      <c r="K201" s="22" t="str">
        <f>_xlfn.IFERROR(IF(B201&gt;'Inf.'!$I$10,"",H201),"")</f>
        <v/>
      </c>
      <c r="L201" s="8" t="str">
        <f>_xlfn.IFERROR(IF('Inf.'!$C$10="Onsight",IF(K201="TOP",10^7+(10-I201)+(3-J201)*10,K201*10^5+(3-J201)*10),IF(K201="TOP",10^7+(3-J201)*10,K201*10^5+(3-J201)*10)),"")</f>
        <v/>
      </c>
      <c r="M201" s="8" t="str">
        <f t="shared" si="7"/>
        <v/>
      </c>
      <c r="N201" s="8" t="str">
        <f>_xlfn.IFERROR(M201*100+'Rec.'!I194,"")</f>
        <v/>
      </c>
      <c r="O201" s="8" t="str">
        <f t="shared" si="8"/>
        <v/>
      </c>
    </row>
    <row r="202" spans="1:15" ht="21.95" customHeight="1">
      <c r="A202" s="19" t="str">
        <f aca="true" t="shared" si="9" ref="A202:A265">O202</f>
        <v/>
      </c>
      <c r="B202" s="20" t="str">
        <f>IF(ROW()-8&gt;'Inf.'!$I$10,"",ROW()-8)</f>
        <v/>
      </c>
      <c r="C202" s="21" t="str">
        <f>IF(B202&gt;'Inf.'!$I$10,"",VLOOKUP(B202,'Rec.'!C:H,3,FALSE))</f>
        <v/>
      </c>
      <c r="D202" s="21" t="str">
        <f>IF(B202&gt;'Inf.'!$I$10,"",VLOOKUP(B202,'Rec.'!C:H,4,FALSE))</f>
        <v/>
      </c>
      <c r="E202" s="20" t="str">
        <f>IF(B202&gt;'Inf.'!$I$10,"",VLOOKUP(B202,'Rec.'!C:H,5,FALSE))</f>
        <v/>
      </c>
      <c r="F202" s="20" t="str">
        <f>IF(B202&gt;'Inf.'!$I$10,"",VLOOKUP(B202,'Rec.'!C:H,6,FALSE))</f>
        <v/>
      </c>
      <c r="G202" s="42"/>
      <c r="H202" s="42"/>
      <c r="I202" s="43"/>
      <c r="J202" s="42"/>
      <c r="K202" s="22" t="str">
        <f>_xlfn.IFERROR(IF(B202&gt;'Inf.'!$I$10,"",H202),"")</f>
        <v/>
      </c>
      <c r="L202" s="8" t="str">
        <f>_xlfn.IFERROR(IF('Inf.'!$C$10="Onsight",IF(K202="TOP",10^7+(10-I202)+(3-J202)*10,K202*10^5+(3-J202)*10),IF(K202="TOP",10^7+(3-J202)*10,K202*10^5+(3-J202)*10)),"")</f>
        <v/>
      </c>
      <c r="M202" s="8" t="str">
        <f aca="true" t="shared" si="10" ref="M202:M265">_xlfn.IFERROR(RANK(L202,L:L,0),"")</f>
        <v/>
      </c>
      <c r="N202" s="8" t="str">
        <f>_xlfn.IFERROR(M202*100+'Rec.'!I195,"")</f>
        <v/>
      </c>
      <c r="O202" s="8" t="str">
        <f aca="true" t="shared" si="11" ref="O202:O265">_xlfn.IFERROR(RANK(N202,N:N,1),"")</f>
        <v/>
      </c>
    </row>
    <row r="203" spans="1:15" ht="21.95" customHeight="1">
      <c r="A203" s="19" t="str">
        <f t="shared" si="9"/>
        <v/>
      </c>
      <c r="B203" s="20" t="str">
        <f>IF(ROW()-8&gt;'Inf.'!$I$10,"",ROW()-8)</f>
        <v/>
      </c>
      <c r="C203" s="21" t="str">
        <f>IF(B203&gt;'Inf.'!$I$10,"",VLOOKUP(B203,'Rec.'!C:H,3,FALSE))</f>
        <v/>
      </c>
      <c r="D203" s="21" t="str">
        <f>IF(B203&gt;'Inf.'!$I$10,"",VLOOKUP(B203,'Rec.'!C:H,4,FALSE))</f>
        <v/>
      </c>
      <c r="E203" s="20" t="str">
        <f>IF(B203&gt;'Inf.'!$I$10,"",VLOOKUP(B203,'Rec.'!C:H,5,FALSE))</f>
        <v/>
      </c>
      <c r="F203" s="20" t="str">
        <f>IF(B203&gt;'Inf.'!$I$10,"",VLOOKUP(B203,'Rec.'!C:H,6,FALSE))</f>
        <v/>
      </c>
      <c r="G203" s="42"/>
      <c r="H203" s="42"/>
      <c r="I203" s="43"/>
      <c r="J203" s="42"/>
      <c r="K203" s="22" t="str">
        <f>_xlfn.IFERROR(IF(B203&gt;'Inf.'!$I$10,"",H203),"")</f>
        <v/>
      </c>
      <c r="L203" s="8" t="str">
        <f>_xlfn.IFERROR(IF('Inf.'!$C$10="Onsight",IF(K203="TOP",10^7+(10-I203)+(3-J203)*10,K203*10^5+(3-J203)*10),IF(K203="TOP",10^7+(3-J203)*10,K203*10^5+(3-J203)*10)),"")</f>
        <v/>
      </c>
      <c r="M203" s="8" t="str">
        <f t="shared" si="10"/>
        <v/>
      </c>
      <c r="N203" s="8" t="str">
        <f>_xlfn.IFERROR(M203*100+'Rec.'!I196,"")</f>
        <v/>
      </c>
      <c r="O203" s="8" t="str">
        <f t="shared" si="11"/>
        <v/>
      </c>
    </row>
    <row r="204" spans="1:15" ht="21.95" customHeight="1">
      <c r="A204" s="19" t="str">
        <f t="shared" si="9"/>
        <v/>
      </c>
      <c r="B204" s="20" t="str">
        <f>IF(ROW()-8&gt;'Inf.'!$I$10,"",ROW()-8)</f>
        <v/>
      </c>
      <c r="C204" s="21" t="str">
        <f>IF(B204&gt;'Inf.'!$I$10,"",VLOOKUP(B204,'Rec.'!C:H,3,FALSE))</f>
        <v/>
      </c>
      <c r="D204" s="21" t="str">
        <f>IF(B204&gt;'Inf.'!$I$10,"",VLOOKUP(B204,'Rec.'!C:H,4,FALSE))</f>
        <v/>
      </c>
      <c r="E204" s="20" t="str">
        <f>IF(B204&gt;'Inf.'!$I$10,"",VLOOKUP(B204,'Rec.'!C:H,5,FALSE))</f>
        <v/>
      </c>
      <c r="F204" s="20" t="str">
        <f>IF(B204&gt;'Inf.'!$I$10,"",VLOOKUP(B204,'Rec.'!C:H,6,FALSE))</f>
        <v/>
      </c>
      <c r="G204" s="42"/>
      <c r="H204" s="42"/>
      <c r="I204" s="43"/>
      <c r="J204" s="42"/>
      <c r="K204" s="22" t="str">
        <f>_xlfn.IFERROR(IF(B204&gt;'Inf.'!$I$10,"",H204),"")</f>
        <v/>
      </c>
      <c r="L204" s="8" t="str">
        <f>_xlfn.IFERROR(IF('Inf.'!$C$10="Onsight",IF(K204="TOP",10^7+(10-I204)+(3-J204)*10,K204*10^5+(3-J204)*10),IF(K204="TOP",10^7+(3-J204)*10,K204*10^5+(3-J204)*10)),"")</f>
        <v/>
      </c>
      <c r="M204" s="8" t="str">
        <f t="shared" si="10"/>
        <v/>
      </c>
      <c r="N204" s="8" t="str">
        <f>_xlfn.IFERROR(M204*100+'Rec.'!I197,"")</f>
        <v/>
      </c>
      <c r="O204" s="8" t="str">
        <f t="shared" si="11"/>
        <v/>
      </c>
    </row>
    <row r="205" spans="1:15" ht="21.95" customHeight="1">
      <c r="A205" s="19" t="str">
        <f t="shared" si="9"/>
        <v/>
      </c>
      <c r="B205" s="20" t="str">
        <f>IF(ROW()-8&gt;'Inf.'!$I$10,"",ROW()-8)</f>
        <v/>
      </c>
      <c r="C205" s="21" t="str">
        <f>IF(B205&gt;'Inf.'!$I$10,"",VLOOKUP(B205,'Rec.'!C:H,3,FALSE))</f>
        <v/>
      </c>
      <c r="D205" s="21" t="str">
        <f>IF(B205&gt;'Inf.'!$I$10,"",VLOOKUP(B205,'Rec.'!C:H,4,FALSE))</f>
        <v/>
      </c>
      <c r="E205" s="20" t="str">
        <f>IF(B205&gt;'Inf.'!$I$10,"",VLOOKUP(B205,'Rec.'!C:H,5,FALSE))</f>
        <v/>
      </c>
      <c r="F205" s="20" t="str">
        <f>IF(B205&gt;'Inf.'!$I$10,"",VLOOKUP(B205,'Rec.'!C:H,6,FALSE))</f>
        <v/>
      </c>
      <c r="G205" s="42"/>
      <c r="H205" s="42"/>
      <c r="I205" s="43"/>
      <c r="J205" s="42"/>
      <c r="K205" s="22" t="str">
        <f>_xlfn.IFERROR(IF(B205&gt;'Inf.'!$I$10,"",H205),"")</f>
        <v/>
      </c>
      <c r="L205" s="8" t="str">
        <f>_xlfn.IFERROR(IF('Inf.'!$C$10="Onsight",IF(K205="TOP",10^7+(10-I205)+(3-J205)*10,K205*10^5+(3-J205)*10),IF(K205="TOP",10^7+(3-J205)*10,K205*10^5+(3-J205)*10)),"")</f>
        <v/>
      </c>
      <c r="M205" s="8" t="str">
        <f t="shared" si="10"/>
        <v/>
      </c>
      <c r="N205" s="8" t="str">
        <f>_xlfn.IFERROR(M205*100+'Rec.'!I198,"")</f>
        <v/>
      </c>
      <c r="O205" s="8" t="str">
        <f t="shared" si="11"/>
        <v/>
      </c>
    </row>
    <row r="206" spans="1:15" ht="21.95" customHeight="1">
      <c r="A206" s="19" t="str">
        <f t="shared" si="9"/>
        <v/>
      </c>
      <c r="B206" s="20" t="str">
        <f>IF(ROW()-8&gt;'Inf.'!$I$10,"",ROW()-8)</f>
        <v/>
      </c>
      <c r="C206" s="21" t="str">
        <f>IF(B206&gt;'Inf.'!$I$10,"",VLOOKUP(B206,'Rec.'!C:H,3,FALSE))</f>
        <v/>
      </c>
      <c r="D206" s="21" t="str">
        <f>IF(B206&gt;'Inf.'!$I$10,"",VLOOKUP(B206,'Rec.'!C:H,4,FALSE))</f>
        <v/>
      </c>
      <c r="E206" s="20" t="str">
        <f>IF(B206&gt;'Inf.'!$I$10,"",VLOOKUP(B206,'Rec.'!C:H,5,FALSE))</f>
        <v/>
      </c>
      <c r="F206" s="20" t="str">
        <f>IF(B206&gt;'Inf.'!$I$10,"",VLOOKUP(B206,'Rec.'!C:H,6,FALSE))</f>
        <v/>
      </c>
      <c r="G206" s="42"/>
      <c r="H206" s="42"/>
      <c r="I206" s="43"/>
      <c r="J206" s="42"/>
      <c r="K206" s="22" t="str">
        <f>_xlfn.IFERROR(IF(B206&gt;'Inf.'!$I$10,"",H206),"")</f>
        <v/>
      </c>
      <c r="L206" s="8" t="str">
        <f>_xlfn.IFERROR(IF('Inf.'!$C$10="Onsight",IF(K206="TOP",10^7+(10-I206)+(3-J206)*10,K206*10^5+(3-J206)*10),IF(K206="TOP",10^7+(3-J206)*10,K206*10^5+(3-J206)*10)),"")</f>
        <v/>
      </c>
      <c r="M206" s="8" t="str">
        <f t="shared" si="10"/>
        <v/>
      </c>
      <c r="N206" s="8" t="str">
        <f>_xlfn.IFERROR(M206*100+'Rec.'!I199,"")</f>
        <v/>
      </c>
      <c r="O206" s="8" t="str">
        <f t="shared" si="11"/>
        <v/>
      </c>
    </row>
    <row r="207" spans="1:15" ht="21.95" customHeight="1">
      <c r="A207" s="19" t="str">
        <f t="shared" si="9"/>
        <v/>
      </c>
      <c r="B207" s="20" t="str">
        <f>IF(ROW()-8&gt;'Inf.'!$I$10,"",ROW()-8)</f>
        <v/>
      </c>
      <c r="C207" s="21" t="str">
        <f>IF(B207&gt;'Inf.'!$I$10,"",VLOOKUP(B207,'Rec.'!C:H,3,FALSE))</f>
        <v/>
      </c>
      <c r="D207" s="21" t="str">
        <f>IF(B207&gt;'Inf.'!$I$10,"",VLOOKUP(B207,'Rec.'!C:H,4,FALSE))</f>
        <v/>
      </c>
      <c r="E207" s="20" t="str">
        <f>IF(B207&gt;'Inf.'!$I$10,"",VLOOKUP(B207,'Rec.'!C:H,5,FALSE))</f>
        <v/>
      </c>
      <c r="F207" s="20" t="str">
        <f>IF(B207&gt;'Inf.'!$I$10,"",VLOOKUP(B207,'Rec.'!C:H,6,FALSE))</f>
        <v/>
      </c>
      <c r="G207" s="42"/>
      <c r="H207" s="42"/>
      <c r="I207" s="43"/>
      <c r="J207" s="42"/>
      <c r="K207" s="22" t="str">
        <f>_xlfn.IFERROR(IF(B207&gt;'Inf.'!$I$10,"",H207),"")</f>
        <v/>
      </c>
      <c r="L207" s="8" t="str">
        <f>_xlfn.IFERROR(IF('Inf.'!$C$10="Onsight",IF(K207="TOP",10^7+(10-I207)+(3-J207)*10,K207*10^5+(3-J207)*10),IF(K207="TOP",10^7+(3-J207)*10,K207*10^5+(3-J207)*10)),"")</f>
        <v/>
      </c>
      <c r="M207" s="8" t="str">
        <f t="shared" si="10"/>
        <v/>
      </c>
      <c r="N207" s="8" t="str">
        <f>_xlfn.IFERROR(M207*100+'Rec.'!I200,"")</f>
        <v/>
      </c>
      <c r="O207" s="8" t="str">
        <f t="shared" si="11"/>
        <v/>
      </c>
    </row>
    <row r="208" spans="1:15" ht="21.95" customHeight="1">
      <c r="A208" s="19" t="str">
        <f t="shared" si="9"/>
        <v/>
      </c>
      <c r="B208" s="20" t="str">
        <f>IF(ROW()-8&gt;'Inf.'!$I$10,"",ROW()-8)</f>
        <v/>
      </c>
      <c r="C208" s="21" t="str">
        <f>IF(B208&gt;'Inf.'!$I$10,"",VLOOKUP(B208,'Rec.'!C:H,3,FALSE))</f>
        <v/>
      </c>
      <c r="D208" s="21" t="str">
        <f>IF(B208&gt;'Inf.'!$I$10,"",VLOOKUP(B208,'Rec.'!C:H,4,FALSE))</f>
        <v/>
      </c>
      <c r="E208" s="20" t="str">
        <f>IF(B208&gt;'Inf.'!$I$10,"",VLOOKUP(B208,'Rec.'!C:H,5,FALSE))</f>
        <v/>
      </c>
      <c r="F208" s="20" t="str">
        <f>IF(B208&gt;'Inf.'!$I$10,"",VLOOKUP(B208,'Rec.'!C:H,6,FALSE))</f>
        <v/>
      </c>
      <c r="G208" s="42"/>
      <c r="H208" s="42"/>
      <c r="I208" s="43"/>
      <c r="J208" s="42"/>
      <c r="K208" s="22" t="str">
        <f>_xlfn.IFERROR(IF(B208&gt;'Inf.'!$I$10,"",H208),"")</f>
        <v/>
      </c>
      <c r="L208" s="8" t="str">
        <f>_xlfn.IFERROR(IF('Inf.'!$C$10="Onsight",IF(K208="TOP",10^7+(10-I208)+(3-J208)*10,K208*10^5+(3-J208)*10),IF(K208="TOP",10^7+(3-J208)*10,K208*10^5+(3-J208)*10)),"")</f>
        <v/>
      </c>
      <c r="M208" s="8" t="str">
        <f t="shared" si="10"/>
        <v/>
      </c>
      <c r="N208" s="8" t="str">
        <f>_xlfn.IFERROR(M208*100+'Rec.'!I201,"")</f>
        <v/>
      </c>
      <c r="O208" s="8" t="str">
        <f t="shared" si="11"/>
        <v/>
      </c>
    </row>
    <row r="209" spans="1:15" ht="21.95" customHeight="1">
      <c r="A209" s="19" t="str">
        <f t="shared" si="9"/>
        <v/>
      </c>
      <c r="B209" s="20" t="str">
        <f>IF(ROW()-8&gt;'Inf.'!$I$10,"",ROW()-8)</f>
        <v/>
      </c>
      <c r="C209" s="21" t="str">
        <f>IF(B209&gt;'Inf.'!$I$10,"",VLOOKUP(B209,'Rec.'!C:H,3,FALSE))</f>
        <v/>
      </c>
      <c r="D209" s="21" t="str">
        <f>IF(B209&gt;'Inf.'!$I$10,"",VLOOKUP(B209,'Rec.'!C:H,4,FALSE))</f>
        <v/>
      </c>
      <c r="E209" s="20" t="str">
        <f>IF(B209&gt;'Inf.'!$I$10,"",VLOOKUP(B209,'Rec.'!C:H,5,FALSE))</f>
        <v/>
      </c>
      <c r="F209" s="20" t="str">
        <f>IF(B209&gt;'Inf.'!$I$10,"",VLOOKUP(B209,'Rec.'!C:H,6,FALSE))</f>
        <v/>
      </c>
      <c r="G209" s="42"/>
      <c r="H209" s="42"/>
      <c r="I209" s="43"/>
      <c r="J209" s="42"/>
      <c r="K209" s="22" t="str">
        <f>_xlfn.IFERROR(IF(B209&gt;'Inf.'!$I$10,"",H209),"")</f>
        <v/>
      </c>
      <c r="L209" s="8" t="str">
        <f>_xlfn.IFERROR(IF('Inf.'!$C$10="Onsight",IF(K209="TOP",10^7+(10-I209)+(3-J209)*10,K209*10^5+(3-J209)*10),IF(K209="TOP",10^7+(3-J209)*10,K209*10^5+(3-J209)*10)),"")</f>
        <v/>
      </c>
      <c r="M209" s="8" t="str">
        <f t="shared" si="10"/>
        <v/>
      </c>
      <c r="N209" s="8" t="str">
        <f>_xlfn.IFERROR(M209*100+'Rec.'!I202,"")</f>
        <v/>
      </c>
      <c r="O209" s="8" t="str">
        <f t="shared" si="11"/>
        <v/>
      </c>
    </row>
    <row r="210" spans="1:15" ht="21.95" customHeight="1">
      <c r="A210" s="19" t="str">
        <f t="shared" si="9"/>
        <v/>
      </c>
      <c r="B210" s="20" t="str">
        <f>IF(ROW()-8&gt;'Inf.'!$I$10,"",ROW()-8)</f>
        <v/>
      </c>
      <c r="C210" s="21" t="str">
        <f>IF(B210&gt;'Inf.'!$I$10,"",VLOOKUP(B210,'Rec.'!C:H,3,FALSE))</f>
        <v/>
      </c>
      <c r="D210" s="21" t="str">
        <f>IF(B210&gt;'Inf.'!$I$10,"",VLOOKUP(B210,'Rec.'!C:H,4,FALSE))</f>
        <v/>
      </c>
      <c r="E210" s="20" t="str">
        <f>IF(B210&gt;'Inf.'!$I$10,"",VLOOKUP(B210,'Rec.'!C:H,5,FALSE))</f>
        <v/>
      </c>
      <c r="F210" s="20" t="str">
        <f>IF(B210&gt;'Inf.'!$I$10,"",VLOOKUP(B210,'Rec.'!C:H,6,FALSE))</f>
        <v/>
      </c>
      <c r="G210" s="42"/>
      <c r="H210" s="42"/>
      <c r="I210" s="43"/>
      <c r="J210" s="42"/>
      <c r="K210" s="22" t="str">
        <f>_xlfn.IFERROR(IF(B210&gt;'Inf.'!$I$10,"",H210),"")</f>
        <v/>
      </c>
      <c r="L210" s="8" t="str">
        <f>_xlfn.IFERROR(IF('Inf.'!$C$10="Onsight",IF(K210="TOP",10^7+(10-I210)+(3-J210)*10,K210*10^5+(3-J210)*10),IF(K210="TOP",10^7+(3-J210)*10,K210*10^5+(3-J210)*10)),"")</f>
        <v/>
      </c>
      <c r="M210" s="8" t="str">
        <f t="shared" si="10"/>
        <v/>
      </c>
      <c r="N210" s="8" t="str">
        <f>_xlfn.IFERROR(M210*100+'Rec.'!I203,"")</f>
        <v/>
      </c>
      <c r="O210" s="8" t="str">
        <f t="shared" si="11"/>
        <v/>
      </c>
    </row>
    <row r="211" spans="1:15" ht="21.95" customHeight="1">
      <c r="A211" s="19" t="str">
        <f t="shared" si="9"/>
        <v/>
      </c>
      <c r="B211" s="20" t="str">
        <f>IF(ROW()-8&gt;'Inf.'!$I$10,"",ROW()-8)</f>
        <v/>
      </c>
      <c r="C211" s="21" t="str">
        <f>IF(B211&gt;'Inf.'!$I$10,"",VLOOKUP(B211,'Rec.'!C:H,3,FALSE))</f>
        <v/>
      </c>
      <c r="D211" s="21" t="str">
        <f>IF(B211&gt;'Inf.'!$I$10,"",VLOOKUP(B211,'Rec.'!C:H,4,FALSE))</f>
        <v/>
      </c>
      <c r="E211" s="20" t="str">
        <f>IF(B211&gt;'Inf.'!$I$10,"",VLOOKUP(B211,'Rec.'!C:H,5,FALSE))</f>
        <v/>
      </c>
      <c r="F211" s="20" t="str">
        <f>IF(B211&gt;'Inf.'!$I$10,"",VLOOKUP(B211,'Rec.'!C:H,6,FALSE))</f>
        <v/>
      </c>
      <c r="G211" s="42"/>
      <c r="H211" s="42"/>
      <c r="I211" s="43"/>
      <c r="J211" s="42"/>
      <c r="K211" s="22" t="str">
        <f>_xlfn.IFERROR(IF(B211&gt;'Inf.'!$I$10,"",H211),"")</f>
        <v/>
      </c>
      <c r="L211" s="8" t="str">
        <f>_xlfn.IFERROR(IF('Inf.'!$C$10="Onsight",IF(K211="TOP",10^7+(10-I211)+(3-J211)*10,K211*10^5+(3-J211)*10),IF(K211="TOP",10^7+(3-J211)*10,K211*10^5+(3-J211)*10)),"")</f>
        <v/>
      </c>
      <c r="M211" s="8" t="str">
        <f t="shared" si="10"/>
        <v/>
      </c>
      <c r="N211" s="8" t="str">
        <f>_xlfn.IFERROR(M211*100+'Rec.'!I204,"")</f>
        <v/>
      </c>
      <c r="O211" s="8" t="str">
        <f t="shared" si="11"/>
        <v/>
      </c>
    </row>
    <row r="212" spans="1:15" ht="21.95" customHeight="1">
      <c r="A212" s="19" t="str">
        <f t="shared" si="9"/>
        <v/>
      </c>
      <c r="B212" s="20" t="str">
        <f>IF(ROW()-8&gt;'Inf.'!$I$10,"",ROW()-8)</f>
        <v/>
      </c>
      <c r="C212" s="21" t="str">
        <f>IF(B212&gt;'Inf.'!$I$10,"",VLOOKUP(B212,'Rec.'!C:H,3,FALSE))</f>
        <v/>
      </c>
      <c r="D212" s="21" t="str">
        <f>IF(B212&gt;'Inf.'!$I$10,"",VLOOKUP(B212,'Rec.'!C:H,4,FALSE))</f>
        <v/>
      </c>
      <c r="E212" s="20" t="str">
        <f>IF(B212&gt;'Inf.'!$I$10,"",VLOOKUP(B212,'Rec.'!C:H,5,FALSE))</f>
        <v/>
      </c>
      <c r="F212" s="20" t="str">
        <f>IF(B212&gt;'Inf.'!$I$10,"",VLOOKUP(B212,'Rec.'!C:H,6,FALSE))</f>
        <v/>
      </c>
      <c r="G212" s="42"/>
      <c r="H212" s="42"/>
      <c r="I212" s="43"/>
      <c r="J212" s="42"/>
      <c r="K212" s="22" t="str">
        <f>_xlfn.IFERROR(IF(B212&gt;'Inf.'!$I$10,"",H212),"")</f>
        <v/>
      </c>
      <c r="L212" s="8" t="str">
        <f>_xlfn.IFERROR(IF('Inf.'!$C$10="Onsight",IF(K212="TOP",10^7+(10-I212)+(3-J212)*10,K212*10^5+(3-J212)*10),IF(K212="TOP",10^7+(3-J212)*10,K212*10^5+(3-J212)*10)),"")</f>
        <v/>
      </c>
      <c r="M212" s="8" t="str">
        <f t="shared" si="10"/>
        <v/>
      </c>
      <c r="N212" s="8" t="str">
        <f>_xlfn.IFERROR(M212*100+'Rec.'!I205,"")</f>
        <v/>
      </c>
      <c r="O212" s="8" t="str">
        <f t="shared" si="11"/>
        <v/>
      </c>
    </row>
    <row r="213" spans="1:15" ht="21.95" customHeight="1">
      <c r="A213" s="19" t="str">
        <f t="shared" si="9"/>
        <v/>
      </c>
      <c r="B213" s="20" t="str">
        <f>IF(ROW()-8&gt;'Inf.'!$I$10,"",ROW()-8)</f>
        <v/>
      </c>
      <c r="C213" s="21" t="str">
        <f>IF(B213&gt;'Inf.'!$I$10,"",VLOOKUP(B213,'Rec.'!C:H,3,FALSE))</f>
        <v/>
      </c>
      <c r="D213" s="21" t="str">
        <f>IF(B213&gt;'Inf.'!$I$10,"",VLOOKUP(B213,'Rec.'!C:H,4,FALSE))</f>
        <v/>
      </c>
      <c r="E213" s="20" t="str">
        <f>IF(B213&gt;'Inf.'!$I$10,"",VLOOKUP(B213,'Rec.'!C:H,5,FALSE))</f>
        <v/>
      </c>
      <c r="F213" s="20" t="str">
        <f>IF(B213&gt;'Inf.'!$I$10,"",VLOOKUP(B213,'Rec.'!C:H,6,FALSE))</f>
        <v/>
      </c>
      <c r="G213" s="42"/>
      <c r="H213" s="42"/>
      <c r="I213" s="43"/>
      <c r="J213" s="42"/>
      <c r="K213" s="22" t="str">
        <f>_xlfn.IFERROR(IF(B213&gt;'Inf.'!$I$10,"",H213),"")</f>
        <v/>
      </c>
      <c r="L213" s="8" t="str">
        <f>_xlfn.IFERROR(IF('Inf.'!$C$10="Onsight",IF(K213="TOP",10^7+(10-I213)+(3-J213)*10,K213*10^5+(3-J213)*10),IF(K213="TOP",10^7+(3-J213)*10,K213*10^5+(3-J213)*10)),"")</f>
        <v/>
      </c>
      <c r="M213" s="8" t="str">
        <f t="shared" si="10"/>
        <v/>
      </c>
      <c r="N213" s="8" t="str">
        <f>_xlfn.IFERROR(M213*100+'Rec.'!I206,"")</f>
        <v/>
      </c>
      <c r="O213" s="8" t="str">
        <f t="shared" si="11"/>
        <v/>
      </c>
    </row>
    <row r="214" spans="1:15" ht="21.95" customHeight="1">
      <c r="A214" s="19" t="str">
        <f t="shared" si="9"/>
        <v/>
      </c>
      <c r="B214" s="20" t="str">
        <f>IF(ROW()-8&gt;'Inf.'!$I$10,"",ROW()-8)</f>
        <v/>
      </c>
      <c r="C214" s="21" t="str">
        <f>IF(B214&gt;'Inf.'!$I$10,"",VLOOKUP(B214,'Rec.'!C:H,3,FALSE))</f>
        <v/>
      </c>
      <c r="D214" s="21" t="str">
        <f>IF(B214&gt;'Inf.'!$I$10,"",VLOOKUP(B214,'Rec.'!C:H,4,FALSE))</f>
        <v/>
      </c>
      <c r="E214" s="20" t="str">
        <f>IF(B214&gt;'Inf.'!$I$10,"",VLOOKUP(B214,'Rec.'!C:H,5,FALSE))</f>
        <v/>
      </c>
      <c r="F214" s="20" t="str">
        <f>IF(B214&gt;'Inf.'!$I$10,"",VLOOKUP(B214,'Rec.'!C:H,6,FALSE))</f>
        <v/>
      </c>
      <c r="G214" s="42"/>
      <c r="H214" s="42"/>
      <c r="I214" s="43"/>
      <c r="J214" s="42"/>
      <c r="K214" s="22" t="str">
        <f>_xlfn.IFERROR(IF(B214&gt;'Inf.'!$I$10,"",H214),"")</f>
        <v/>
      </c>
      <c r="L214" s="8" t="str">
        <f>_xlfn.IFERROR(IF('Inf.'!$C$10="Onsight",IF(K214="TOP",10^7+(10-I214)+(3-J214)*10,K214*10^5+(3-J214)*10),IF(K214="TOP",10^7+(3-J214)*10,K214*10^5+(3-J214)*10)),"")</f>
        <v/>
      </c>
      <c r="M214" s="8" t="str">
        <f t="shared" si="10"/>
        <v/>
      </c>
      <c r="N214" s="8" t="str">
        <f>_xlfn.IFERROR(M214*100+'Rec.'!I207,"")</f>
        <v/>
      </c>
      <c r="O214" s="8" t="str">
        <f t="shared" si="11"/>
        <v/>
      </c>
    </row>
    <row r="215" spans="1:15" ht="21.95" customHeight="1">
      <c r="A215" s="19" t="str">
        <f t="shared" si="9"/>
        <v/>
      </c>
      <c r="B215" s="20" t="str">
        <f>IF(ROW()-8&gt;'Inf.'!$I$10,"",ROW()-8)</f>
        <v/>
      </c>
      <c r="C215" s="21" t="str">
        <f>IF(B215&gt;'Inf.'!$I$10,"",VLOOKUP(B215,'Rec.'!C:H,3,FALSE))</f>
        <v/>
      </c>
      <c r="D215" s="21" t="str">
        <f>IF(B215&gt;'Inf.'!$I$10,"",VLOOKUP(B215,'Rec.'!C:H,4,FALSE))</f>
        <v/>
      </c>
      <c r="E215" s="20" t="str">
        <f>IF(B215&gt;'Inf.'!$I$10,"",VLOOKUP(B215,'Rec.'!C:H,5,FALSE))</f>
        <v/>
      </c>
      <c r="F215" s="20" t="str">
        <f>IF(B215&gt;'Inf.'!$I$10,"",VLOOKUP(B215,'Rec.'!C:H,6,FALSE))</f>
        <v/>
      </c>
      <c r="G215" s="42"/>
      <c r="H215" s="42"/>
      <c r="I215" s="43"/>
      <c r="J215" s="42"/>
      <c r="K215" s="22" t="str">
        <f>_xlfn.IFERROR(IF(B215&gt;'Inf.'!$I$10,"",H215),"")</f>
        <v/>
      </c>
      <c r="L215" s="8" t="str">
        <f>_xlfn.IFERROR(IF('Inf.'!$C$10="Onsight",IF(K215="TOP",10^7+(10-I215)+(3-J215)*10,K215*10^5+(3-J215)*10),IF(K215="TOP",10^7+(3-J215)*10,K215*10^5+(3-J215)*10)),"")</f>
        <v/>
      </c>
      <c r="M215" s="8" t="str">
        <f t="shared" si="10"/>
        <v/>
      </c>
      <c r="N215" s="8" t="str">
        <f>_xlfn.IFERROR(M215*100+'Rec.'!I208,"")</f>
        <v/>
      </c>
      <c r="O215" s="8" t="str">
        <f t="shared" si="11"/>
        <v/>
      </c>
    </row>
    <row r="216" spans="1:15" ht="21.95" customHeight="1">
      <c r="A216" s="19" t="str">
        <f t="shared" si="9"/>
        <v/>
      </c>
      <c r="B216" s="20" t="str">
        <f>IF(ROW()-8&gt;'Inf.'!$I$10,"",ROW()-8)</f>
        <v/>
      </c>
      <c r="C216" s="21" t="str">
        <f>IF(B216&gt;'Inf.'!$I$10,"",VLOOKUP(B216,'Rec.'!C:H,3,FALSE))</f>
        <v/>
      </c>
      <c r="D216" s="21" t="str">
        <f>IF(B216&gt;'Inf.'!$I$10,"",VLOOKUP(B216,'Rec.'!C:H,4,FALSE))</f>
        <v/>
      </c>
      <c r="E216" s="20" t="str">
        <f>IF(B216&gt;'Inf.'!$I$10,"",VLOOKUP(B216,'Rec.'!C:H,5,FALSE))</f>
        <v/>
      </c>
      <c r="F216" s="20" t="str">
        <f>IF(B216&gt;'Inf.'!$I$10,"",VLOOKUP(B216,'Rec.'!C:H,6,FALSE))</f>
        <v/>
      </c>
      <c r="G216" s="42"/>
      <c r="H216" s="42"/>
      <c r="I216" s="43"/>
      <c r="J216" s="42"/>
      <c r="K216" s="22" t="str">
        <f>_xlfn.IFERROR(IF(B216&gt;'Inf.'!$I$10,"",H216),"")</f>
        <v/>
      </c>
      <c r="L216" s="8" t="str">
        <f>_xlfn.IFERROR(IF('Inf.'!$C$10="Onsight",IF(K216="TOP",10^7+(10-I216)+(3-J216)*10,K216*10^5+(3-J216)*10),IF(K216="TOP",10^7+(3-J216)*10,K216*10^5+(3-J216)*10)),"")</f>
        <v/>
      </c>
      <c r="M216" s="8" t="str">
        <f t="shared" si="10"/>
        <v/>
      </c>
      <c r="N216" s="8" t="str">
        <f>_xlfn.IFERROR(M216*100+'Rec.'!I209,"")</f>
        <v/>
      </c>
      <c r="O216" s="8" t="str">
        <f t="shared" si="11"/>
        <v/>
      </c>
    </row>
    <row r="217" spans="1:15" ht="21.95" customHeight="1">
      <c r="A217" s="19" t="str">
        <f t="shared" si="9"/>
        <v/>
      </c>
      <c r="B217" s="20" t="str">
        <f>IF(ROW()-8&gt;'Inf.'!$I$10,"",ROW()-8)</f>
        <v/>
      </c>
      <c r="C217" s="21" t="str">
        <f>IF(B217&gt;'Inf.'!$I$10,"",VLOOKUP(B217,'Rec.'!C:H,3,FALSE))</f>
        <v/>
      </c>
      <c r="D217" s="21" t="str">
        <f>IF(B217&gt;'Inf.'!$I$10,"",VLOOKUP(B217,'Rec.'!C:H,4,FALSE))</f>
        <v/>
      </c>
      <c r="E217" s="20" t="str">
        <f>IF(B217&gt;'Inf.'!$I$10,"",VLOOKUP(B217,'Rec.'!C:H,5,FALSE))</f>
        <v/>
      </c>
      <c r="F217" s="20" t="str">
        <f>IF(B217&gt;'Inf.'!$I$10,"",VLOOKUP(B217,'Rec.'!C:H,6,FALSE))</f>
        <v/>
      </c>
      <c r="G217" s="42"/>
      <c r="H217" s="42"/>
      <c r="I217" s="43"/>
      <c r="J217" s="42"/>
      <c r="K217" s="22" t="str">
        <f>_xlfn.IFERROR(IF(B217&gt;'Inf.'!$I$10,"",H217),"")</f>
        <v/>
      </c>
      <c r="L217" s="8" t="str">
        <f>_xlfn.IFERROR(IF('Inf.'!$C$10="Onsight",IF(K217="TOP",10^7+(10-I217)+(3-J217)*10,K217*10^5+(3-J217)*10),IF(K217="TOP",10^7+(3-J217)*10,K217*10^5+(3-J217)*10)),"")</f>
        <v/>
      </c>
      <c r="M217" s="8" t="str">
        <f t="shared" si="10"/>
        <v/>
      </c>
      <c r="N217" s="8" t="str">
        <f>_xlfn.IFERROR(M217*100+'Rec.'!I210,"")</f>
        <v/>
      </c>
      <c r="O217" s="8" t="str">
        <f t="shared" si="11"/>
        <v/>
      </c>
    </row>
    <row r="218" spans="1:15" ht="21.95" customHeight="1">
      <c r="A218" s="19" t="str">
        <f t="shared" si="9"/>
        <v/>
      </c>
      <c r="B218" s="20" t="str">
        <f>IF(ROW()-8&gt;'Inf.'!$I$10,"",ROW()-8)</f>
        <v/>
      </c>
      <c r="C218" s="21" t="str">
        <f>IF(B218&gt;'Inf.'!$I$10,"",VLOOKUP(B218,'Rec.'!C:H,3,FALSE))</f>
        <v/>
      </c>
      <c r="D218" s="21" t="str">
        <f>IF(B218&gt;'Inf.'!$I$10,"",VLOOKUP(B218,'Rec.'!C:H,4,FALSE))</f>
        <v/>
      </c>
      <c r="E218" s="20" t="str">
        <f>IF(B218&gt;'Inf.'!$I$10,"",VLOOKUP(B218,'Rec.'!C:H,5,FALSE))</f>
        <v/>
      </c>
      <c r="F218" s="20" t="str">
        <f>IF(B218&gt;'Inf.'!$I$10,"",VLOOKUP(B218,'Rec.'!C:H,6,FALSE))</f>
        <v/>
      </c>
      <c r="G218" s="42"/>
      <c r="H218" s="42"/>
      <c r="I218" s="43"/>
      <c r="J218" s="42"/>
      <c r="K218" s="22" t="str">
        <f>_xlfn.IFERROR(IF(B218&gt;'Inf.'!$I$10,"",H218),"")</f>
        <v/>
      </c>
      <c r="L218" s="8" t="str">
        <f>_xlfn.IFERROR(IF('Inf.'!$C$10="Onsight",IF(K218="TOP",10^7+(10-I218)+(3-J218)*10,K218*10^5+(3-J218)*10),IF(K218="TOP",10^7+(3-J218)*10,K218*10^5+(3-J218)*10)),"")</f>
        <v/>
      </c>
      <c r="M218" s="8" t="str">
        <f t="shared" si="10"/>
        <v/>
      </c>
      <c r="N218" s="8" t="str">
        <f>_xlfn.IFERROR(M218*100+'Rec.'!I211,"")</f>
        <v/>
      </c>
      <c r="O218" s="8" t="str">
        <f t="shared" si="11"/>
        <v/>
      </c>
    </row>
    <row r="219" spans="1:15" ht="21.95" customHeight="1">
      <c r="A219" s="19" t="str">
        <f t="shared" si="9"/>
        <v/>
      </c>
      <c r="B219" s="20" t="str">
        <f>IF(ROW()-8&gt;'Inf.'!$I$10,"",ROW()-8)</f>
        <v/>
      </c>
      <c r="C219" s="21" t="str">
        <f>IF(B219&gt;'Inf.'!$I$10,"",VLOOKUP(B219,'Rec.'!C:H,3,FALSE))</f>
        <v/>
      </c>
      <c r="D219" s="21" t="str">
        <f>IF(B219&gt;'Inf.'!$I$10,"",VLOOKUP(B219,'Rec.'!C:H,4,FALSE))</f>
        <v/>
      </c>
      <c r="E219" s="20" t="str">
        <f>IF(B219&gt;'Inf.'!$I$10,"",VLOOKUP(B219,'Rec.'!C:H,5,FALSE))</f>
        <v/>
      </c>
      <c r="F219" s="20" t="str">
        <f>IF(B219&gt;'Inf.'!$I$10,"",VLOOKUP(B219,'Rec.'!C:H,6,FALSE))</f>
        <v/>
      </c>
      <c r="G219" s="42"/>
      <c r="H219" s="42"/>
      <c r="I219" s="43"/>
      <c r="J219" s="42"/>
      <c r="K219" s="22" t="str">
        <f>_xlfn.IFERROR(IF(B219&gt;'Inf.'!$I$10,"",H219),"")</f>
        <v/>
      </c>
      <c r="L219" s="8" t="str">
        <f>_xlfn.IFERROR(IF('Inf.'!$C$10="Onsight",IF(K219="TOP",10^7+(10-I219)+(3-J219)*10,K219*10^5+(3-J219)*10),IF(K219="TOP",10^7+(3-J219)*10,K219*10^5+(3-J219)*10)),"")</f>
        <v/>
      </c>
      <c r="M219" s="8" t="str">
        <f t="shared" si="10"/>
        <v/>
      </c>
      <c r="N219" s="8" t="str">
        <f>_xlfn.IFERROR(M219*100+'Rec.'!I212,"")</f>
        <v/>
      </c>
      <c r="O219" s="8" t="str">
        <f t="shared" si="11"/>
        <v/>
      </c>
    </row>
    <row r="220" spans="1:15" ht="21.95" customHeight="1">
      <c r="A220" s="19" t="str">
        <f t="shared" si="9"/>
        <v/>
      </c>
      <c r="B220" s="20" t="str">
        <f>IF(ROW()-8&gt;'Inf.'!$I$10,"",ROW()-8)</f>
        <v/>
      </c>
      <c r="C220" s="21" t="str">
        <f>IF(B220&gt;'Inf.'!$I$10,"",VLOOKUP(B220,'Rec.'!C:H,3,FALSE))</f>
        <v/>
      </c>
      <c r="D220" s="21" t="str">
        <f>IF(B220&gt;'Inf.'!$I$10,"",VLOOKUP(B220,'Rec.'!C:H,4,FALSE))</f>
        <v/>
      </c>
      <c r="E220" s="20" t="str">
        <f>IF(B220&gt;'Inf.'!$I$10,"",VLOOKUP(B220,'Rec.'!C:H,5,FALSE))</f>
        <v/>
      </c>
      <c r="F220" s="20" t="str">
        <f>IF(B220&gt;'Inf.'!$I$10,"",VLOOKUP(B220,'Rec.'!C:H,6,FALSE))</f>
        <v/>
      </c>
      <c r="G220" s="42"/>
      <c r="H220" s="42"/>
      <c r="I220" s="43"/>
      <c r="J220" s="42"/>
      <c r="K220" s="22" t="str">
        <f>_xlfn.IFERROR(IF(B220&gt;'Inf.'!$I$10,"",H220),"")</f>
        <v/>
      </c>
      <c r="L220" s="8" t="str">
        <f>_xlfn.IFERROR(IF('Inf.'!$C$10="Onsight",IF(K220="TOP",10^7+(10-I220)+(3-J220)*10,K220*10^5+(3-J220)*10),IF(K220="TOP",10^7+(3-J220)*10,K220*10^5+(3-J220)*10)),"")</f>
        <v/>
      </c>
      <c r="M220" s="8" t="str">
        <f t="shared" si="10"/>
        <v/>
      </c>
      <c r="N220" s="8" t="str">
        <f>_xlfn.IFERROR(M220*100+'Rec.'!I213,"")</f>
        <v/>
      </c>
      <c r="O220" s="8" t="str">
        <f t="shared" si="11"/>
        <v/>
      </c>
    </row>
    <row r="221" spans="1:15" ht="21.95" customHeight="1">
      <c r="A221" s="19" t="str">
        <f t="shared" si="9"/>
        <v/>
      </c>
      <c r="B221" s="20" t="str">
        <f>IF(ROW()-8&gt;'Inf.'!$I$10,"",ROW()-8)</f>
        <v/>
      </c>
      <c r="C221" s="21" t="str">
        <f>IF(B221&gt;'Inf.'!$I$10,"",VLOOKUP(B221,'Rec.'!C:H,3,FALSE))</f>
        <v/>
      </c>
      <c r="D221" s="21" t="str">
        <f>IF(B221&gt;'Inf.'!$I$10,"",VLOOKUP(B221,'Rec.'!C:H,4,FALSE))</f>
        <v/>
      </c>
      <c r="E221" s="20" t="str">
        <f>IF(B221&gt;'Inf.'!$I$10,"",VLOOKUP(B221,'Rec.'!C:H,5,FALSE))</f>
        <v/>
      </c>
      <c r="F221" s="20" t="str">
        <f>IF(B221&gt;'Inf.'!$I$10,"",VLOOKUP(B221,'Rec.'!C:H,6,FALSE))</f>
        <v/>
      </c>
      <c r="G221" s="42"/>
      <c r="H221" s="42"/>
      <c r="I221" s="43"/>
      <c r="J221" s="42"/>
      <c r="K221" s="22" t="str">
        <f>_xlfn.IFERROR(IF(B221&gt;'Inf.'!$I$10,"",H221),"")</f>
        <v/>
      </c>
      <c r="L221" s="8" t="str">
        <f>_xlfn.IFERROR(IF('Inf.'!$C$10="Onsight",IF(K221="TOP",10^7+(10-I221)+(3-J221)*10,K221*10^5+(3-J221)*10),IF(K221="TOP",10^7+(3-J221)*10,K221*10^5+(3-J221)*10)),"")</f>
        <v/>
      </c>
      <c r="M221" s="8" t="str">
        <f t="shared" si="10"/>
        <v/>
      </c>
      <c r="N221" s="8" t="str">
        <f>_xlfn.IFERROR(M221*100+'Rec.'!I214,"")</f>
        <v/>
      </c>
      <c r="O221" s="8" t="str">
        <f t="shared" si="11"/>
        <v/>
      </c>
    </row>
    <row r="222" spans="1:15" ht="21.95" customHeight="1">
      <c r="A222" s="19" t="str">
        <f t="shared" si="9"/>
        <v/>
      </c>
      <c r="B222" s="20" t="str">
        <f>IF(ROW()-8&gt;'Inf.'!$I$10,"",ROW()-8)</f>
        <v/>
      </c>
      <c r="C222" s="21" t="str">
        <f>IF(B222&gt;'Inf.'!$I$10,"",VLOOKUP(B222,'Rec.'!C:H,3,FALSE))</f>
        <v/>
      </c>
      <c r="D222" s="21" t="str">
        <f>IF(B222&gt;'Inf.'!$I$10,"",VLOOKUP(B222,'Rec.'!C:H,4,FALSE))</f>
        <v/>
      </c>
      <c r="E222" s="20" t="str">
        <f>IF(B222&gt;'Inf.'!$I$10,"",VLOOKUP(B222,'Rec.'!C:H,5,FALSE))</f>
        <v/>
      </c>
      <c r="F222" s="20" t="str">
        <f>IF(B222&gt;'Inf.'!$I$10,"",VLOOKUP(B222,'Rec.'!C:H,6,FALSE))</f>
        <v/>
      </c>
      <c r="G222" s="42"/>
      <c r="H222" s="42"/>
      <c r="I222" s="43"/>
      <c r="J222" s="42"/>
      <c r="K222" s="22" t="str">
        <f>_xlfn.IFERROR(IF(B222&gt;'Inf.'!$I$10,"",H222),"")</f>
        <v/>
      </c>
      <c r="L222" s="8" t="str">
        <f>_xlfn.IFERROR(IF('Inf.'!$C$10="Onsight",IF(K222="TOP",10^7+(10-I222)+(3-J222)*10,K222*10^5+(3-J222)*10),IF(K222="TOP",10^7+(3-J222)*10,K222*10^5+(3-J222)*10)),"")</f>
        <v/>
      </c>
      <c r="M222" s="8" t="str">
        <f t="shared" si="10"/>
        <v/>
      </c>
      <c r="N222" s="8" t="str">
        <f>_xlfn.IFERROR(M222*100+'Rec.'!I215,"")</f>
        <v/>
      </c>
      <c r="O222" s="8" t="str">
        <f t="shared" si="11"/>
        <v/>
      </c>
    </row>
    <row r="223" spans="1:15" ht="21.95" customHeight="1">
      <c r="A223" s="19" t="str">
        <f t="shared" si="9"/>
        <v/>
      </c>
      <c r="B223" s="20" t="str">
        <f>IF(ROW()-8&gt;'Inf.'!$I$10,"",ROW()-8)</f>
        <v/>
      </c>
      <c r="C223" s="21" t="str">
        <f>IF(B223&gt;'Inf.'!$I$10,"",VLOOKUP(B223,'Rec.'!C:H,3,FALSE))</f>
        <v/>
      </c>
      <c r="D223" s="21" t="str">
        <f>IF(B223&gt;'Inf.'!$I$10,"",VLOOKUP(B223,'Rec.'!C:H,4,FALSE))</f>
        <v/>
      </c>
      <c r="E223" s="20" t="str">
        <f>IF(B223&gt;'Inf.'!$I$10,"",VLOOKUP(B223,'Rec.'!C:H,5,FALSE))</f>
        <v/>
      </c>
      <c r="F223" s="20" t="str">
        <f>IF(B223&gt;'Inf.'!$I$10,"",VLOOKUP(B223,'Rec.'!C:H,6,FALSE))</f>
        <v/>
      </c>
      <c r="G223" s="42"/>
      <c r="H223" s="42"/>
      <c r="I223" s="43"/>
      <c r="J223" s="42"/>
      <c r="K223" s="22" t="str">
        <f>_xlfn.IFERROR(IF(B223&gt;'Inf.'!$I$10,"",H223),"")</f>
        <v/>
      </c>
      <c r="L223" s="8" t="str">
        <f>_xlfn.IFERROR(IF('Inf.'!$C$10="Onsight",IF(K223="TOP",10^7+(10-I223)+(3-J223)*10,K223*10^5+(3-J223)*10),IF(K223="TOP",10^7+(3-J223)*10,K223*10^5+(3-J223)*10)),"")</f>
        <v/>
      </c>
      <c r="M223" s="8" t="str">
        <f t="shared" si="10"/>
        <v/>
      </c>
      <c r="N223" s="8" t="str">
        <f>_xlfn.IFERROR(M223*100+'Rec.'!I216,"")</f>
        <v/>
      </c>
      <c r="O223" s="8" t="str">
        <f t="shared" si="11"/>
        <v/>
      </c>
    </row>
    <row r="224" spans="1:15" ht="21.95" customHeight="1">
      <c r="A224" s="19" t="str">
        <f t="shared" si="9"/>
        <v/>
      </c>
      <c r="B224" s="20" t="str">
        <f>IF(ROW()-8&gt;'Inf.'!$I$10,"",ROW()-8)</f>
        <v/>
      </c>
      <c r="C224" s="21" t="str">
        <f>IF(B224&gt;'Inf.'!$I$10,"",VLOOKUP(B224,'Rec.'!C:H,3,FALSE))</f>
        <v/>
      </c>
      <c r="D224" s="21" t="str">
        <f>IF(B224&gt;'Inf.'!$I$10,"",VLOOKUP(B224,'Rec.'!C:H,4,FALSE))</f>
        <v/>
      </c>
      <c r="E224" s="20" t="str">
        <f>IF(B224&gt;'Inf.'!$I$10,"",VLOOKUP(B224,'Rec.'!C:H,5,FALSE))</f>
        <v/>
      </c>
      <c r="F224" s="20" t="str">
        <f>IF(B224&gt;'Inf.'!$I$10,"",VLOOKUP(B224,'Rec.'!C:H,6,FALSE))</f>
        <v/>
      </c>
      <c r="G224" s="42"/>
      <c r="H224" s="42"/>
      <c r="I224" s="43"/>
      <c r="J224" s="42"/>
      <c r="K224" s="22" t="str">
        <f>_xlfn.IFERROR(IF(B224&gt;'Inf.'!$I$10,"",H224),"")</f>
        <v/>
      </c>
      <c r="L224" s="8" t="str">
        <f>_xlfn.IFERROR(IF('Inf.'!$C$10="Onsight",IF(K224="TOP",10^7+(10-I224)+(3-J224)*10,K224*10^5+(3-J224)*10),IF(K224="TOP",10^7+(3-J224)*10,K224*10^5+(3-J224)*10)),"")</f>
        <v/>
      </c>
      <c r="M224" s="8" t="str">
        <f t="shared" si="10"/>
        <v/>
      </c>
      <c r="N224" s="8" t="str">
        <f>_xlfn.IFERROR(M224*100+'Rec.'!I217,"")</f>
        <v/>
      </c>
      <c r="O224" s="8" t="str">
        <f t="shared" si="11"/>
        <v/>
      </c>
    </row>
    <row r="225" spans="1:15" ht="21.95" customHeight="1">
      <c r="A225" s="19" t="str">
        <f t="shared" si="9"/>
        <v/>
      </c>
      <c r="B225" s="20" t="str">
        <f>IF(ROW()-8&gt;'Inf.'!$I$10,"",ROW()-8)</f>
        <v/>
      </c>
      <c r="C225" s="21" t="str">
        <f>IF(B225&gt;'Inf.'!$I$10,"",VLOOKUP(B225,'Rec.'!C:H,3,FALSE))</f>
        <v/>
      </c>
      <c r="D225" s="21" t="str">
        <f>IF(B225&gt;'Inf.'!$I$10,"",VLOOKUP(B225,'Rec.'!C:H,4,FALSE))</f>
        <v/>
      </c>
      <c r="E225" s="20" t="str">
        <f>IF(B225&gt;'Inf.'!$I$10,"",VLOOKUP(B225,'Rec.'!C:H,5,FALSE))</f>
        <v/>
      </c>
      <c r="F225" s="20" t="str">
        <f>IF(B225&gt;'Inf.'!$I$10,"",VLOOKUP(B225,'Rec.'!C:H,6,FALSE))</f>
        <v/>
      </c>
      <c r="G225" s="42"/>
      <c r="H225" s="42"/>
      <c r="I225" s="43"/>
      <c r="J225" s="42"/>
      <c r="K225" s="22" t="str">
        <f>_xlfn.IFERROR(IF(B225&gt;'Inf.'!$I$10,"",H225),"")</f>
        <v/>
      </c>
      <c r="L225" s="8" t="str">
        <f>_xlfn.IFERROR(IF('Inf.'!$C$10="Onsight",IF(K225="TOP",10^7+(10-I225)+(3-J225)*10,K225*10^5+(3-J225)*10),IF(K225="TOP",10^7+(3-J225)*10,K225*10^5+(3-J225)*10)),"")</f>
        <v/>
      </c>
      <c r="M225" s="8" t="str">
        <f t="shared" si="10"/>
        <v/>
      </c>
      <c r="N225" s="8" t="str">
        <f>_xlfn.IFERROR(M225*100+'Rec.'!I218,"")</f>
        <v/>
      </c>
      <c r="O225" s="8" t="str">
        <f t="shared" si="11"/>
        <v/>
      </c>
    </row>
    <row r="226" spans="1:15" ht="21.95" customHeight="1">
      <c r="A226" s="19" t="str">
        <f t="shared" si="9"/>
        <v/>
      </c>
      <c r="B226" s="20" t="str">
        <f>IF(ROW()-8&gt;'Inf.'!$I$10,"",ROW()-8)</f>
        <v/>
      </c>
      <c r="C226" s="21" t="str">
        <f>IF(B226&gt;'Inf.'!$I$10,"",VLOOKUP(B226,'Rec.'!C:H,3,FALSE))</f>
        <v/>
      </c>
      <c r="D226" s="21" t="str">
        <f>IF(B226&gt;'Inf.'!$I$10,"",VLOOKUP(B226,'Rec.'!C:H,4,FALSE))</f>
        <v/>
      </c>
      <c r="E226" s="20" t="str">
        <f>IF(B226&gt;'Inf.'!$I$10,"",VLOOKUP(B226,'Rec.'!C:H,5,FALSE))</f>
        <v/>
      </c>
      <c r="F226" s="20" t="str">
        <f>IF(B226&gt;'Inf.'!$I$10,"",VLOOKUP(B226,'Rec.'!C:H,6,FALSE))</f>
        <v/>
      </c>
      <c r="G226" s="42"/>
      <c r="H226" s="42"/>
      <c r="I226" s="43"/>
      <c r="J226" s="42"/>
      <c r="K226" s="22" t="str">
        <f>_xlfn.IFERROR(IF(B226&gt;'Inf.'!$I$10,"",H226),"")</f>
        <v/>
      </c>
      <c r="L226" s="8" t="str">
        <f>_xlfn.IFERROR(IF('Inf.'!$C$10="Onsight",IF(K226="TOP",10^7+(10-I226)+(3-J226)*10,K226*10^5+(3-J226)*10),IF(K226="TOP",10^7+(3-J226)*10,K226*10^5+(3-J226)*10)),"")</f>
        <v/>
      </c>
      <c r="M226" s="8" t="str">
        <f t="shared" si="10"/>
        <v/>
      </c>
      <c r="N226" s="8" t="str">
        <f>_xlfn.IFERROR(M226*100+'Rec.'!I219,"")</f>
        <v/>
      </c>
      <c r="O226" s="8" t="str">
        <f t="shared" si="11"/>
        <v/>
      </c>
    </row>
    <row r="227" spans="1:15" ht="21.95" customHeight="1">
      <c r="A227" s="19" t="str">
        <f t="shared" si="9"/>
        <v/>
      </c>
      <c r="B227" s="20" t="str">
        <f>IF(ROW()-8&gt;'Inf.'!$I$10,"",ROW()-8)</f>
        <v/>
      </c>
      <c r="C227" s="21" t="str">
        <f>IF(B227&gt;'Inf.'!$I$10,"",VLOOKUP(B227,'Rec.'!C:H,3,FALSE))</f>
        <v/>
      </c>
      <c r="D227" s="21" t="str">
        <f>IF(B227&gt;'Inf.'!$I$10,"",VLOOKUP(B227,'Rec.'!C:H,4,FALSE))</f>
        <v/>
      </c>
      <c r="E227" s="20" t="str">
        <f>IF(B227&gt;'Inf.'!$I$10,"",VLOOKUP(B227,'Rec.'!C:H,5,FALSE))</f>
        <v/>
      </c>
      <c r="F227" s="20" t="str">
        <f>IF(B227&gt;'Inf.'!$I$10,"",VLOOKUP(B227,'Rec.'!C:H,6,FALSE))</f>
        <v/>
      </c>
      <c r="G227" s="42"/>
      <c r="H227" s="42"/>
      <c r="I227" s="43"/>
      <c r="J227" s="42"/>
      <c r="K227" s="22" t="str">
        <f>_xlfn.IFERROR(IF(B227&gt;'Inf.'!$I$10,"",H227),"")</f>
        <v/>
      </c>
      <c r="L227" s="8" t="str">
        <f>_xlfn.IFERROR(IF('Inf.'!$C$10="Onsight",IF(K227="TOP",10^7+(10-I227)+(3-J227)*10,K227*10^5+(3-J227)*10),IF(K227="TOP",10^7+(3-J227)*10,K227*10^5+(3-J227)*10)),"")</f>
        <v/>
      </c>
      <c r="M227" s="8" t="str">
        <f t="shared" si="10"/>
        <v/>
      </c>
      <c r="N227" s="8" t="str">
        <f>_xlfn.IFERROR(M227*100+'Rec.'!I220,"")</f>
        <v/>
      </c>
      <c r="O227" s="8" t="str">
        <f t="shared" si="11"/>
        <v/>
      </c>
    </row>
    <row r="228" spans="1:15" ht="21.95" customHeight="1">
      <c r="A228" s="19" t="str">
        <f t="shared" si="9"/>
        <v/>
      </c>
      <c r="B228" s="20" t="str">
        <f>IF(ROW()-8&gt;'Inf.'!$I$10,"",ROW()-8)</f>
        <v/>
      </c>
      <c r="C228" s="21" t="str">
        <f>IF(B228&gt;'Inf.'!$I$10,"",VLOOKUP(B228,'Rec.'!C:H,3,FALSE))</f>
        <v/>
      </c>
      <c r="D228" s="21" t="str">
        <f>IF(B228&gt;'Inf.'!$I$10,"",VLOOKUP(B228,'Rec.'!C:H,4,FALSE))</f>
        <v/>
      </c>
      <c r="E228" s="20" t="str">
        <f>IF(B228&gt;'Inf.'!$I$10,"",VLOOKUP(B228,'Rec.'!C:H,5,FALSE))</f>
        <v/>
      </c>
      <c r="F228" s="20" t="str">
        <f>IF(B228&gt;'Inf.'!$I$10,"",VLOOKUP(B228,'Rec.'!C:H,6,FALSE))</f>
        <v/>
      </c>
      <c r="G228" s="42"/>
      <c r="H228" s="42"/>
      <c r="I228" s="43"/>
      <c r="J228" s="42"/>
      <c r="K228" s="22" t="str">
        <f>_xlfn.IFERROR(IF(B228&gt;'Inf.'!$I$10,"",H228),"")</f>
        <v/>
      </c>
      <c r="L228" s="8" t="str">
        <f>_xlfn.IFERROR(IF('Inf.'!$C$10="Onsight",IF(K228="TOP",10^7+(10-I228)+(3-J228)*10,K228*10^5+(3-J228)*10),IF(K228="TOP",10^7+(3-J228)*10,K228*10^5+(3-J228)*10)),"")</f>
        <v/>
      </c>
      <c r="M228" s="8" t="str">
        <f t="shared" si="10"/>
        <v/>
      </c>
      <c r="N228" s="8" t="str">
        <f>_xlfn.IFERROR(M228*100+'Rec.'!I221,"")</f>
        <v/>
      </c>
      <c r="O228" s="8" t="str">
        <f t="shared" si="11"/>
        <v/>
      </c>
    </row>
    <row r="229" spans="1:15" ht="21.95" customHeight="1">
      <c r="A229" s="19" t="str">
        <f t="shared" si="9"/>
        <v/>
      </c>
      <c r="B229" s="20" t="str">
        <f>IF(ROW()-8&gt;'Inf.'!$I$10,"",ROW()-8)</f>
        <v/>
      </c>
      <c r="C229" s="21" t="str">
        <f>IF(B229&gt;'Inf.'!$I$10,"",VLOOKUP(B229,'Rec.'!C:H,3,FALSE))</f>
        <v/>
      </c>
      <c r="D229" s="21" t="str">
        <f>IF(B229&gt;'Inf.'!$I$10,"",VLOOKUP(B229,'Rec.'!C:H,4,FALSE))</f>
        <v/>
      </c>
      <c r="E229" s="20" t="str">
        <f>IF(B229&gt;'Inf.'!$I$10,"",VLOOKUP(B229,'Rec.'!C:H,5,FALSE))</f>
        <v/>
      </c>
      <c r="F229" s="20" t="str">
        <f>IF(B229&gt;'Inf.'!$I$10,"",VLOOKUP(B229,'Rec.'!C:H,6,FALSE))</f>
        <v/>
      </c>
      <c r="G229" s="42"/>
      <c r="H229" s="42"/>
      <c r="I229" s="43"/>
      <c r="J229" s="42"/>
      <c r="K229" s="22" t="str">
        <f>_xlfn.IFERROR(IF(B229&gt;'Inf.'!$I$10,"",H229),"")</f>
        <v/>
      </c>
      <c r="L229" s="8" t="str">
        <f>_xlfn.IFERROR(IF('Inf.'!$C$10="Onsight",IF(K229="TOP",10^7+(10-I229)+(3-J229)*10,K229*10^5+(3-J229)*10),IF(K229="TOP",10^7+(3-J229)*10,K229*10^5+(3-J229)*10)),"")</f>
        <v/>
      </c>
      <c r="M229" s="8" t="str">
        <f t="shared" si="10"/>
        <v/>
      </c>
      <c r="N229" s="8" t="str">
        <f>_xlfn.IFERROR(M229*100+'Rec.'!I222,"")</f>
        <v/>
      </c>
      <c r="O229" s="8" t="str">
        <f t="shared" si="11"/>
        <v/>
      </c>
    </row>
    <row r="230" spans="1:15" ht="21.95" customHeight="1">
      <c r="A230" s="19" t="str">
        <f t="shared" si="9"/>
        <v/>
      </c>
      <c r="B230" s="20" t="str">
        <f>IF(ROW()-8&gt;'Inf.'!$I$10,"",ROW()-8)</f>
        <v/>
      </c>
      <c r="C230" s="21" t="str">
        <f>IF(B230&gt;'Inf.'!$I$10,"",VLOOKUP(B230,'Rec.'!C:H,3,FALSE))</f>
        <v/>
      </c>
      <c r="D230" s="21" t="str">
        <f>IF(B230&gt;'Inf.'!$I$10,"",VLOOKUP(B230,'Rec.'!C:H,4,FALSE))</f>
        <v/>
      </c>
      <c r="E230" s="20" t="str">
        <f>IF(B230&gt;'Inf.'!$I$10,"",VLOOKUP(B230,'Rec.'!C:H,5,FALSE))</f>
        <v/>
      </c>
      <c r="F230" s="20" t="str">
        <f>IF(B230&gt;'Inf.'!$I$10,"",VLOOKUP(B230,'Rec.'!C:H,6,FALSE))</f>
        <v/>
      </c>
      <c r="G230" s="42"/>
      <c r="H230" s="42"/>
      <c r="I230" s="43"/>
      <c r="J230" s="42"/>
      <c r="K230" s="22" t="str">
        <f>_xlfn.IFERROR(IF(B230&gt;'Inf.'!$I$10,"",H230),"")</f>
        <v/>
      </c>
      <c r="L230" s="8" t="str">
        <f>_xlfn.IFERROR(IF('Inf.'!$C$10="Onsight",IF(K230="TOP",10^7+(10-I230)+(3-J230)*10,K230*10^5+(3-J230)*10),IF(K230="TOP",10^7+(3-J230)*10,K230*10^5+(3-J230)*10)),"")</f>
        <v/>
      </c>
      <c r="M230" s="8" t="str">
        <f t="shared" si="10"/>
        <v/>
      </c>
      <c r="N230" s="8" t="str">
        <f>_xlfn.IFERROR(M230*100+'Rec.'!I223,"")</f>
        <v/>
      </c>
      <c r="O230" s="8" t="str">
        <f t="shared" si="11"/>
        <v/>
      </c>
    </row>
    <row r="231" spans="1:15" ht="21.95" customHeight="1">
      <c r="A231" s="19" t="str">
        <f t="shared" si="9"/>
        <v/>
      </c>
      <c r="B231" s="20" t="str">
        <f>IF(ROW()-8&gt;'Inf.'!$I$10,"",ROW()-8)</f>
        <v/>
      </c>
      <c r="C231" s="21" t="str">
        <f>IF(B231&gt;'Inf.'!$I$10,"",VLOOKUP(B231,'Rec.'!C:H,3,FALSE))</f>
        <v/>
      </c>
      <c r="D231" s="21" t="str">
        <f>IF(B231&gt;'Inf.'!$I$10,"",VLOOKUP(B231,'Rec.'!C:H,4,FALSE))</f>
        <v/>
      </c>
      <c r="E231" s="20" t="str">
        <f>IF(B231&gt;'Inf.'!$I$10,"",VLOOKUP(B231,'Rec.'!C:H,5,FALSE))</f>
        <v/>
      </c>
      <c r="F231" s="20" t="str">
        <f>IF(B231&gt;'Inf.'!$I$10,"",VLOOKUP(B231,'Rec.'!C:H,6,FALSE))</f>
        <v/>
      </c>
      <c r="G231" s="42"/>
      <c r="H231" s="42"/>
      <c r="I231" s="43"/>
      <c r="J231" s="42"/>
      <c r="K231" s="22" t="str">
        <f>_xlfn.IFERROR(IF(B231&gt;'Inf.'!$I$10,"",H231),"")</f>
        <v/>
      </c>
      <c r="L231" s="8" t="str">
        <f>_xlfn.IFERROR(IF('Inf.'!$C$10="Onsight",IF(K231="TOP",10^7+(10-I231)+(3-J231)*10,K231*10^5+(3-J231)*10),IF(K231="TOP",10^7+(3-J231)*10,K231*10^5+(3-J231)*10)),"")</f>
        <v/>
      </c>
      <c r="M231" s="8" t="str">
        <f t="shared" si="10"/>
        <v/>
      </c>
      <c r="N231" s="8" t="str">
        <f>_xlfn.IFERROR(M231*100+'Rec.'!I224,"")</f>
        <v/>
      </c>
      <c r="O231" s="8" t="str">
        <f t="shared" si="11"/>
        <v/>
      </c>
    </row>
    <row r="232" spans="1:15" ht="21.95" customHeight="1">
      <c r="A232" s="19" t="str">
        <f t="shared" si="9"/>
        <v/>
      </c>
      <c r="B232" s="20" t="str">
        <f>IF(ROW()-8&gt;'Inf.'!$I$10,"",ROW()-8)</f>
        <v/>
      </c>
      <c r="C232" s="21" t="str">
        <f>IF(B232&gt;'Inf.'!$I$10,"",VLOOKUP(B232,'Rec.'!C:H,3,FALSE))</f>
        <v/>
      </c>
      <c r="D232" s="21" t="str">
        <f>IF(B232&gt;'Inf.'!$I$10,"",VLOOKUP(B232,'Rec.'!C:H,4,FALSE))</f>
        <v/>
      </c>
      <c r="E232" s="20" t="str">
        <f>IF(B232&gt;'Inf.'!$I$10,"",VLOOKUP(B232,'Rec.'!C:H,5,FALSE))</f>
        <v/>
      </c>
      <c r="F232" s="20" t="str">
        <f>IF(B232&gt;'Inf.'!$I$10,"",VLOOKUP(B232,'Rec.'!C:H,6,FALSE))</f>
        <v/>
      </c>
      <c r="G232" s="42"/>
      <c r="H232" s="42"/>
      <c r="I232" s="43"/>
      <c r="J232" s="42"/>
      <c r="K232" s="22" t="str">
        <f>_xlfn.IFERROR(IF(B232&gt;'Inf.'!$I$10,"",H232),"")</f>
        <v/>
      </c>
      <c r="L232" s="8" t="str">
        <f>_xlfn.IFERROR(IF('Inf.'!$C$10="Onsight",IF(K232="TOP",10^7+(10-I232)+(3-J232)*10,K232*10^5+(3-J232)*10),IF(K232="TOP",10^7+(3-J232)*10,K232*10^5+(3-J232)*10)),"")</f>
        <v/>
      </c>
      <c r="M232" s="8" t="str">
        <f t="shared" si="10"/>
        <v/>
      </c>
      <c r="N232" s="8" t="str">
        <f>_xlfn.IFERROR(M232*100+'Rec.'!I225,"")</f>
        <v/>
      </c>
      <c r="O232" s="8" t="str">
        <f t="shared" si="11"/>
        <v/>
      </c>
    </row>
    <row r="233" spans="1:15" ht="21.95" customHeight="1">
      <c r="A233" s="19" t="str">
        <f t="shared" si="9"/>
        <v/>
      </c>
      <c r="B233" s="20" t="str">
        <f>IF(ROW()-8&gt;'Inf.'!$I$10,"",ROW()-8)</f>
        <v/>
      </c>
      <c r="C233" s="21" t="str">
        <f>IF(B233&gt;'Inf.'!$I$10,"",VLOOKUP(B233,'Rec.'!C:H,3,FALSE))</f>
        <v/>
      </c>
      <c r="D233" s="21" t="str">
        <f>IF(B233&gt;'Inf.'!$I$10,"",VLOOKUP(B233,'Rec.'!C:H,4,FALSE))</f>
        <v/>
      </c>
      <c r="E233" s="20" t="str">
        <f>IF(B233&gt;'Inf.'!$I$10,"",VLOOKUP(B233,'Rec.'!C:H,5,FALSE))</f>
        <v/>
      </c>
      <c r="F233" s="20" t="str">
        <f>IF(B233&gt;'Inf.'!$I$10,"",VLOOKUP(B233,'Rec.'!C:H,6,FALSE))</f>
        <v/>
      </c>
      <c r="G233" s="42"/>
      <c r="H233" s="42"/>
      <c r="I233" s="43"/>
      <c r="J233" s="42"/>
      <c r="K233" s="22" t="str">
        <f>_xlfn.IFERROR(IF(B233&gt;'Inf.'!$I$10,"",H233),"")</f>
        <v/>
      </c>
      <c r="L233" s="8" t="str">
        <f>_xlfn.IFERROR(IF('Inf.'!$C$10="Onsight",IF(K233="TOP",10^7+(10-I233)+(3-J233)*10,K233*10^5+(3-J233)*10),IF(K233="TOP",10^7+(3-J233)*10,K233*10^5+(3-J233)*10)),"")</f>
        <v/>
      </c>
      <c r="M233" s="8" t="str">
        <f t="shared" si="10"/>
        <v/>
      </c>
      <c r="N233" s="8" t="str">
        <f>_xlfn.IFERROR(M233*100+'Rec.'!I226,"")</f>
        <v/>
      </c>
      <c r="O233" s="8" t="str">
        <f t="shared" si="11"/>
        <v/>
      </c>
    </row>
    <row r="234" spans="1:15" ht="21.95" customHeight="1">
      <c r="A234" s="19" t="str">
        <f t="shared" si="9"/>
        <v/>
      </c>
      <c r="B234" s="20" t="str">
        <f>IF(ROW()-8&gt;'Inf.'!$I$10,"",ROW()-8)</f>
        <v/>
      </c>
      <c r="C234" s="21" t="str">
        <f>IF(B234&gt;'Inf.'!$I$10,"",VLOOKUP(B234,'Rec.'!C:H,3,FALSE))</f>
        <v/>
      </c>
      <c r="D234" s="21" t="str">
        <f>IF(B234&gt;'Inf.'!$I$10,"",VLOOKUP(B234,'Rec.'!C:H,4,FALSE))</f>
        <v/>
      </c>
      <c r="E234" s="20" t="str">
        <f>IF(B234&gt;'Inf.'!$I$10,"",VLOOKUP(B234,'Rec.'!C:H,5,FALSE))</f>
        <v/>
      </c>
      <c r="F234" s="20" t="str">
        <f>IF(B234&gt;'Inf.'!$I$10,"",VLOOKUP(B234,'Rec.'!C:H,6,FALSE))</f>
        <v/>
      </c>
      <c r="G234" s="42"/>
      <c r="H234" s="42"/>
      <c r="I234" s="43"/>
      <c r="J234" s="42"/>
      <c r="K234" s="22" t="str">
        <f>_xlfn.IFERROR(IF(B234&gt;'Inf.'!$I$10,"",H234),"")</f>
        <v/>
      </c>
      <c r="L234" s="8" t="str">
        <f>_xlfn.IFERROR(IF('Inf.'!$C$10="Onsight",IF(K234="TOP",10^7+(10-I234)+(3-J234)*10,K234*10^5+(3-J234)*10),IF(K234="TOP",10^7+(3-J234)*10,K234*10^5+(3-J234)*10)),"")</f>
        <v/>
      </c>
      <c r="M234" s="8" t="str">
        <f t="shared" si="10"/>
        <v/>
      </c>
      <c r="N234" s="8" t="str">
        <f>_xlfn.IFERROR(M234*100+'Rec.'!I227,"")</f>
        <v/>
      </c>
      <c r="O234" s="8" t="str">
        <f t="shared" si="11"/>
        <v/>
      </c>
    </row>
    <row r="235" spans="1:15" ht="21.95" customHeight="1">
      <c r="A235" s="19" t="str">
        <f t="shared" si="9"/>
        <v/>
      </c>
      <c r="B235" s="20" t="str">
        <f>IF(ROW()-8&gt;'Inf.'!$I$10,"",ROW()-8)</f>
        <v/>
      </c>
      <c r="C235" s="21" t="str">
        <f>IF(B235&gt;'Inf.'!$I$10,"",VLOOKUP(B235,'Rec.'!C:H,3,FALSE))</f>
        <v/>
      </c>
      <c r="D235" s="21" t="str">
        <f>IF(B235&gt;'Inf.'!$I$10,"",VLOOKUP(B235,'Rec.'!C:H,4,FALSE))</f>
        <v/>
      </c>
      <c r="E235" s="20" t="str">
        <f>IF(B235&gt;'Inf.'!$I$10,"",VLOOKUP(B235,'Rec.'!C:H,5,FALSE))</f>
        <v/>
      </c>
      <c r="F235" s="20" t="str">
        <f>IF(B235&gt;'Inf.'!$I$10,"",VLOOKUP(B235,'Rec.'!C:H,6,FALSE))</f>
        <v/>
      </c>
      <c r="G235" s="42"/>
      <c r="H235" s="42"/>
      <c r="I235" s="43"/>
      <c r="J235" s="42"/>
      <c r="K235" s="22" t="str">
        <f>_xlfn.IFERROR(IF(B235&gt;'Inf.'!$I$10,"",H235),"")</f>
        <v/>
      </c>
      <c r="L235" s="8" t="str">
        <f>_xlfn.IFERROR(IF('Inf.'!$C$10="Onsight",IF(K235="TOP",10^7+(10-I235)+(3-J235)*10,K235*10^5+(3-J235)*10),IF(K235="TOP",10^7+(3-J235)*10,K235*10^5+(3-J235)*10)),"")</f>
        <v/>
      </c>
      <c r="M235" s="8" t="str">
        <f t="shared" si="10"/>
        <v/>
      </c>
      <c r="N235" s="8" t="str">
        <f>_xlfn.IFERROR(M235*100+'Rec.'!I228,"")</f>
        <v/>
      </c>
      <c r="O235" s="8" t="str">
        <f t="shared" si="11"/>
        <v/>
      </c>
    </row>
    <row r="236" spans="1:15" ht="21.95" customHeight="1">
      <c r="A236" s="19" t="str">
        <f t="shared" si="9"/>
        <v/>
      </c>
      <c r="B236" s="20" t="str">
        <f>IF(ROW()-8&gt;'Inf.'!$I$10,"",ROW()-8)</f>
        <v/>
      </c>
      <c r="C236" s="21" t="str">
        <f>IF(B236&gt;'Inf.'!$I$10,"",VLOOKUP(B236,'Rec.'!C:H,3,FALSE))</f>
        <v/>
      </c>
      <c r="D236" s="21" t="str">
        <f>IF(B236&gt;'Inf.'!$I$10,"",VLOOKUP(B236,'Rec.'!C:H,4,FALSE))</f>
        <v/>
      </c>
      <c r="E236" s="20" t="str">
        <f>IF(B236&gt;'Inf.'!$I$10,"",VLOOKUP(B236,'Rec.'!C:H,5,FALSE))</f>
        <v/>
      </c>
      <c r="F236" s="20" t="str">
        <f>IF(B236&gt;'Inf.'!$I$10,"",VLOOKUP(B236,'Rec.'!C:H,6,FALSE))</f>
        <v/>
      </c>
      <c r="G236" s="42"/>
      <c r="H236" s="42"/>
      <c r="I236" s="43"/>
      <c r="J236" s="42"/>
      <c r="K236" s="22" t="str">
        <f>_xlfn.IFERROR(IF(B236&gt;'Inf.'!$I$10,"",H236),"")</f>
        <v/>
      </c>
      <c r="L236" s="8" t="str">
        <f>_xlfn.IFERROR(IF('Inf.'!$C$10="Onsight",IF(K236="TOP",10^7+(10-I236)+(3-J236)*10,K236*10^5+(3-J236)*10),IF(K236="TOP",10^7+(3-J236)*10,K236*10^5+(3-J236)*10)),"")</f>
        <v/>
      </c>
      <c r="M236" s="8" t="str">
        <f t="shared" si="10"/>
        <v/>
      </c>
      <c r="N236" s="8" t="str">
        <f>_xlfn.IFERROR(M236*100+'Rec.'!I229,"")</f>
        <v/>
      </c>
      <c r="O236" s="8" t="str">
        <f t="shared" si="11"/>
        <v/>
      </c>
    </row>
    <row r="237" spans="1:15" ht="21.95" customHeight="1">
      <c r="A237" s="19" t="str">
        <f t="shared" si="9"/>
        <v/>
      </c>
      <c r="B237" s="20" t="str">
        <f>IF(ROW()-8&gt;'Inf.'!$I$10,"",ROW()-8)</f>
        <v/>
      </c>
      <c r="C237" s="21" t="str">
        <f>IF(B237&gt;'Inf.'!$I$10,"",VLOOKUP(B237,'Rec.'!C:H,3,FALSE))</f>
        <v/>
      </c>
      <c r="D237" s="21" t="str">
        <f>IF(B237&gt;'Inf.'!$I$10,"",VLOOKUP(B237,'Rec.'!C:H,4,FALSE))</f>
        <v/>
      </c>
      <c r="E237" s="20" t="str">
        <f>IF(B237&gt;'Inf.'!$I$10,"",VLOOKUP(B237,'Rec.'!C:H,5,FALSE))</f>
        <v/>
      </c>
      <c r="F237" s="20" t="str">
        <f>IF(B237&gt;'Inf.'!$I$10,"",VLOOKUP(B237,'Rec.'!C:H,6,FALSE))</f>
        <v/>
      </c>
      <c r="G237" s="42"/>
      <c r="H237" s="42"/>
      <c r="I237" s="43"/>
      <c r="J237" s="42"/>
      <c r="K237" s="22" t="str">
        <f>_xlfn.IFERROR(IF(B237&gt;'Inf.'!$I$10,"",H237),"")</f>
        <v/>
      </c>
      <c r="L237" s="8" t="str">
        <f>_xlfn.IFERROR(IF('Inf.'!$C$10="Onsight",IF(K237="TOP",10^7+(10-I237)+(3-J237)*10,K237*10^5+(3-J237)*10),IF(K237="TOP",10^7+(3-J237)*10,K237*10^5+(3-J237)*10)),"")</f>
        <v/>
      </c>
      <c r="M237" s="8" t="str">
        <f t="shared" si="10"/>
        <v/>
      </c>
      <c r="N237" s="8" t="str">
        <f>_xlfn.IFERROR(M237*100+'Rec.'!I230,"")</f>
        <v/>
      </c>
      <c r="O237" s="8" t="str">
        <f t="shared" si="11"/>
        <v/>
      </c>
    </row>
    <row r="238" spans="1:15" ht="21.95" customHeight="1">
      <c r="A238" s="19" t="str">
        <f t="shared" si="9"/>
        <v/>
      </c>
      <c r="B238" s="20" t="str">
        <f>IF(ROW()-8&gt;'Inf.'!$I$10,"",ROW()-8)</f>
        <v/>
      </c>
      <c r="C238" s="21" t="str">
        <f>IF(B238&gt;'Inf.'!$I$10,"",VLOOKUP(B238,'Rec.'!C:H,3,FALSE))</f>
        <v/>
      </c>
      <c r="D238" s="21" t="str">
        <f>IF(B238&gt;'Inf.'!$I$10,"",VLOOKUP(B238,'Rec.'!C:H,4,FALSE))</f>
        <v/>
      </c>
      <c r="E238" s="20" t="str">
        <f>IF(B238&gt;'Inf.'!$I$10,"",VLOOKUP(B238,'Rec.'!C:H,5,FALSE))</f>
        <v/>
      </c>
      <c r="F238" s="20" t="str">
        <f>IF(B238&gt;'Inf.'!$I$10,"",VLOOKUP(B238,'Rec.'!C:H,6,FALSE))</f>
        <v/>
      </c>
      <c r="G238" s="42"/>
      <c r="H238" s="42"/>
      <c r="I238" s="43"/>
      <c r="J238" s="42"/>
      <c r="K238" s="22" t="str">
        <f>_xlfn.IFERROR(IF(B238&gt;'Inf.'!$I$10,"",H238),"")</f>
        <v/>
      </c>
      <c r="L238" s="8" t="str">
        <f>_xlfn.IFERROR(IF('Inf.'!$C$10="Onsight",IF(K238="TOP",10^7+(10-I238)+(3-J238)*10,K238*10^5+(3-J238)*10),IF(K238="TOP",10^7+(3-J238)*10,K238*10^5+(3-J238)*10)),"")</f>
        <v/>
      </c>
      <c r="M238" s="8" t="str">
        <f t="shared" si="10"/>
        <v/>
      </c>
      <c r="N238" s="8" t="str">
        <f>_xlfn.IFERROR(M238*100+'Rec.'!I231,"")</f>
        <v/>
      </c>
      <c r="O238" s="8" t="str">
        <f t="shared" si="11"/>
        <v/>
      </c>
    </row>
    <row r="239" spans="1:15" ht="21.95" customHeight="1">
      <c r="A239" s="19" t="str">
        <f t="shared" si="9"/>
        <v/>
      </c>
      <c r="B239" s="20" t="str">
        <f>IF(ROW()-8&gt;'Inf.'!$I$10,"",ROW()-8)</f>
        <v/>
      </c>
      <c r="C239" s="21" t="str">
        <f>IF(B239&gt;'Inf.'!$I$10,"",VLOOKUP(B239,'Rec.'!C:H,3,FALSE))</f>
        <v/>
      </c>
      <c r="D239" s="21" t="str">
        <f>IF(B239&gt;'Inf.'!$I$10,"",VLOOKUP(B239,'Rec.'!C:H,4,FALSE))</f>
        <v/>
      </c>
      <c r="E239" s="20" t="str">
        <f>IF(B239&gt;'Inf.'!$I$10,"",VLOOKUP(B239,'Rec.'!C:H,5,FALSE))</f>
        <v/>
      </c>
      <c r="F239" s="20" t="str">
        <f>IF(B239&gt;'Inf.'!$I$10,"",VLOOKUP(B239,'Rec.'!C:H,6,FALSE))</f>
        <v/>
      </c>
      <c r="G239" s="42"/>
      <c r="H239" s="42"/>
      <c r="I239" s="43"/>
      <c r="J239" s="42"/>
      <c r="K239" s="22" t="str">
        <f>_xlfn.IFERROR(IF(B239&gt;'Inf.'!$I$10,"",H239),"")</f>
        <v/>
      </c>
      <c r="L239" s="8" t="str">
        <f>_xlfn.IFERROR(IF('Inf.'!$C$10="Onsight",IF(K239="TOP",10^7+(10-I239)+(3-J239)*10,K239*10^5+(3-J239)*10),IF(K239="TOP",10^7+(3-J239)*10,K239*10^5+(3-J239)*10)),"")</f>
        <v/>
      </c>
      <c r="M239" s="8" t="str">
        <f t="shared" si="10"/>
        <v/>
      </c>
      <c r="N239" s="8" t="str">
        <f>_xlfn.IFERROR(M239*100+'Rec.'!I232,"")</f>
        <v/>
      </c>
      <c r="O239" s="8" t="str">
        <f t="shared" si="11"/>
        <v/>
      </c>
    </row>
    <row r="240" spans="1:15" ht="21.95" customHeight="1">
      <c r="A240" s="19" t="str">
        <f t="shared" si="9"/>
        <v/>
      </c>
      <c r="B240" s="20" t="str">
        <f>IF(ROW()-8&gt;'Inf.'!$I$10,"",ROW()-8)</f>
        <v/>
      </c>
      <c r="C240" s="21" t="str">
        <f>IF(B240&gt;'Inf.'!$I$10,"",VLOOKUP(B240,'Rec.'!C:H,3,FALSE))</f>
        <v/>
      </c>
      <c r="D240" s="21" t="str">
        <f>IF(B240&gt;'Inf.'!$I$10,"",VLOOKUP(B240,'Rec.'!C:H,4,FALSE))</f>
        <v/>
      </c>
      <c r="E240" s="20" t="str">
        <f>IF(B240&gt;'Inf.'!$I$10,"",VLOOKUP(B240,'Rec.'!C:H,5,FALSE))</f>
        <v/>
      </c>
      <c r="F240" s="20" t="str">
        <f>IF(B240&gt;'Inf.'!$I$10,"",VLOOKUP(B240,'Rec.'!C:H,6,FALSE))</f>
        <v/>
      </c>
      <c r="G240" s="42"/>
      <c r="H240" s="42"/>
      <c r="I240" s="43"/>
      <c r="J240" s="42"/>
      <c r="K240" s="22" t="str">
        <f>_xlfn.IFERROR(IF(B240&gt;'Inf.'!$I$10,"",H240),"")</f>
        <v/>
      </c>
      <c r="L240" s="8" t="str">
        <f>_xlfn.IFERROR(IF('Inf.'!$C$10="Onsight",IF(K240="TOP",10^7+(10-I240)+(3-J240)*10,K240*10^5+(3-J240)*10),IF(K240="TOP",10^7+(3-J240)*10,K240*10^5+(3-J240)*10)),"")</f>
        <v/>
      </c>
      <c r="M240" s="8" t="str">
        <f t="shared" si="10"/>
        <v/>
      </c>
      <c r="N240" s="8" t="str">
        <f>_xlfn.IFERROR(M240*100+'Rec.'!I233,"")</f>
        <v/>
      </c>
      <c r="O240" s="8" t="str">
        <f t="shared" si="11"/>
        <v/>
      </c>
    </row>
    <row r="241" spans="1:15" ht="21.95" customHeight="1">
      <c r="A241" s="19" t="str">
        <f t="shared" si="9"/>
        <v/>
      </c>
      <c r="B241" s="20" t="str">
        <f>IF(ROW()-8&gt;'Inf.'!$I$10,"",ROW()-8)</f>
        <v/>
      </c>
      <c r="C241" s="21" t="str">
        <f>IF(B241&gt;'Inf.'!$I$10,"",VLOOKUP(B241,'Rec.'!C:H,3,FALSE))</f>
        <v/>
      </c>
      <c r="D241" s="21" t="str">
        <f>IF(B241&gt;'Inf.'!$I$10,"",VLOOKUP(B241,'Rec.'!C:H,4,FALSE))</f>
        <v/>
      </c>
      <c r="E241" s="20" t="str">
        <f>IF(B241&gt;'Inf.'!$I$10,"",VLOOKUP(B241,'Rec.'!C:H,5,FALSE))</f>
        <v/>
      </c>
      <c r="F241" s="20" t="str">
        <f>IF(B241&gt;'Inf.'!$I$10,"",VLOOKUP(B241,'Rec.'!C:H,6,FALSE))</f>
        <v/>
      </c>
      <c r="G241" s="42"/>
      <c r="H241" s="42"/>
      <c r="I241" s="43"/>
      <c r="J241" s="42"/>
      <c r="K241" s="22" t="str">
        <f>_xlfn.IFERROR(IF(B241&gt;'Inf.'!$I$10,"",H241),"")</f>
        <v/>
      </c>
      <c r="L241" s="8" t="str">
        <f>_xlfn.IFERROR(IF('Inf.'!$C$10="Onsight",IF(K241="TOP",10^7+(10-I241)+(3-J241)*10,K241*10^5+(3-J241)*10),IF(K241="TOP",10^7+(3-J241)*10,K241*10^5+(3-J241)*10)),"")</f>
        <v/>
      </c>
      <c r="M241" s="8" t="str">
        <f t="shared" si="10"/>
        <v/>
      </c>
      <c r="N241" s="8" t="str">
        <f>_xlfn.IFERROR(M241*100+'Rec.'!I234,"")</f>
        <v/>
      </c>
      <c r="O241" s="8" t="str">
        <f t="shared" si="11"/>
        <v/>
      </c>
    </row>
    <row r="242" spans="1:15" ht="21.95" customHeight="1">
      <c r="A242" s="19" t="str">
        <f t="shared" si="9"/>
        <v/>
      </c>
      <c r="B242" s="20" t="str">
        <f>IF(ROW()-8&gt;'Inf.'!$I$10,"",ROW()-8)</f>
        <v/>
      </c>
      <c r="C242" s="21" t="str">
        <f>IF(B242&gt;'Inf.'!$I$10,"",VLOOKUP(B242,'Rec.'!C:H,3,FALSE))</f>
        <v/>
      </c>
      <c r="D242" s="21" t="str">
        <f>IF(B242&gt;'Inf.'!$I$10,"",VLOOKUP(B242,'Rec.'!C:H,4,FALSE))</f>
        <v/>
      </c>
      <c r="E242" s="20" t="str">
        <f>IF(B242&gt;'Inf.'!$I$10,"",VLOOKUP(B242,'Rec.'!C:H,5,FALSE))</f>
        <v/>
      </c>
      <c r="F242" s="20" t="str">
        <f>IF(B242&gt;'Inf.'!$I$10,"",VLOOKUP(B242,'Rec.'!C:H,6,FALSE))</f>
        <v/>
      </c>
      <c r="G242" s="42"/>
      <c r="H242" s="42"/>
      <c r="I242" s="43"/>
      <c r="J242" s="42"/>
      <c r="K242" s="22" t="str">
        <f>_xlfn.IFERROR(IF(B242&gt;'Inf.'!$I$10,"",H242),"")</f>
        <v/>
      </c>
      <c r="L242" s="8" t="str">
        <f>_xlfn.IFERROR(IF('Inf.'!$C$10="Onsight",IF(K242="TOP",10^7+(10-I242)+(3-J242)*10,K242*10^5+(3-J242)*10),IF(K242="TOP",10^7+(3-J242)*10,K242*10^5+(3-J242)*10)),"")</f>
        <v/>
      </c>
      <c r="M242" s="8" t="str">
        <f t="shared" si="10"/>
        <v/>
      </c>
      <c r="N242" s="8" t="str">
        <f>_xlfn.IFERROR(M242*100+'Rec.'!I235,"")</f>
        <v/>
      </c>
      <c r="O242" s="8" t="str">
        <f t="shared" si="11"/>
        <v/>
      </c>
    </row>
    <row r="243" spans="1:15" ht="21.95" customHeight="1">
      <c r="A243" s="19" t="str">
        <f t="shared" si="9"/>
        <v/>
      </c>
      <c r="B243" s="20" t="str">
        <f>IF(ROW()-8&gt;'Inf.'!$I$10,"",ROW()-8)</f>
        <v/>
      </c>
      <c r="C243" s="21" t="str">
        <f>IF(B243&gt;'Inf.'!$I$10,"",VLOOKUP(B243,'Rec.'!C:H,3,FALSE))</f>
        <v/>
      </c>
      <c r="D243" s="21" t="str">
        <f>IF(B243&gt;'Inf.'!$I$10,"",VLOOKUP(B243,'Rec.'!C:H,4,FALSE))</f>
        <v/>
      </c>
      <c r="E243" s="20" t="str">
        <f>IF(B243&gt;'Inf.'!$I$10,"",VLOOKUP(B243,'Rec.'!C:H,5,FALSE))</f>
        <v/>
      </c>
      <c r="F243" s="20" t="str">
        <f>IF(B243&gt;'Inf.'!$I$10,"",VLOOKUP(B243,'Rec.'!C:H,6,FALSE))</f>
        <v/>
      </c>
      <c r="G243" s="42"/>
      <c r="H243" s="42"/>
      <c r="I243" s="43"/>
      <c r="J243" s="42"/>
      <c r="K243" s="22" t="str">
        <f>_xlfn.IFERROR(IF(B243&gt;'Inf.'!$I$10,"",H243),"")</f>
        <v/>
      </c>
      <c r="L243" s="8" t="str">
        <f>_xlfn.IFERROR(IF('Inf.'!$C$10="Onsight",IF(K243="TOP",10^7+(10-I243)+(3-J243)*10,K243*10^5+(3-J243)*10),IF(K243="TOP",10^7+(3-J243)*10,K243*10^5+(3-J243)*10)),"")</f>
        <v/>
      </c>
      <c r="M243" s="8" t="str">
        <f t="shared" si="10"/>
        <v/>
      </c>
      <c r="N243" s="8" t="str">
        <f>_xlfn.IFERROR(M243*100+'Rec.'!I236,"")</f>
        <v/>
      </c>
      <c r="O243" s="8" t="str">
        <f t="shared" si="11"/>
        <v/>
      </c>
    </row>
    <row r="244" spans="1:15" ht="21.95" customHeight="1">
      <c r="A244" s="19" t="str">
        <f t="shared" si="9"/>
        <v/>
      </c>
      <c r="B244" s="20" t="str">
        <f>IF(ROW()-8&gt;'Inf.'!$I$10,"",ROW()-8)</f>
        <v/>
      </c>
      <c r="C244" s="21" t="str">
        <f>IF(B244&gt;'Inf.'!$I$10,"",VLOOKUP(B244,'Rec.'!C:H,3,FALSE))</f>
        <v/>
      </c>
      <c r="D244" s="21" t="str">
        <f>IF(B244&gt;'Inf.'!$I$10,"",VLOOKUP(B244,'Rec.'!C:H,4,FALSE))</f>
        <v/>
      </c>
      <c r="E244" s="20" t="str">
        <f>IF(B244&gt;'Inf.'!$I$10,"",VLOOKUP(B244,'Rec.'!C:H,5,FALSE))</f>
        <v/>
      </c>
      <c r="F244" s="20" t="str">
        <f>IF(B244&gt;'Inf.'!$I$10,"",VLOOKUP(B244,'Rec.'!C:H,6,FALSE))</f>
        <v/>
      </c>
      <c r="G244" s="42"/>
      <c r="H244" s="42"/>
      <c r="I244" s="43"/>
      <c r="J244" s="42"/>
      <c r="K244" s="22" t="str">
        <f>_xlfn.IFERROR(IF(B244&gt;'Inf.'!$I$10,"",H244),"")</f>
        <v/>
      </c>
      <c r="L244" s="8" t="str">
        <f>_xlfn.IFERROR(IF('Inf.'!$C$10="Onsight",IF(K244="TOP",10^7+(10-I244)+(3-J244)*10,K244*10^5+(3-J244)*10),IF(K244="TOP",10^7+(3-J244)*10,K244*10^5+(3-J244)*10)),"")</f>
        <v/>
      </c>
      <c r="M244" s="8" t="str">
        <f t="shared" si="10"/>
        <v/>
      </c>
      <c r="N244" s="8" t="str">
        <f>_xlfn.IFERROR(M244*100+'Rec.'!I237,"")</f>
        <v/>
      </c>
      <c r="O244" s="8" t="str">
        <f t="shared" si="11"/>
        <v/>
      </c>
    </row>
    <row r="245" spans="1:15" ht="21.95" customHeight="1">
      <c r="A245" s="19" t="str">
        <f t="shared" si="9"/>
        <v/>
      </c>
      <c r="B245" s="20" t="str">
        <f>IF(ROW()-8&gt;'Inf.'!$I$10,"",ROW()-8)</f>
        <v/>
      </c>
      <c r="C245" s="21" t="str">
        <f>IF(B245&gt;'Inf.'!$I$10,"",VLOOKUP(B245,'Rec.'!C:H,3,FALSE))</f>
        <v/>
      </c>
      <c r="D245" s="21" t="str">
        <f>IF(B245&gt;'Inf.'!$I$10,"",VLOOKUP(B245,'Rec.'!C:H,4,FALSE))</f>
        <v/>
      </c>
      <c r="E245" s="20" t="str">
        <f>IF(B245&gt;'Inf.'!$I$10,"",VLOOKUP(B245,'Rec.'!C:H,5,FALSE))</f>
        <v/>
      </c>
      <c r="F245" s="20" t="str">
        <f>IF(B245&gt;'Inf.'!$I$10,"",VLOOKUP(B245,'Rec.'!C:H,6,FALSE))</f>
        <v/>
      </c>
      <c r="G245" s="42"/>
      <c r="H245" s="42"/>
      <c r="I245" s="43"/>
      <c r="J245" s="42"/>
      <c r="K245" s="22" t="str">
        <f>_xlfn.IFERROR(IF(B245&gt;'Inf.'!$I$10,"",H245),"")</f>
        <v/>
      </c>
      <c r="L245" s="8" t="str">
        <f>_xlfn.IFERROR(IF('Inf.'!$C$10="Onsight",IF(K245="TOP",10^7+(10-I245)+(3-J245)*10,K245*10^5+(3-J245)*10),IF(K245="TOP",10^7+(3-J245)*10,K245*10^5+(3-J245)*10)),"")</f>
        <v/>
      </c>
      <c r="M245" s="8" t="str">
        <f t="shared" si="10"/>
        <v/>
      </c>
      <c r="N245" s="8" t="str">
        <f>_xlfn.IFERROR(M245*100+'Rec.'!I238,"")</f>
        <v/>
      </c>
      <c r="O245" s="8" t="str">
        <f t="shared" si="11"/>
        <v/>
      </c>
    </row>
    <row r="246" spans="1:15" ht="21.95" customHeight="1">
      <c r="A246" s="19" t="str">
        <f t="shared" si="9"/>
        <v/>
      </c>
      <c r="B246" s="20" t="str">
        <f>IF(ROW()-8&gt;'Inf.'!$I$10,"",ROW()-8)</f>
        <v/>
      </c>
      <c r="C246" s="21" t="str">
        <f>IF(B246&gt;'Inf.'!$I$10,"",VLOOKUP(B246,'Rec.'!C:H,3,FALSE))</f>
        <v/>
      </c>
      <c r="D246" s="21" t="str">
        <f>IF(B246&gt;'Inf.'!$I$10,"",VLOOKUP(B246,'Rec.'!C:H,4,FALSE))</f>
        <v/>
      </c>
      <c r="E246" s="20" t="str">
        <f>IF(B246&gt;'Inf.'!$I$10,"",VLOOKUP(B246,'Rec.'!C:H,5,FALSE))</f>
        <v/>
      </c>
      <c r="F246" s="20" t="str">
        <f>IF(B246&gt;'Inf.'!$I$10,"",VLOOKUP(B246,'Rec.'!C:H,6,FALSE))</f>
        <v/>
      </c>
      <c r="G246" s="42"/>
      <c r="H246" s="42"/>
      <c r="I246" s="43"/>
      <c r="J246" s="42"/>
      <c r="K246" s="22" t="str">
        <f>_xlfn.IFERROR(IF(B246&gt;'Inf.'!$I$10,"",H246),"")</f>
        <v/>
      </c>
      <c r="L246" s="8" t="str">
        <f>_xlfn.IFERROR(IF('Inf.'!$C$10="Onsight",IF(K246="TOP",10^7+(10-I246)+(3-J246)*10,K246*10^5+(3-J246)*10),IF(K246="TOP",10^7+(3-J246)*10,K246*10^5+(3-J246)*10)),"")</f>
        <v/>
      </c>
      <c r="M246" s="8" t="str">
        <f t="shared" si="10"/>
        <v/>
      </c>
      <c r="N246" s="8" t="str">
        <f>_xlfn.IFERROR(M246*100+'Rec.'!I239,"")</f>
        <v/>
      </c>
      <c r="O246" s="8" t="str">
        <f t="shared" si="11"/>
        <v/>
      </c>
    </row>
    <row r="247" spans="1:15" ht="21.95" customHeight="1">
      <c r="A247" s="19" t="str">
        <f t="shared" si="9"/>
        <v/>
      </c>
      <c r="B247" s="20" t="str">
        <f>IF(ROW()-8&gt;'Inf.'!$I$10,"",ROW()-8)</f>
        <v/>
      </c>
      <c r="C247" s="21" t="str">
        <f>IF(B247&gt;'Inf.'!$I$10,"",VLOOKUP(B247,'Rec.'!C:H,3,FALSE))</f>
        <v/>
      </c>
      <c r="D247" s="21" t="str">
        <f>IF(B247&gt;'Inf.'!$I$10,"",VLOOKUP(B247,'Rec.'!C:H,4,FALSE))</f>
        <v/>
      </c>
      <c r="E247" s="20" t="str">
        <f>IF(B247&gt;'Inf.'!$I$10,"",VLOOKUP(B247,'Rec.'!C:H,5,FALSE))</f>
        <v/>
      </c>
      <c r="F247" s="20" t="str">
        <f>IF(B247&gt;'Inf.'!$I$10,"",VLOOKUP(B247,'Rec.'!C:H,6,FALSE))</f>
        <v/>
      </c>
      <c r="G247" s="42"/>
      <c r="H247" s="42"/>
      <c r="I247" s="43"/>
      <c r="J247" s="42"/>
      <c r="K247" s="22" t="str">
        <f>_xlfn.IFERROR(IF(B247&gt;'Inf.'!$I$10,"",H247),"")</f>
        <v/>
      </c>
      <c r="L247" s="8" t="str">
        <f>_xlfn.IFERROR(IF('Inf.'!$C$10="Onsight",IF(K247="TOP",10^7+(10-I247)+(3-J247)*10,K247*10^5+(3-J247)*10),IF(K247="TOP",10^7+(3-J247)*10,K247*10^5+(3-J247)*10)),"")</f>
        <v/>
      </c>
      <c r="M247" s="8" t="str">
        <f t="shared" si="10"/>
        <v/>
      </c>
      <c r="N247" s="8" t="str">
        <f>_xlfn.IFERROR(M247*100+'Rec.'!I240,"")</f>
        <v/>
      </c>
      <c r="O247" s="8" t="str">
        <f t="shared" si="11"/>
        <v/>
      </c>
    </row>
    <row r="248" spans="1:15" ht="21.95" customHeight="1">
      <c r="A248" s="19" t="str">
        <f t="shared" si="9"/>
        <v/>
      </c>
      <c r="B248" s="20" t="str">
        <f>IF(ROW()-8&gt;'Inf.'!$I$10,"",ROW()-8)</f>
        <v/>
      </c>
      <c r="C248" s="21" t="str">
        <f>IF(B248&gt;'Inf.'!$I$10,"",VLOOKUP(B248,'Rec.'!C:H,3,FALSE))</f>
        <v/>
      </c>
      <c r="D248" s="21" t="str">
        <f>IF(B248&gt;'Inf.'!$I$10,"",VLOOKUP(B248,'Rec.'!C:H,4,FALSE))</f>
        <v/>
      </c>
      <c r="E248" s="20" t="str">
        <f>IF(B248&gt;'Inf.'!$I$10,"",VLOOKUP(B248,'Rec.'!C:H,5,FALSE))</f>
        <v/>
      </c>
      <c r="F248" s="20" t="str">
        <f>IF(B248&gt;'Inf.'!$I$10,"",VLOOKUP(B248,'Rec.'!C:H,6,FALSE))</f>
        <v/>
      </c>
      <c r="G248" s="42"/>
      <c r="H248" s="42"/>
      <c r="I248" s="43"/>
      <c r="J248" s="42"/>
      <c r="K248" s="22" t="str">
        <f>_xlfn.IFERROR(IF(B248&gt;'Inf.'!$I$10,"",H248),"")</f>
        <v/>
      </c>
      <c r="L248" s="8" t="str">
        <f>_xlfn.IFERROR(IF('Inf.'!$C$10="Onsight",IF(K248="TOP",10^7+(10-I248)+(3-J248)*10,K248*10^5+(3-J248)*10),IF(K248="TOP",10^7+(3-J248)*10,K248*10^5+(3-J248)*10)),"")</f>
        <v/>
      </c>
      <c r="M248" s="8" t="str">
        <f t="shared" si="10"/>
        <v/>
      </c>
      <c r="N248" s="8" t="str">
        <f>_xlfn.IFERROR(M248*100+'Rec.'!I241,"")</f>
        <v/>
      </c>
      <c r="O248" s="8" t="str">
        <f t="shared" si="11"/>
        <v/>
      </c>
    </row>
    <row r="249" spans="1:15" ht="21.95" customHeight="1">
      <c r="A249" s="19" t="str">
        <f t="shared" si="9"/>
        <v/>
      </c>
      <c r="B249" s="20" t="str">
        <f>IF(ROW()-8&gt;'Inf.'!$I$10,"",ROW()-8)</f>
        <v/>
      </c>
      <c r="C249" s="21" t="str">
        <f>IF(B249&gt;'Inf.'!$I$10,"",VLOOKUP(B249,'Rec.'!C:H,3,FALSE))</f>
        <v/>
      </c>
      <c r="D249" s="21" t="str">
        <f>IF(B249&gt;'Inf.'!$I$10,"",VLOOKUP(B249,'Rec.'!C:H,4,FALSE))</f>
        <v/>
      </c>
      <c r="E249" s="20" t="str">
        <f>IF(B249&gt;'Inf.'!$I$10,"",VLOOKUP(B249,'Rec.'!C:H,5,FALSE))</f>
        <v/>
      </c>
      <c r="F249" s="20" t="str">
        <f>IF(B249&gt;'Inf.'!$I$10,"",VLOOKUP(B249,'Rec.'!C:H,6,FALSE))</f>
        <v/>
      </c>
      <c r="G249" s="42"/>
      <c r="H249" s="42"/>
      <c r="I249" s="43"/>
      <c r="J249" s="42"/>
      <c r="K249" s="22" t="str">
        <f>_xlfn.IFERROR(IF(B249&gt;'Inf.'!$I$10,"",H249),"")</f>
        <v/>
      </c>
      <c r="L249" s="8" t="str">
        <f>_xlfn.IFERROR(IF('Inf.'!$C$10="Onsight",IF(K249="TOP",10^7+(10-I249)+(3-J249)*10,K249*10^5+(3-J249)*10),IF(K249="TOP",10^7+(3-J249)*10,K249*10^5+(3-J249)*10)),"")</f>
        <v/>
      </c>
      <c r="M249" s="8" t="str">
        <f t="shared" si="10"/>
        <v/>
      </c>
      <c r="N249" s="8" t="str">
        <f>_xlfn.IFERROR(M249*100+'Rec.'!I242,"")</f>
        <v/>
      </c>
      <c r="O249" s="8" t="str">
        <f t="shared" si="11"/>
        <v/>
      </c>
    </row>
    <row r="250" spans="1:15" ht="21.95" customHeight="1">
      <c r="A250" s="19" t="str">
        <f t="shared" si="9"/>
        <v/>
      </c>
      <c r="B250" s="20" t="str">
        <f>IF(ROW()-8&gt;'Inf.'!$I$10,"",ROW()-8)</f>
        <v/>
      </c>
      <c r="C250" s="21" t="str">
        <f>IF(B250&gt;'Inf.'!$I$10,"",VLOOKUP(B250,'Rec.'!C:H,3,FALSE))</f>
        <v/>
      </c>
      <c r="D250" s="21" t="str">
        <f>IF(B250&gt;'Inf.'!$I$10,"",VLOOKUP(B250,'Rec.'!C:H,4,FALSE))</f>
        <v/>
      </c>
      <c r="E250" s="20" t="str">
        <f>IF(B250&gt;'Inf.'!$I$10,"",VLOOKUP(B250,'Rec.'!C:H,5,FALSE))</f>
        <v/>
      </c>
      <c r="F250" s="20" t="str">
        <f>IF(B250&gt;'Inf.'!$I$10,"",VLOOKUP(B250,'Rec.'!C:H,6,FALSE))</f>
        <v/>
      </c>
      <c r="G250" s="42"/>
      <c r="H250" s="42"/>
      <c r="I250" s="43"/>
      <c r="J250" s="42"/>
      <c r="K250" s="22" t="str">
        <f>_xlfn.IFERROR(IF(B250&gt;'Inf.'!$I$10,"",H250),"")</f>
        <v/>
      </c>
      <c r="L250" s="8" t="str">
        <f>_xlfn.IFERROR(IF('Inf.'!$C$10="Onsight",IF(K250="TOP",10^7+(10-I250)+(3-J250)*10,K250*10^5+(3-J250)*10),IF(K250="TOP",10^7+(3-J250)*10,K250*10^5+(3-J250)*10)),"")</f>
        <v/>
      </c>
      <c r="M250" s="8" t="str">
        <f t="shared" si="10"/>
        <v/>
      </c>
      <c r="N250" s="8" t="str">
        <f>_xlfn.IFERROR(M250*100+'Rec.'!I243,"")</f>
        <v/>
      </c>
      <c r="O250" s="8" t="str">
        <f t="shared" si="11"/>
        <v/>
      </c>
    </row>
    <row r="251" spans="1:15" ht="21.95" customHeight="1">
      <c r="A251" s="19" t="str">
        <f t="shared" si="9"/>
        <v/>
      </c>
      <c r="B251" s="20" t="str">
        <f>IF(ROW()-8&gt;'Inf.'!$I$10,"",ROW()-8)</f>
        <v/>
      </c>
      <c r="C251" s="21" t="str">
        <f>IF(B251&gt;'Inf.'!$I$10,"",VLOOKUP(B251,'Rec.'!C:H,3,FALSE))</f>
        <v/>
      </c>
      <c r="D251" s="21" t="str">
        <f>IF(B251&gt;'Inf.'!$I$10,"",VLOOKUP(B251,'Rec.'!C:H,4,FALSE))</f>
        <v/>
      </c>
      <c r="E251" s="20" t="str">
        <f>IF(B251&gt;'Inf.'!$I$10,"",VLOOKUP(B251,'Rec.'!C:H,5,FALSE))</f>
        <v/>
      </c>
      <c r="F251" s="20" t="str">
        <f>IF(B251&gt;'Inf.'!$I$10,"",VLOOKUP(B251,'Rec.'!C:H,6,FALSE))</f>
        <v/>
      </c>
      <c r="G251" s="42"/>
      <c r="H251" s="42"/>
      <c r="I251" s="43"/>
      <c r="J251" s="42"/>
      <c r="K251" s="22" t="str">
        <f>_xlfn.IFERROR(IF(B251&gt;'Inf.'!$I$10,"",H251),"")</f>
        <v/>
      </c>
      <c r="L251" s="8" t="str">
        <f>_xlfn.IFERROR(IF('Inf.'!$C$10="Onsight",IF(K251="TOP",10^7+(10-I251)+(3-J251)*10,K251*10^5+(3-J251)*10),IF(K251="TOP",10^7+(3-J251)*10,K251*10^5+(3-J251)*10)),"")</f>
        <v/>
      </c>
      <c r="M251" s="8" t="str">
        <f t="shared" si="10"/>
        <v/>
      </c>
      <c r="N251" s="8" t="str">
        <f>_xlfn.IFERROR(M251*100+'Rec.'!I244,"")</f>
        <v/>
      </c>
      <c r="O251" s="8" t="str">
        <f t="shared" si="11"/>
        <v/>
      </c>
    </row>
    <row r="252" spans="1:15" ht="21.95" customHeight="1">
      <c r="A252" s="19" t="str">
        <f t="shared" si="9"/>
        <v/>
      </c>
      <c r="B252" s="20" t="str">
        <f>IF(ROW()-8&gt;'Inf.'!$I$10,"",ROW()-8)</f>
        <v/>
      </c>
      <c r="C252" s="21" t="str">
        <f>IF(B252&gt;'Inf.'!$I$10,"",VLOOKUP(B252,'Rec.'!C:H,3,FALSE))</f>
        <v/>
      </c>
      <c r="D252" s="21" t="str">
        <f>IF(B252&gt;'Inf.'!$I$10,"",VLOOKUP(B252,'Rec.'!C:H,4,FALSE))</f>
        <v/>
      </c>
      <c r="E252" s="20" t="str">
        <f>IF(B252&gt;'Inf.'!$I$10,"",VLOOKUP(B252,'Rec.'!C:H,5,FALSE))</f>
        <v/>
      </c>
      <c r="F252" s="20" t="str">
        <f>IF(B252&gt;'Inf.'!$I$10,"",VLOOKUP(B252,'Rec.'!C:H,6,FALSE))</f>
        <v/>
      </c>
      <c r="G252" s="42"/>
      <c r="H252" s="42"/>
      <c r="I252" s="43"/>
      <c r="J252" s="42"/>
      <c r="K252" s="22" t="str">
        <f>_xlfn.IFERROR(IF(B252&gt;'Inf.'!$I$10,"",H252),"")</f>
        <v/>
      </c>
      <c r="L252" s="8" t="str">
        <f>_xlfn.IFERROR(IF('Inf.'!$C$10="Onsight",IF(K252="TOP",10^7+(10-I252)+(3-J252)*10,K252*10^5+(3-J252)*10),IF(K252="TOP",10^7+(3-J252)*10,K252*10^5+(3-J252)*10)),"")</f>
        <v/>
      </c>
      <c r="M252" s="8" t="str">
        <f t="shared" si="10"/>
        <v/>
      </c>
      <c r="N252" s="8" t="str">
        <f>_xlfn.IFERROR(M252*100+'Rec.'!I245,"")</f>
        <v/>
      </c>
      <c r="O252" s="8" t="str">
        <f t="shared" si="11"/>
        <v/>
      </c>
    </row>
    <row r="253" spans="1:15" ht="21.95" customHeight="1">
      <c r="A253" s="19" t="str">
        <f t="shared" si="9"/>
        <v/>
      </c>
      <c r="B253" s="20" t="str">
        <f>IF(ROW()-8&gt;'Inf.'!$I$10,"",ROW()-8)</f>
        <v/>
      </c>
      <c r="C253" s="21" t="str">
        <f>IF(B253&gt;'Inf.'!$I$10,"",VLOOKUP(B253,'Rec.'!C:H,3,FALSE))</f>
        <v/>
      </c>
      <c r="D253" s="21" t="str">
        <f>IF(B253&gt;'Inf.'!$I$10,"",VLOOKUP(B253,'Rec.'!C:H,4,FALSE))</f>
        <v/>
      </c>
      <c r="E253" s="20" t="str">
        <f>IF(B253&gt;'Inf.'!$I$10,"",VLOOKUP(B253,'Rec.'!C:H,5,FALSE))</f>
        <v/>
      </c>
      <c r="F253" s="20" t="str">
        <f>IF(B253&gt;'Inf.'!$I$10,"",VLOOKUP(B253,'Rec.'!C:H,6,FALSE))</f>
        <v/>
      </c>
      <c r="G253" s="42"/>
      <c r="H253" s="42"/>
      <c r="I253" s="43"/>
      <c r="J253" s="42"/>
      <c r="K253" s="22" t="str">
        <f>_xlfn.IFERROR(IF(B253&gt;'Inf.'!$I$10,"",H253),"")</f>
        <v/>
      </c>
      <c r="L253" s="8" t="str">
        <f>_xlfn.IFERROR(IF('Inf.'!$C$10="Onsight",IF(K253="TOP",10^7+(10-I253)+(3-J253)*10,K253*10^5+(3-J253)*10),IF(K253="TOP",10^7+(3-J253)*10,K253*10^5+(3-J253)*10)),"")</f>
        <v/>
      </c>
      <c r="M253" s="8" t="str">
        <f t="shared" si="10"/>
        <v/>
      </c>
      <c r="N253" s="8" t="str">
        <f>_xlfn.IFERROR(M253*100+'Rec.'!I246,"")</f>
        <v/>
      </c>
      <c r="O253" s="8" t="str">
        <f t="shared" si="11"/>
        <v/>
      </c>
    </row>
    <row r="254" spans="1:15" ht="21.95" customHeight="1">
      <c r="A254" s="19" t="str">
        <f t="shared" si="9"/>
        <v/>
      </c>
      <c r="B254" s="20" t="str">
        <f>IF(ROW()-8&gt;'Inf.'!$I$10,"",ROW()-8)</f>
        <v/>
      </c>
      <c r="C254" s="21" t="str">
        <f>IF(B254&gt;'Inf.'!$I$10,"",VLOOKUP(B254,'Rec.'!C:H,3,FALSE))</f>
        <v/>
      </c>
      <c r="D254" s="21" t="str">
        <f>IF(B254&gt;'Inf.'!$I$10,"",VLOOKUP(B254,'Rec.'!C:H,4,FALSE))</f>
        <v/>
      </c>
      <c r="E254" s="20" t="str">
        <f>IF(B254&gt;'Inf.'!$I$10,"",VLOOKUP(B254,'Rec.'!C:H,5,FALSE))</f>
        <v/>
      </c>
      <c r="F254" s="20" t="str">
        <f>IF(B254&gt;'Inf.'!$I$10,"",VLOOKUP(B254,'Rec.'!C:H,6,FALSE))</f>
        <v/>
      </c>
      <c r="G254" s="42"/>
      <c r="H254" s="42"/>
      <c r="I254" s="43"/>
      <c r="J254" s="42"/>
      <c r="K254" s="22" t="str">
        <f>_xlfn.IFERROR(IF(B254&gt;'Inf.'!$I$10,"",H254),"")</f>
        <v/>
      </c>
      <c r="L254" s="8" t="str">
        <f>_xlfn.IFERROR(IF('Inf.'!$C$10="Onsight",IF(K254="TOP",10^7+(10-I254)+(3-J254)*10,K254*10^5+(3-J254)*10),IF(K254="TOP",10^7+(3-J254)*10,K254*10^5+(3-J254)*10)),"")</f>
        <v/>
      </c>
      <c r="M254" s="8" t="str">
        <f t="shared" si="10"/>
        <v/>
      </c>
      <c r="N254" s="8" t="str">
        <f>_xlfn.IFERROR(M254*100+'Rec.'!I247,"")</f>
        <v/>
      </c>
      <c r="O254" s="8" t="str">
        <f t="shared" si="11"/>
        <v/>
      </c>
    </row>
    <row r="255" spans="1:15" ht="21.95" customHeight="1">
      <c r="A255" s="19" t="str">
        <f t="shared" si="9"/>
        <v/>
      </c>
      <c r="B255" s="20" t="str">
        <f>IF(ROW()-8&gt;'Inf.'!$I$10,"",ROW()-8)</f>
        <v/>
      </c>
      <c r="C255" s="21" t="str">
        <f>IF(B255&gt;'Inf.'!$I$10,"",VLOOKUP(B255,'Rec.'!C:H,3,FALSE))</f>
        <v/>
      </c>
      <c r="D255" s="21" t="str">
        <f>IF(B255&gt;'Inf.'!$I$10,"",VLOOKUP(B255,'Rec.'!C:H,4,FALSE))</f>
        <v/>
      </c>
      <c r="E255" s="20" t="str">
        <f>IF(B255&gt;'Inf.'!$I$10,"",VLOOKUP(B255,'Rec.'!C:H,5,FALSE))</f>
        <v/>
      </c>
      <c r="F255" s="20" t="str">
        <f>IF(B255&gt;'Inf.'!$I$10,"",VLOOKUP(B255,'Rec.'!C:H,6,FALSE))</f>
        <v/>
      </c>
      <c r="G255" s="42"/>
      <c r="H255" s="42"/>
      <c r="I255" s="43"/>
      <c r="J255" s="42"/>
      <c r="K255" s="22" t="str">
        <f>_xlfn.IFERROR(IF(B255&gt;'Inf.'!$I$10,"",H255),"")</f>
        <v/>
      </c>
      <c r="L255" s="8" t="str">
        <f>_xlfn.IFERROR(IF('Inf.'!$C$10="Onsight",IF(K255="TOP",10^7+(10-I255)+(3-J255)*10,K255*10^5+(3-J255)*10),IF(K255="TOP",10^7+(3-J255)*10,K255*10^5+(3-J255)*10)),"")</f>
        <v/>
      </c>
      <c r="M255" s="8" t="str">
        <f t="shared" si="10"/>
        <v/>
      </c>
      <c r="N255" s="8" t="str">
        <f>_xlfn.IFERROR(M255*100+'Rec.'!I248,"")</f>
        <v/>
      </c>
      <c r="O255" s="8" t="str">
        <f t="shared" si="11"/>
        <v/>
      </c>
    </row>
    <row r="256" spans="1:15" ht="21.95" customHeight="1">
      <c r="A256" s="19" t="str">
        <f t="shared" si="9"/>
        <v/>
      </c>
      <c r="B256" s="20" t="str">
        <f>IF(ROW()-8&gt;'Inf.'!$I$10,"",ROW()-8)</f>
        <v/>
      </c>
      <c r="C256" s="21" t="str">
        <f>IF(B256&gt;'Inf.'!$I$10,"",VLOOKUP(B256,'Rec.'!C:H,3,FALSE))</f>
        <v/>
      </c>
      <c r="D256" s="21" t="str">
        <f>IF(B256&gt;'Inf.'!$I$10,"",VLOOKUP(B256,'Rec.'!C:H,4,FALSE))</f>
        <v/>
      </c>
      <c r="E256" s="20" t="str">
        <f>IF(B256&gt;'Inf.'!$I$10,"",VLOOKUP(B256,'Rec.'!C:H,5,FALSE))</f>
        <v/>
      </c>
      <c r="F256" s="20" t="str">
        <f>IF(B256&gt;'Inf.'!$I$10,"",VLOOKUP(B256,'Rec.'!C:H,6,FALSE))</f>
        <v/>
      </c>
      <c r="G256" s="42"/>
      <c r="H256" s="42"/>
      <c r="I256" s="43"/>
      <c r="J256" s="42"/>
      <c r="K256" s="22" t="str">
        <f>_xlfn.IFERROR(IF(B256&gt;'Inf.'!$I$10,"",H256),"")</f>
        <v/>
      </c>
      <c r="L256" s="8" t="str">
        <f>_xlfn.IFERROR(IF('Inf.'!$C$10="Onsight",IF(K256="TOP",10^7+(10-I256)+(3-J256)*10,K256*10^5+(3-J256)*10),IF(K256="TOP",10^7+(3-J256)*10,K256*10^5+(3-J256)*10)),"")</f>
        <v/>
      </c>
      <c r="M256" s="8" t="str">
        <f t="shared" si="10"/>
        <v/>
      </c>
      <c r="N256" s="8" t="str">
        <f>_xlfn.IFERROR(M256*100+'Rec.'!I249,"")</f>
        <v/>
      </c>
      <c r="O256" s="8" t="str">
        <f t="shared" si="11"/>
        <v/>
      </c>
    </row>
    <row r="257" spans="1:15" ht="21.95" customHeight="1">
      <c r="A257" s="19" t="str">
        <f t="shared" si="9"/>
        <v/>
      </c>
      <c r="B257" s="20" t="str">
        <f>IF(ROW()-8&gt;'Inf.'!$I$10,"",ROW()-8)</f>
        <v/>
      </c>
      <c r="C257" s="21" t="str">
        <f>IF(B257&gt;'Inf.'!$I$10,"",VLOOKUP(B257,'Rec.'!C:H,3,FALSE))</f>
        <v/>
      </c>
      <c r="D257" s="21" t="str">
        <f>IF(B257&gt;'Inf.'!$I$10,"",VLOOKUP(B257,'Rec.'!C:H,4,FALSE))</f>
        <v/>
      </c>
      <c r="E257" s="20" t="str">
        <f>IF(B257&gt;'Inf.'!$I$10,"",VLOOKUP(B257,'Rec.'!C:H,5,FALSE))</f>
        <v/>
      </c>
      <c r="F257" s="20" t="str">
        <f>IF(B257&gt;'Inf.'!$I$10,"",VLOOKUP(B257,'Rec.'!C:H,6,FALSE))</f>
        <v/>
      </c>
      <c r="G257" s="42"/>
      <c r="H257" s="42"/>
      <c r="I257" s="43"/>
      <c r="J257" s="42"/>
      <c r="K257" s="22" t="str">
        <f>_xlfn.IFERROR(IF(B257&gt;'Inf.'!$I$10,"",H257),"")</f>
        <v/>
      </c>
      <c r="L257" s="8" t="str">
        <f>_xlfn.IFERROR(IF('Inf.'!$C$10="Onsight",IF(K257="TOP",10^7+(10-I257)+(3-J257)*10,K257*10^5+(3-J257)*10),IF(K257="TOP",10^7+(3-J257)*10,K257*10^5+(3-J257)*10)),"")</f>
        <v/>
      </c>
      <c r="M257" s="8" t="str">
        <f t="shared" si="10"/>
        <v/>
      </c>
      <c r="N257" s="8" t="str">
        <f>_xlfn.IFERROR(M257*100+'Rec.'!I250,"")</f>
        <v/>
      </c>
      <c r="O257" s="8" t="str">
        <f t="shared" si="11"/>
        <v/>
      </c>
    </row>
    <row r="258" spans="1:15" ht="21.95" customHeight="1">
      <c r="A258" s="19" t="str">
        <f t="shared" si="9"/>
        <v/>
      </c>
      <c r="B258" s="20" t="str">
        <f>IF(ROW()-8&gt;'Inf.'!$I$10,"",ROW()-8)</f>
        <v/>
      </c>
      <c r="C258" s="21" t="str">
        <f>IF(B258&gt;'Inf.'!$I$10,"",VLOOKUP(B258,'Rec.'!C:H,3,FALSE))</f>
        <v/>
      </c>
      <c r="D258" s="21" t="str">
        <f>IF(B258&gt;'Inf.'!$I$10,"",VLOOKUP(B258,'Rec.'!C:H,4,FALSE))</f>
        <v/>
      </c>
      <c r="E258" s="20" t="str">
        <f>IF(B258&gt;'Inf.'!$I$10,"",VLOOKUP(B258,'Rec.'!C:H,5,FALSE))</f>
        <v/>
      </c>
      <c r="F258" s="20" t="str">
        <f>IF(B258&gt;'Inf.'!$I$10,"",VLOOKUP(B258,'Rec.'!C:H,6,FALSE))</f>
        <v/>
      </c>
      <c r="G258" s="42"/>
      <c r="H258" s="42"/>
      <c r="I258" s="43"/>
      <c r="J258" s="42"/>
      <c r="K258" s="22" t="str">
        <f>_xlfn.IFERROR(IF(B258&gt;'Inf.'!$I$10,"",H258),"")</f>
        <v/>
      </c>
      <c r="L258" s="8" t="str">
        <f>_xlfn.IFERROR(IF('Inf.'!$C$10="Onsight",IF(K258="TOP",10^7+(10-I258)+(3-J258)*10,K258*10^5+(3-J258)*10),IF(K258="TOP",10^7+(3-J258)*10,K258*10^5+(3-J258)*10)),"")</f>
        <v/>
      </c>
      <c r="M258" s="8" t="str">
        <f t="shared" si="10"/>
        <v/>
      </c>
      <c r="N258" s="8" t="str">
        <f>_xlfn.IFERROR(M258*100+'Rec.'!I251,"")</f>
        <v/>
      </c>
      <c r="O258" s="8" t="str">
        <f t="shared" si="11"/>
        <v/>
      </c>
    </row>
    <row r="259" spans="1:15" ht="21.95" customHeight="1">
      <c r="A259" s="19" t="str">
        <f t="shared" si="9"/>
        <v/>
      </c>
      <c r="B259" s="20" t="str">
        <f>IF(ROW()-8&gt;'Inf.'!$I$10,"",ROW()-8)</f>
        <v/>
      </c>
      <c r="C259" s="21" t="str">
        <f>IF(B259&gt;'Inf.'!$I$10,"",VLOOKUP(B259,'Rec.'!C:H,3,FALSE))</f>
        <v/>
      </c>
      <c r="D259" s="21" t="str">
        <f>IF(B259&gt;'Inf.'!$I$10,"",VLOOKUP(B259,'Rec.'!C:H,4,FALSE))</f>
        <v/>
      </c>
      <c r="E259" s="20" t="str">
        <f>IF(B259&gt;'Inf.'!$I$10,"",VLOOKUP(B259,'Rec.'!C:H,5,FALSE))</f>
        <v/>
      </c>
      <c r="F259" s="20" t="str">
        <f>IF(B259&gt;'Inf.'!$I$10,"",VLOOKUP(B259,'Rec.'!C:H,6,FALSE))</f>
        <v/>
      </c>
      <c r="G259" s="42"/>
      <c r="H259" s="42"/>
      <c r="I259" s="43"/>
      <c r="J259" s="42"/>
      <c r="K259" s="22" t="str">
        <f>_xlfn.IFERROR(IF(B259&gt;'Inf.'!$I$10,"",H259),"")</f>
        <v/>
      </c>
      <c r="L259" s="8" t="str">
        <f>_xlfn.IFERROR(IF('Inf.'!$C$10="Onsight",IF(K259="TOP",10^7+(10-I259)+(3-J259)*10,K259*10^5+(3-J259)*10),IF(K259="TOP",10^7+(3-J259)*10,K259*10^5+(3-J259)*10)),"")</f>
        <v/>
      </c>
      <c r="M259" s="8" t="str">
        <f t="shared" si="10"/>
        <v/>
      </c>
      <c r="N259" s="8" t="str">
        <f>_xlfn.IFERROR(M259*100+'Rec.'!I252,"")</f>
        <v/>
      </c>
      <c r="O259" s="8" t="str">
        <f t="shared" si="11"/>
        <v/>
      </c>
    </row>
    <row r="260" spans="1:15" ht="21.95" customHeight="1">
      <c r="A260" s="19" t="str">
        <f t="shared" si="9"/>
        <v/>
      </c>
      <c r="B260" s="20" t="str">
        <f>IF(ROW()-8&gt;'Inf.'!$I$10,"",ROW()-8)</f>
        <v/>
      </c>
      <c r="C260" s="21" t="str">
        <f>IF(B260&gt;'Inf.'!$I$10,"",VLOOKUP(B260,'Rec.'!C:H,3,FALSE))</f>
        <v/>
      </c>
      <c r="D260" s="21" t="str">
        <f>IF(B260&gt;'Inf.'!$I$10,"",VLOOKUP(B260,'Rec.'!C:H,4,FALSE))</f>
        <v/>
      </c>
      <c r="E260" s="20" t="str">
        <f>IF(B260&gt;'Inf.'!$I$10,"",VLOOKUP(B260,'Rec.'!C:H,5,FALSE))</f>
        <v/>
      </c>
      <c r="F260" s="20" t="str">
        <f>IF(B260&gt;'Inf.'!$I$10,"",VLOOKUP(B260,'Rec.'!C:H,6,FALSE))</f>
        <v/>
      </c>
      <c r="G260" s="42"/>
      <c r="H260" s="42"/>
      <c r="I260" s="43"/>
      <c r="J260" s="42"/>
      <c r="K260" s="22" t="str">
        <f>_xlfn.IFERROR(IF(B260&gt;'Inf.'!$I$10,"",H260),"")</f>
        <v/>
      </c>
      <c r="L260" s="8" t="str">
        <f>_xlfn.IFERROR(IF('Inf.'!$C$10="Onsight",IF(K260="TOP",10^7+(10-I260)+(3-J260)*10,K260*10^5+(3-J260)*10),IF(K260="TOP",10^7+(3-J260)*10,K260*10^5+(3-J260)*10)),"")</f>
        <v/>
      </c>
      <c r="M260" s="8" t="str">
        <f t="shared" si="10"/>
        <v/>
      </c>
      <c r="N260" s="8" t="str">
        <f>_xlfn.IFERROR(M260*100+'Rec.'!I253,"")</f>
        <v/>
      </c>
      <c r="O260" s="8" t="str">
        <f t="shared" si="11"/>
        <v/>
      </c>
    </row>
    <row r="261" spans="1:15" ht="21.95" customHeight="1">
      <c r="A261" s="19" t="str">
        <f t="shared" si="9"/>
        <v/>
      </c>
      <c r="B261" s="20" t="str">
        <f>IF(ROW()-8&gt;'Inf.'!$I$10,"",ROW()-8)</f>
        <v/>
      </c>
      <c r="C261" s="21" t="str">
        <f>IF(B261&gt;'Inf.'!$I$10,"",VLOOKUP(B261,'Rec.'!C:H,3,FALSE))</f>
        <v/>
      </c>
      <c r="D261" s="21" t="str">
        <f>IF(B261&gt;'Inf.'!$I$10,"",VLOOKUP(B261,'Rec.'!C:H,4,FALSE))</f>
        <v/>
      </c>
      <c r="E261" s="20" t="str">
        <f>IF(B261&gt;'Inf.'!$I$10,"",VLOOKUP(B261,'Rec.'!C:H,5,FALSE))</f>
        <v/>
      </c>
      <c r="F261" s="20" t="str">
        <f>IF(B261&gt;'Inf.'!$I$10,"",VLOOKUP(B261,'Rec.'!C:H,6,FALSE))</f>
        <v/>
      </c>
      <c r="G261" s="42"/>
      <c r="H261" s="42"/>
      <c r="I261" s="43"/>
      <c r="J261" s="42"/>
      <c r="K261" s="22" t="str">
        <f>_xlfn.IFERROR(IF(B261&gt;'Inf.'!$I$10,"",H261),"")</f>
        <v/>
      </c>
      <c r="L261" s="8" t="str">
        <f>_xlfn.IFERROR(IF('Inf.'!$C$10="Onsight",IF(K261="TOP",10^7+(10-I261)+(3-J261)*10,K261*10^5+(3-J261)*10),IF(K261="TOP",10^7+(3-J261)*10,K261*10^5+(3-J261)*10)),"")</f>
        <v/>
      </c>
      <c r="M261" s="8" t="str">
        <f t="shared" si="10"/>
        <v/>
      </c>
      <c r="N261" s="8" t="str">
        <f>_xlfn.IFERROR(M261*100+'Rec.'!I254,"")</f>
        <v/>
      </c>
      <c r="O261" s="8" t="str">
        <f t="shared" si="11"/>
        <v/>
      </c>
    </row>
    <row r="262" spans="1:15" ht="21.95" customHeight="1">
      <c r="A262" s="19" t="str">
        <f t="shared" si="9"/>
        <v/>
      </c>
      <c r="B262" s="20" t="str">
        <f>IF(ROW()-8&gt;'Inf.'!$I$10,"",ROW()-8)</f>
        <v/>
      </c>
      <c r="C262" s="21" t="str">
        <f>IF(B262&gt;'Inf.'!$I$10,"",VLOOKUP(B262,'Rec.'!C:H,3,FALSE))</f>
        <v/>
      </c>
      <c r="D262" s="21" t="str">
        <f>IF(B262&gt;'Inf.'!$I$10,"",VLOOKUP(B262,'Rec.'!C:H,4,FALSE))</f>
        <v/>
      </c>
      <c r="E262" s="20" t="str">
        <f>IF(B262&gt;'Inf.'!$I$10,"",VLOOKUP(B262,'Rec.'!C:H,5,FALSE))</f>
        <v/>
      </c>
      <c r="F262" s="20" t="str">
        <f>IF(B262&gt;'Inf.'!$I$10,"",VLOOKUP(B262,'Rec.'!C:H,6,FALSE))</f>
        <v/>
      </c>
      <c r="G262" s="42"/>
      <c r="H262" s="42"/>
      <c r="I262" s="43"/>
      <c r="J262" s="42"/>
      <c r="K262" s="22" t="str">
        <f>_xlfn.IFERROR(IF(B262&gt;'Inf.'!$I$10,"",H262),"")</f>
        <v/>
      </c>
      <c r="L262" s="8" t="str">
        <f>_xlfn.IFERROR(IF('Inf.'!$C$10="Onsight",IF(K262="TOP",10^7+(10-I262)+(3-J262)*10,K262*10^5+(3-J262)*10),IF(K262="TOP",10^7+(3-J262)*10,K262*10^5+(3-J262)*10)),"")</f>
        <v/>
      </c>
      <c r="M262" s="8" t="str">
        <f t="shared" si="10"/>
        <v/>
      </c>
      <c r="N262" s="8" t="str">
        <f>_xlfn.IFERROR(M262*100+'Rec.'!I255,"")</f>
        <v/>
      </c>
      <c r="O262" s="8" t="str">
        <f t="shared" si="11"/>
        <v/>
      </c>
    </row>
    <row r="263" spans="1:15" ht="21.95" customHeight="1">
      <c r="A263" s="19" t="str">
        <f t="shared" si="9"/>
        <v/>
      </c>
      <c r="B263" s="20" t="str">
        <f>IF(ROW()-8&gt;'Inf.'!$I$10,"",ROW()-8)</f>
        <v/>
      </c>
      <c r="C263" s="21" t="str">
        <f>IF(B263&gt;'Inf.'!$I$10,"",VLOOKUP(B263,'Rec.'!C:H,3,FALSE))</f>
        <v/>
      </c>
      <c r="D263" s="21" t="str">
        <f>IF(B263&gt;'Inf.'!$I$10,"",VLOOKUP(B263,'Rec.'!C:H,4,FALSE))</f>
        <v/>
      </c>
      <c r="E263" s="20" t="str">
        <f>IF(B263&gt;'Inf.'!$I$10,"",VLOOKUP(B263,'Rec.'!C:H,5,FALSE))</f>
        <v/>
      </c>
      <c r="F263" s="20" t="str">
        <f>IF(B263&gt;'Inf.'!$I$10,"",VLOOKUP(B263,'Rec.'!C:H,6,FALSE))</f>
        <v/>
      </c>
      <c r="G263" s="42"/>
      <c r="H263" s="42"/>
      <c r="I263" s="43"/>
      <c r="J263" s="42"/>
      <c r="K263" s="22" t="str">
        <f>_xlfn.IFERROR(IF(B263&gt;'Inf.'!$I$10,"",H263),"")</f>
        <v/>
      </c>
      <c r="L263" s="8" t="str">
        <f>_xlfn.IFERROR(IF('Inf.'!$C$10="Onsight",IF(K263="TOP",10^7+(10-I263)+(3-J263)*10,K263*10^5+(3-J263)*10),IF(K263="TOP",10^7+(3-J263)*10,K263*10^5+(3-J263)*10)),"")</f>
        <v/>
      </c>
      <c r="M263" s="8" t="str">
        <f t="shared" si="10"/>
        <v/>
      </c>
      <c r="N263" s="8" t="str">
        <f>_xlfn.IFERROR(M263*100+'Rec.'!I256,"")</f>
        <v/>
      </c>
      <c r="O263" s="8" t="str">
        <f t="shared" si="11"/>
        <v/>
      </c>
    </row>
    <row r="264" spans="1:15" ht="21.95" customHeight="1">
      <c r="A264" s="19" t="str">
        <f t="shared" si="9"/>
        <v/>
      </c>
      <c r="B264" s="20" t="str">
        <f>IF(ROW()-8&gt;'Inf.'!$I$10,"",ROW()-8)</f>
        <v/>
      </c>
      <c r="C264" s="21" t="str">
        <f>IF(B264&gt;'Inf.'!$I$10,"",VLOOKUP(B264,'Rec.'!C:H,3,FALSE))</f>
        <v/>
      </c>
      <c r="D264" s="21" t="str">
        <f>IF(B264&gt;'Inf.'!$I$10,"",VLOOKUP(B264,'Rec.'!C:H,4,FALSE))</f>
        <v/>
      </c>
      <c r="E264" s="20" t="str">
        <f>IF(B264&gt;'Inf.'!$I$10,"",VLOOKUP(B264,'Rec.'!C:H,5,FALSE))</f>
        <v/>
      </c>
      <c r="F264" s="20" t="str">
        <f>IF(B264&gt;'Inf.'!$I$10,"",VLOOKUP(B264,'Rec.'!C:H,6,FALSE))</f>
        <v/>
      </c>
      <c r="G264" s="42"/>
      <c r="H264" s="42"/>
      <c r="I264" s="43"/>
      <c r="J264" s="42"/>
      <c r="K264" s="22" t="str">
        <f>_xlfn.IFERROR(IF(B264&gt;'Inf.'!$I$10,"",H264),"")</f>
        <v/>
      </c>
      <c r="L264" s="8" t="str">
        <f>_xlfn.IFERROR(IF('Inf.'!$C$10="Onsight",IF(K264="TOP",10^7+(10-I264)+(3-J264)*10,K264*10^5+(3-J264)*10),IF(K264="TOP",10^7+(3-J264)*10,K264*10^5+(3-J264)*10)),"")</f>
        <v/>
      </c>
      <c r="M264" s="8" t="str">
        <f t="shared" si="10"/>
        <v/>
      </c>
      <c r="N264" s="8" t="str">
        <f>_xlfn.IFERROR(M264*100+'Rec.'!I257,"")</f>
        <v/>
      </c>
      <c r="O264" s="8" t="str">
        <f t="shared" si="11"/>
        <v/>
      </c>
    </row>
    <row r="265" spans="1:15" ht="21.95" customHeight="1">
      <c r="A265" s="19" t="str">
        <f t="shared" si="9"/>
        <v/>
      </c>
      <c r="B265" s="20" t="str">
        <f>IF(ROW()-8&gt;'Inf.'!$I$10,"",ROW()-8)</f>
        <v/>
      </c>
      <c r="C265" s="21" t="str">
        <f>IF(B265&gt;'Inf.'!$I$10,"",VLOOKUP(B265,'Rec.'!C:H,3,FALSE))</f>
        <v/>
      </c>
      <c r="D265" s="21" t="str">
        <f>IF(B265&gt;'Inf.'!$I$10,"",VLOOKUP(B265,'Rec.'!C:H,4,FALSE))</f>
        <v/>
      </c>
      <c r="E265" s="20" t="str">
        <f>IF(B265&gt;'Inf.'!$I$10,"",VLOOKUP(B265,'Rec.'!C:H,5,FALSE))</f>
        <v/>
      </c>
      <c r="F265" s="20" t="str">
        <f>IF(B265&gt;'Inf.'!$I$10,"",VLOOKUP(B265,'Rec.'!C:H,6,FALSE))</f>
        <v/>
      </c>
      <c r="G265" s="42"/>
      <c r="H265" s="42"/>
      <c r="I265" s="43"/>
      <c r="J265" s="42"/>
      <c r="K265" s="22" t="str">
        <f>_xlfn.IFERROR(IF(B265&gt;'Inf.'!$I$10,"",H265),"")</f>
        <v/>
      </c>
      <c r="L265" s="8" t="str">
        <f>_xlfn.IFERROR(IF('Inf.'!$C$10="Onsight",IF(K265="TOP",10^7+(10-I265)+(3-J265)*10,K265*10^5+(3-J265)*10),IF(K265="TOP",10^7+(3-J265)*10,K265*10^5+(3-J265)*10)),"")</f>
        <v/>
      </c>
      <c r="M265" s="8" t="str">
        <f t="shared" si="10"/>
        <v/>
      </c>
      <c r="N265" s="8" t="str">
        <f>_xlfn.IFERROR(M265*100+'Rec.'!I258,"")</f>
        <v/>
      </c>
      <c r="O265" s="8" t="str">
        <f t="shared" si="11"/>
        <v/>
      </c>
    </row>
    <row r="266" spans="1:15" ht="21.95" customHeight="1">
      <c r="A266" s="19" t="str">
        <f aca="true" t="shared" si="12" ref="A266:A308">O266</f>
        <v/>
      </c>
      <c r="B266" s="20" t="str">
        <f>IF(ROW()-8&gt;'Inf.'!$I$10,"",ROW()-8)</f>
        <v/>
      </c>
      <c r="C266" s="21" t="str">
        <f>IF(B266&gt;'Inf.'!$I$10,"",VLOOKUP(B266,'Rec.'!C:H,3,FALSE))</f>
        <v/>
      </c>
      <c r="D266" s="21" t="str">
        <f>IF(B266&gt;'Inf.'!$I$10,"",VLOOKUP(B266,'Rec.'!C:H,4,FALSE))</f>
        <v/>
      </c>
      <c r="E266" s="20" t="str">
        <f>IF(B266&gt;'Inf.'!$I$10,"",VLOOKUP(B266,'Rec.'!C:H,5,FALSE))</f>
        <v/>
      </c>
      <c r="F266" s="20" t="str">
        <f>IF(B266&gt;'Inf.'!$I$10,"",VLOOKUP(B266,'Rec.'!C:H,6,FALSE))</f>
        <v/>
      </c>
      <c r="G266" s="42"/>
      <c r="H266" s="42"/>
      <c r="I266" s="43"/>
      <c r="J266" s="42"/>
      <c r="K266" s="22" t="str">
        <f>_xlfn.IFERROR(IF(B266&gt;'Inf.'!$I$10,"",H266),"")</f>
        <v/>
      </c>
      <c r="L266" s="8" t="str">
        <f>_xlfn.IFERROR(IF('Inf.'!$C$10="Onsight",IF(K266="TOP",10^7+(10-I266)+(3-J266)*10,K266*10^5+(3-J266)*10),IF(K266="TOP",10^7+(3-J266)*10,K266*10^5+(3-J266)*10)),"")</f>
        <v/>
      </c>
      <c r="M266" s="8" t="str">
        <f aca="true" t="shared" si="13" ref="M266:M308">_xlfn.IFERROR(RANK(L266,L:L,0),"")</f>
        <v/>
      </c>
      <c r="N266" s="8" t="str">
        <f>_xlfn.IFERROR(M266*100+'Rec.'!I259,"")</f>
        <v/>
      </c>
      <c r="O266" s="8" t="str">
        <f aca="true" t="shared" si="14" ref="O266:O308">_xlfn.IFERROR(RANK(N266,N:N,1),"")</f>
        <v/>
      </c>
    </row>
    <row r="267" spans="1:15" ht="21.95" customHeight="1">
      <c r="A267" s="19" t="str">
        <f t="shared" si="12"/>
        <v/>
      </c>
      <c r="B267" s="20" t="str">
        <f>IF(ROW()-8&gt;'Inf.'!$I$10,"",ROW()-8)</f>
        <v/>
      </c>
      <c r="C267" s="21" t="str">
        <f>IF(B267&gt;'Inf.'!$I$10,"",VLOOKUP(B267,'Rec.'!C:H,3,FALSE))</f>
        <v/>
      </c>
      <c r="D267" s="21" t="str">
        <f>IF(B267&gt;'Inf.'!$I$10,"",VLOOKUP(B267,'Rec.'!C:H,4,FALSE))</f>
        <v/>
      </c>
      <c r="E267" s="20" t="str">
        <f>IF(B267&gt;'Inf.'!$I$10,"",VLOOKUP(B267,'Rec.'!C:H,5,FALSE))</f>
        <v/>
      </c>
      <c r="F267" s="20" t="str">
        <f>IF(B267&gt;'Inf.'!$I$10,"",VLOOKUP(B267,'Rec.'!C:H,6,FALSE))</f>
        <v/>
      </c>
      <c r="G267" s="42"/>
      <c r="H267" s="42"/>
      <c r="I267" s="43"/>
      <c r="J267" s="42"/>
      <c r="K267" s="22" t="str">
        <f>_xlfn.IFERROR(IF(B267&gt;'Inf.'!$I$10,"",H267),"")</f>
        <v/>
      </c>
      <c r="L267" s="8" t="str">
        <f>_xlfn.IFERROR(IF('Inf.'!$C$10="Onsight",IF(K267="TOP",10^7+(10-I267)+(3-J267)*10,K267*10^5+(3-J267)*10),IF(K267="TOP",10^7+(3-J267)*10,K267*10^5+(3-J267)*10)),"")</f>
        <v/>
      </c>
      <c r="M267" s="8" t="str">
        <f t="shared" si="13"/>
        <v/>
      </c>
      <c r="N267" s="8" t="str">
        <f>_xlfn.IFERROR(M267*100+'Rec.'!I260,"")</f>
        <v/>
      </c>
      <c r="O267" s="8" t="str">
        <f t="shared" si="14"/>
        <v/>
      </c>
    </row>
    <row r="268" spans="1:15" ht="21.95" customHeight="1">
      <c r="A268" s="19" t="str">
        <f t="shared" si="12"/>
        <v/>
      </c>
      <c r="B268" s="20" t="str">
        <f>IF(ROW()-8&gt;'Inf.'!$I$10,"",ROW()-8)</f>
        <v/>
      </c>
      <c r="C268" s="21" t="str">
        <f>IF(B268&gt;'Inf.'!$I$10,"",VLOOKUP(B268,'Rec.'!C:H,3,FALSE))</f>
        <v/>
      </c>
      <c r="D268" s="21" t="str">
        <f>IF(B268&gt;'Inf.'!$I$10,"",VLOOKUP(B268,'Rec.'!C:H,4,FALSE))</f>
        <v/>
      </c>
      <c r="E268" s="20" t="str">
        <f>IF(B268&gt;'Inf.'!$I$10,"",VLOOKUP(B268,'Rec.'!C:H,5,FALSE))</f>
        <v/>
      </c>
      <c r="F268" s="20" t="str">
        <f>IF(B268&gt;'Inf.'!$I$10,"",VLOOKUP(B268,'Rec.'!C:H,6,FALSE))</f>
        <v/>
      </c>
      <c r="G268" s="42"/>
      <c r="H268" s="42"/>
      <c r="I268" s="43"/>
      <c r="J268" s="42"/>
      <c r="K268" s="22" t="str">
        <f>_xlfn.IFERROR(IF(B268&gt;'Inf.'!$I$10,"",H268),"")</f>
        <v/>
      </c>
      <c r="L268" s="8" t="str">
        <f>_xlfn.IFERROR(IF('Inf.'!$C$10="Onsight",IF(K268="TOP",10^7+(10-I268)+(3-J268)*10,K268*10^5+(3-J268)*10),IF(K268="TOP",10^7+(3-J268)*10,K268*10^5+(3-J268)*10)),"")</f>
        <v/>
      </c>
      <c r="M268" s="8" t="str">
        <f t="shared" si="13"/>
        <v/>
      </c>
      <c r="N268" s="8" t="str">
        <f>_xlfn.IFERROR(M268*100+'Rec.'!I261,"")</f>
        <v/>
      </c>
      <c r="O268" s="8" t="str">
        <f t="shared" si="14"/>
        <v/>
      </c>
    </row>
    <row r="269" spans="1:15" ht="21.95" customHeight="1">
      <c r="A269" s="19" t="str">
        <f t="shared" si="12"/>
        <v/>
      </c>
      <c r="B269" s="20" t="str">
        <f>IF(ROW()-8&gt;'Inf.'!$I$10,"",ROW()-8)</f>
        <v/>
      </c>
      <c r="C269" s="21" t="str">
        <f>IF(B269&gt;'Inf.'!$I$10,"",VLOOKUP(B269,'Rec.'!C:H,3,FALSE))</f>
        <v/>
      </c>
      <c r="D269" s="21" t="str">
        <f>IF(B269&gt;'Inf.'!$I$10,"",VLOOKUP(B269,'Rec.'!C:H,4,FALSE))</f>
        <v/>
      </c>
      <c r="E269" s="20" t="str">
        <f>IF(B269&gt;'Inf.'!$I$10,"",VLOOKUP(B269,'Rec.'!C:H,5,FALSE))</f>
        <v/>
      </c>
      <c r="F269" s="20" t="str">
        <f>IF(B269&gt;'Inf.'!$I$10,"",VLOOKUP(B269,'Rec.'!C:H,6,FALSE))</f>
        <v/>
      </c>
      <c r="G269" s="42"/>
      <c r="H269" s="42"/>
      <c r="I269" s="43"/>
      <c r="J269" s="42"/>
      <c r="K269" s="22" t="str">
        <f>_xlfn.IFERROR(IF(B269&gt;'Inf.'!$I$10,"",H269),"")</f>
        <v/>
      </c>
      <c r="L269" s="8" t="str">
        <f>_xlfn.IFERROR(IF('Inf.'!$C$10="Onsight",IF(K269="TOP",10^7+(10-I269)+(3-J269)*10,K269*10^5+(3-J269)*10),IF(K269="TOP",10^7+(3-J269)*10,K269*10^5+(3-J269)*10)),"")</f>
        <v/>
      </c>
      <c r="M269" s="8" t="str">
        <f t="shared" si="13"/>
        <v/>
      </c>
      <c r="N269" s="8" t="str">
        <f>_xlfn.IFERROR(M269*100+'Rec.'!I262,"")</f>
        <v/>
      </c>
      <c r="O269" s="8" t="str">
        <f t="shared" si="14"/>
        <v/>
      </c>
    </row>
    <row r="270" spans="1:15" ht="21.95" customHeight="1">
      <c r="A270" s="19" t="str">
        <f t="shared" si="12"/>
        <v/>
      </c>
      <c r="B270" s="20" t="str">
        <f>IF(ROW()-8&gt;'Inf.'!$I$10,"",ROW()-8)</f>
        <v/>
      </c>
      <c r="C270" s="21" t="str">
        <f>IF(B270&gt;'Inf.'!$I$10,"",VLOOKUP(B270,'Rec.'!C:H,3,FALSE))</f>
        <v/>
      </c>
      <c r="D270" s="21" t="str">
        <f>IF(B270&gt;'Inf.'!$I$10,"",VLOOKUP(B270,'Rec.'!C:H,4,FALSE))</f>
        <v/>
      </c>
      <c r="E270" s="20" t="str">
        <f>IF(B270&gt;'Inf.'!$I$10,"",VLOOKUP(B270,'Rec.'!C:H,5,FALSE))</f>
        <v/>
      </c>
      <c r="F270" s="20" t="str">
        <f>IF(B270&gt;'Inf.'!$I$10,"",VLOOKUP(B270,'Rec.'!C:H,6,FALSE))</f>
        <v/>
      </c>
      <c r="G270" s="42"/>
      <c r="H270" s="42"/>
      <c r="I270" s="43"/>
      <c r="J270" s="42"/>
      <c r="K270" s="22" t="str">
        <f>_xlfn.IFERROR(IF(B270&gt;'Inf.'!$I$10,"",H270),"")</f>
        <v/>
      </c>
      <c r="L270" s="8" t="str">
        <f>_xlfn.IFERROR(IF('Inf.'!$C$10="Onsight",IF(K270="TOP",10^7+(10-I270)+(3-J270)*10,K270*10^5+(3-J270)*10),IF(K270="TOP",10^7+(3-J270)*10,K270*10^5+(3-J270)*10)),"")</f>
        <v/>
      </c>
      <c r="M270" s="8" t="str">
        <f t="shared" si="13"/>
        <v/>
      </c>
      <c r="N270" s="8" t="str">
        <f>_xlfn.IFERROR(M270*100+'Rec.'!I263,"")</f>
        <v/>
      </c>
      <c r="O270" s="8" t="str">
        <f t="shared" si="14"/>
        <v/>
      </c>
    </row>
    <row r="271" spans="1:15" ht="21.95" customHeight="1">
      <c r="A271" s="19" t="str">
        <f t="shared" si="12"/>
        <v/>
      </c>
      <c r="B271" s="20" t="str">
        <f>IF(ROW()-8&gt;'Inf.'!$I$10,"",ROW()-8)</f>
        <v/>
      </c>
      <c r="C271" s="21" t="str">
        <f>IF(B271&gt;'Inf.'!$I$10,"",VLOOKUP(B271,'Rec.'!C:H,3,FALSE))</f>
        <v/>
      </c>
      <c r="D271" s="21" t="str">
        <f>IF(B271&gt;'Inf.'!$I$10,"",VLOOKUP(B271,'Rec.'!C:H,4,FALSE))</f>
        <v/>
      </c>
      <c r="E271" s="20" t="str">
        <f>IF(B271&gt;'Inf.'!$I$10,"",VLOOKUP(B271,'Rec.'!C:H,5,FALSE))</f>
        <v/>
      </c>
      <c r="F271" s="20" t="str">
        <f>IF(B271&gt;'Inf.'!$I$10,"",VLOOKUP(B271,'Rec.'!C:H,6,FALSE))</f>
        <v/>
      </c>
      <c r="G271" s="42"/>
      <c r="H271" s="42"/>
      <c r="I271" s="43"/>
      <c r="J271" s="42"/>
      <c r="K271" s="22" t="str">
        <f>_xlfn.IFERROR(IF(B271&gt;'Inf.'!$I$10,"",H271),"")</f>
        <v/>
      </c>
      <c r="L271" s="8" t="str">
        <f>_xlfn.IFERROR(IF('Inf.'!$C$10="Onsight",IF(K271="TOP",10^7+(10-I271)+(3-J271)*10,K271*10^5+(3-J271)*10),IF(K271="TOP",10^7+(3-J271)*10,K271*10^5+(3-J271)*10)),"")</f>
        <v/>
      </c>
      <c r="M271" s="8" t="str">
        <f t="shared" si="13"/>
        <v/>
      </c>
      <c r="N271" s="8" t="str">
        <f>_xlfn.IFERROR(M271*100+'Rec.'!I264,"")</f>
        <v/>
      </c>
      <c r="O271" s="8" t="str">
        <f t="shared" si="14"/>
        <v/>
      </c>
    </row>
    <row r="272" spans="1:15" ht="21.95" customHeight="1">
      <c r="A272" s="19" t="str">
        <f t="shared" si="12"/>
        <v/>
      </c>
      <c r="B272" s="20" t="str">
        <f>IF(ROW()-8&gt;'Inf.'!$I$10,"",ROW()-8)</f>
        <v/>
      </c>
      <c r="C272" s="21" t="str">
        <f>IF(B272&gt;'Inf.'!$I$10,"",VLOOKUP(B272,'Rec.'!C:H,3,FALSE))</f>
        <v/>
      </c>
      <c r="D272" s="21" t="str">
        <f>IF(B272&gt;'Inf.'!$I$10,"",VLOOKUP(B272,'Rec.'!C:H,4,FALSE))</f>
        <v/>
      </c>
      <c r="E272" s="20" t="str">
        <f>IF(B272&gt;'Inf.'!$I$10,"",VLOOKUP(B272,'Rec.'!C:H,5,FALSE))</f>
        <v/>
      </c>
      <c r="F272" s="20" t="str">
        <f>IF(B272&gt;'Inf.'!$I$10,"",VLOOKUP(B272,'Rec.'!C:H,6,FALSE))</f>
        <v/>
      </c>
      <c r="G272" s="42"/>
      <c r="H272" s="42"/>
      <c r="I272" s="43"/>
      <c r="J272" s="42"/>
      <c r="K272" s="22" t="str">
        <f>_xlfn.IFERROR(IF(B272&gt;'Inf.'!$I$10,"",H272),"")</f>
        <v/>
      </c>
      <c r="L272" s="8" t="str">
        <f>_xlfn.IFERROR(IF('Inf.'!$C$10="Onsight",IF(K272="TOP",10^7+(10-I272)+(3-J272)*10,K272*10^5+(3-J272)*10),IF(K272="TOP",10^7+(3-J272)*10,K272*10^5+(3-J272)*10)),"")</f>
        <v/>
      </c>
      <c r="M272" s="8" t="str">
        <f t="shared" si="13"/>
        <v/>
      </c>
      <c r="N272" s="8" t="str">
        <f>_xlfn.IFERROR(M272*100+'Rec.'!I265,"")</f>
        <v/>
      </c>
      <c r="O272" s="8" t="str">
        <f t="shared" si="14"/>
        <v/>
      </c>
    </row>
    <row r="273" spans="1:15" ht="21.95" customHeight="1">
      <c r="A273" s="19" t="str">
        <f t="shared" si="12"/>
        <v/>
      </c>
      <c r="B273" s="20" t="str">
        <f>IF(ROW()-8&gt;'Inf.'!$I$10,"",ROW()-8)</f>
        <v/>
      </c>
      <c r="C273" s="21" t="str">
        <f>IF(B273&gt;'Inf.'!$I$10,"",VLOOKUP(B273,'Rec.'!C:H,3,FALSE))</f>
        <v/>
      </c>
      <c r="D273" s="21" t="str">
        <f>IF(B273&gt;'Inf.'!$I$10,"",VLOOKUP(B273,'Rec.'!C:H,4,FALSE))</f>
        <v/>
      </c>
      <c r="E273" s="20" t="str">
        <f>IF(B273&gt;'Inf.'!$I$10,"",VLOOKUP(B273,'Rec.'!C:H,5,FALSE))</f>
        <v/>
      </c>
      <c r="F273" s="20" t="str">
        <f>IF(B273&gt;'Inf.'!$I$10,"",VLOOKUP(B273,'Rec.'!C:H,6,FALSE))</f>
        <v/>
      </c>
      <c r="G273" s="42"/>
      <c r="H273" s="42"/>
      <c r="I273" s="43"/>
      <c r="J273" s="42"/>
      <c r="K273" s="22" t="str">
        <f>_xlfn.IFERROR(IF(B273&gt;'Inf.'!$I$10,"",H273),"")</f>
        <v/>
      </c>
      <c r="L273" s="8" t="str">
        <f>_xlfn.IFERROR(IF('Inf.'!$C$10="Onsight",IF(K273="TOP",10^7+(10-I273)+(3-J273)*10,K273*10^5+(3-J273)*10),IF(K273="TOP",10^7+(3-J273)*10,K273*10^5+(3-J273)*10)),"")</f>
        <v/>
      </c>
      <c r="M273" s="8" t="str">
        <f t="shared" si="13"/>
        <v/>
      </c>
      <c r="N273" s="8" t="str">
        <f>_xlfn.IFERROR(M273*100+'Rec.'!I266,"")</f>
        <v/>
      </c>
      <c r="O273" s="8" t="str">
        <f t="shared" si="14"/>
        <v/>
      </c>
    </row>
    <row r="274" spans="1:15" ht="21.95" customHeight="1">
      <c r="A274" s="19" t="str">
        <f t="shared" si="12"/>
        <v/>
      </c>
      <c r="B274" s="20" t="str">
        <f>IF(ROW()-8&gt;'Inf.'!$I$10,"",ROW()-8)</f>
        <v/>
      </c>
      <c r="C274" s="21" t="str">
        <f>IF(B274&gt;'Inf.'!$I$10,"",VLOOKUP(B274,'Rec.'!C:H,3,FALSE))</f>
        <v/>
      </c>
      <c r="D274" s="21" t="str">
        <f>IF(B274&gt;'Inf.'!$I$10,"",VLOOKUP(B274,'Rec.'!C:H,4,FALSE))</f>
        <v/>
      </c>
      <c r="E274" s="20" t="str">
        <f>IF(B274&gt;'Inf.'!$I$10,"",VLOOKUP(B274,'Rec.'!C:H,5,FALSE))</f>
        <v/>
      </c>
      <c r="F274" s="20" t="str">
        <f>IF(B274&gt;'Inf.'!$I$10,"",VLOOKUP(B274,'Rec.'!C:H,6,FALSE))</f>
        <v/>
      </c>
      <c r="G274" s="42"/>
      <c r="H274" s="42"/>
      <c r="I274" s="43"/>
      <c r="J274" s="42"/>
      <c r="K274" s="22" t="str">
        <f>_xlfn.IFERROR(IF(B274&gt;'Inf.'!$I$10,"",H274),"")</f>
        <v/>
      </c>
      <c r="L274" s="8" t="str">
        <f>_xlfn.IFERROR(IF('Inf.'!$C$10="Onsight",IF(K274="TOP",10^7+(10-I274)+(3-J274)*10,K274*10^5+(3-J274)*10),IF(K274="TOP",10^7+(3-J274)*10,K274*10^5+(3-J274)*10)),"")</f>
        <v/>
      </c>
      <c r="M274" s="8" t="str">
        <f t="shared" si="13"/>
        <v/>
      </c>
      <c r="N274" s="8" t="str">
        <f>_xlfn.IFERROR(M274*100+'Rec.'!I267,"")</f>
        <v/>
      </c>
      <c r="O274" s="8" t="str">
        <f t="shared" si="14"/>
        <v/>
      </c>
    </row>
    <row r="275" spans="1:15" ht="21.95" customHeight="1">
      <c r="A275" s="19" t="str">
        <f t="shared" si="12"/>
        <v/>
      </c>
      <c r="B275" s="20" t="str">
        <f>IF(ROW()-8&gt;'Inf.'!$I$10,"",ROW()-8)</f>
        <v/>
      </c>
      <c r="C275" s="21" t="str">
        <f>IF(B275&gt;'Inf.'!$I$10,"",VLOOKUP(B275,'Rec.'!C:H,3,FALSE))</f>
        <v/>
      </c>
      <c r="D275" s="21" t="str">
        <f>IF(B275&gt;'Inf.'!$I$10,"",VLOOKUP(B275,'Rec.'!C:H,4,FALSE))</f>
        <v/>
      </c>
      <c r="E275" s="20" t="str">
        <f>IF(B275&gt;'Inf.'!$I$10,"",VLOOKUP(B275,'Rec.'!C:H,5,FALSE))</f>
        <v/>
      </c>
      <c r="F275" s="20" t="str">
        <f>IF(B275&gt;'Inf.'!$I$10,"",VLOOKUP(B275,'Rec.'!C:H,6,FALSE))</f>
        <v/>
      </c>
      <c r="G275" s="42"/>
      <c r="H275" s="42"/>
      <c r="I275" s="43"/>
      <c r="J275" s="42"/>
      <c r="K275" s="22" t="str">
        <f>_xlfn.IFERROR(IF(B275&gt;'Inf.'!$I$10,"",H275),"")</f>
        <v/>
      </c>
      <c r="L275" s="8" t="str">
        <f>_xlfn.IFERROR(IF('Inf.'!$C$10="Onsight",IF(K275="TOP",10^7+(10-I275)+(3-J275)*10,K275*10^5+(3-J275)*10),IF(K275="TOP",10^7+(3-J275)*10,K275*10^5+(3-J275)*10)),"")</f>
        <v/>
      </c>
      <c r="M275" s="8" t="str">
        <f t="shared" si="13"/>
        <v/>
      </c>
      <c r="N275" s="8" t="str">
        <f>_xlfn.IFERROR(M275*100+'Rec.'!I268,"")</f>
        <v/>
      </c>
      <c r="O275" s="8" t="str">
        <f t="shared" si="14"/>
        <v/>
      </c>
    </row>
    <row r="276" spans="1:15" ht="21.95" customHeight="1">
      <c r="A276" s="19" t="str">
        <f t="shared" si="12"/>
        <v/>
      </c>
      <c r="B276" s="20" t="str">
        <f>IF(ROW()-8&gt;'Inf.'!$I$10,"",ROW()-8)</f>
        <v/>
      </c>
      <c r="C276" s="21" t="str">
        <f>IF(B276&gt;'Inf.'!$I$10,"",VLOOKUP(B276,'Rec.'!C:H,3,FALSE))</f>
        <v/>
      </c>
      <c r="D276" s="21" t="str">
        <f>IF(B276&gt;'Inf.'!$I$10,"",VLOOKUP(B276,'Rec.'!C:H,4,FALSE))</f>
        <v/>
      </c>
      <c r="E276" s="20" t="str">
        <f>IF(B276&gt;'Inf.'!$I$10,"",VLOOKUP(B276,'Rec.'!C:H,5,FALSE))</f>
        <v/>
      </c>
      <c r="F276" s="20" t="str">
        <f>IF(B276&gt;'Inf.'!$I$10,"",VLOOKUP(B276,'Rec.'!C:H,6,FALSE))</f>
        <v/>
      </c>
      <c r="G276" s="42"/>
      <c r="H276" s="42"/>
      <c r="I276" s="43"/>
      <c r="J276" s="42"/>
      <c r="K276" s="22" t="str">
        <f>_xlfn.IFERROR(IF(B276&gt;'Inf.'!$I$10,"",H276),"")</f>
        <v/>
      </c>
      <c r="L276" s="8" t="str">
        <f>_xlfn.IFERROR(IF('Inf.'!$C$10="Onsight",IF(K276="TOP",10^7+(10-I276)+(3-J276)*10,K276*10^5+(3-J276)*10),IF(K276="TOP",10^7+(3-J276)*10,K276*10^5+(3-J276)*10)),"")</f>
        <v/>
      </c>
      <c r="M276" s="8" t="str">
        <f t="shared" si="13"/>
        <v/>
      </c>
      <c r="N276" s="8" t="str">
        <f>_xlfn.IFERROR(M276*100+'Rec.'!I269,"")</f>
        <v/>
      </c>
      <c r="O276" s="8" t="str">
        <f t="shared" si="14"/>
        <v/>
      </c>
    </row>
    <row r="277" spans="1:15" ht="21.95" customHeight="1">
      <c r="A277" s="19" t="str">
        <f t="shared" si="12"/>
        <v/>
      </c>
      <c r="B277" s="20" t="str">
        <f>IF(ROW()-8&gt;'Inf.'!$I$10,"",ROW()-8)</f>
        <v/>
      </c>
      <c r="C277" s="21" t="str">
        <f>IF(B277&gt;'Inf.'!$I$10,"",VLOOKUP(B277,'Rec.'!C:H,3,FALSE))</f>
        <v/>
      </c>
      <c r="D277" s="21" t="str">
        <f>IF(B277&gt;'Inf.'!$I$10,"",VLOOKUP(B277,'Rec.'!C:H,4,FALSE))</f>
        <v/>
      </c>
      <c r="E277" s="20" t="str">
        <f>IF(B277&gt;'Inf.'!$I$10,"",VLOOKUP(B277,'Rec.'!C:H,5,FALSE))</f>
        <v/>
      </c>
      <c r="F277" s="20" t="str">
        <f>IF(B277&gt;'Inf.'!$I$10,"",VLOOKUP(B277,'Rec.'!C:H,6,FALSE))</f>
        <v/>
      </c>
      <c r="G277" s="42"/>
      <c r="H277" s="42"/>
      <c r="I277" s="43"/>
      <c r="J277" s="42"/>
      <c r="K277" s="22" t="str">
        <f>_xlfn.IFERROR(IF(B277&gt;'Inf.'!$I$10,"",H277),"")</f>
        <v/>
      </c>
      <c r="L277" s="8" t="str">
        <f>_xlfn.IFERROR(IF('Inf.'!$C$10="Onsight",IF(K277="TOP",10^7+(10-I277)+(3-J277)*10,K277*10^5+(3-J277)*10),IF(K277="TOP",10^7+(3-J277)*10,K277*10^5+(3-J277)*10)),"")</f>
        <v/>
      </c>
      <c r="M277" s="8" t="str">
        <f t="shared" si="13"/>
        <v/>
      </c>
      <c r="N277" s="8" t="str">
        <f>_xlfn.IFERROR(M277*100+'Rec.'!I270,"")</f>
        <v/>
      </c>
      <c r="O277" s="8" t="str">
        <f t="shared" si="14"/>
        <v/>
      </c>
    </row>
    <row r="278" spans="1:15" ht="21.95" customHeight="1">
      <c r="A278" s="19" t="str">
        <f t="shared" si="12"/>
        <v/>
      </c>
      <c r="B278" s="20" t="str">
        <f>IF(ROW()-8&gt;'Inf.'!$I$10,"",ROW()-8)</f>
        <v/>
      </c>
      <c r="C278" s="21" t="str">
        <f>IF(B278&gt;'Inf.'!$I$10,"",VLOOKUP(B278,'Rec.'!C:H,3,FALSE))</f>
        <v/>
      </c>
      <c r="D278" s="21" t="str">
        <f>IF(B278&gt;'Inf.'!$I$10,"",VLOOKUP(B278,'Rec.'!C:H,4,FALSE))</f>
        <v/>
      </c>
      <c r="E278" s="20" t="str">
        <f>IF(B278&gt;'Inf.'!$I$10,"",VLOOKUP(B278,'Rec.'!C:H,5,FALSE))</f>
        <v/>
      </c>
      <c r="F278" s="20" t="str">
        <f>IF(B278&gt;'Inf.'!$I$10,"",VLOOKUP(B278,'Rec.'!C:H,6,FALSE))</f>
        <v/>
      </c>
      <c r="G278" s="42"/>
      <c r="H278" s="42"/>
      <c r="I278" s="43"/>
      <c r="J278" s="42"/>
      <c r="K278" s="22" t="str">
        <f>_xlfn.IFERROR(IF(B278&gt;'Inf.'!$I$10,"",H278),"")</f>
        <v/>
      </c>
      <c r="L278" s="8" t="str">
        <f>_xlfn.IFERROR(IF('Inf.'!$C$10="Onsight",IF(K278="TOP",10^7+(10-I278)+(3-J278)*10,K278*10^5+(3-J278)*10),IF(K278="TOP",10^7+(3-J278)*10,K278*10^5+(3-J278)*10)),"")</f>
        <v/>
      </c>
      <c r="M278" s="8" t="str">
        <f t="shared" si="13"/>
        <v/>
      </c>
      <c r="N278" s="8" t="str">
        <f>_xlfn.IFERROR(M278*100+'Rec.'!I271,"")</f>
        <v/>
      </c>
      <c r="O278" s="8" t="str">
        <f t="shared" si="14"/>
        <v/>
      </c>
    </row>
    <row r="279" spans="1:15" ht="21.95" customHeight="1">
      <c r="A279" s="19" t="str">
        <f t="shared" si="12"/>
        <v/>
      </c>
      <c r="B279" s="20" t="str">
        <f>IF(ROW()-8&gt;'Inf.'!$I$10,"",ROW()-8)</f>
        <v/>
      </c>
      <c r="C279" s="21" t="str">
        <f>IF(B279&gt;'Inf.'!$I$10,"",VLOOKUP(B279,'Rec.'!C:H,3,FALSE))</f>
        <v/>
      </c>
      <c r="D279" s="21" t="str">
        <f>IF(B279&gt;'Inf.'!$I$10,"",VLOOKUP(B279,'Rec.'!C:H,4,FALSE))</f>
        <v/>
      </c>
      <c r="E279" s="20" t="str">
        <f>IF(B279&gt;'Inf.'!$I$10,"",VLOOKUP(B279,'Rec.'!C:H,5,FALSE))</f>
        <v/>
      </c>
      <c r="F279" s="20" t="str">
        <f>IF(B279&gt;'Inf.'!$I$10,"",VLOOKUP(B279,'Rec.'!C:H,6,FALSE))</f>
        <v/>
      </c>
      <c r="G279" s="42"/>
      <c r="H279" s="42"/>
      <c r="I279" s="43"/>
      <c r="J279" s="42"/>
      <c r="K279" s="22" t="str">
        <f>_xlfn.IFERROR(IF(B279&gt;'Inf.'!$I$10,"",H279),"")</f>
        <v/>
      </c>
      <c r="L279" s="8" t="str">
        <f>_xlfn.IFERROR(IF('Inf.'!$C$10="Onsight",IF(K279="TOP",10^7+(10-I279)+(3-J279)*10,K279*10^5+(3-J279)*10),IF(K279="TOP",10^7+(3-J279)*10,K279*10^5+(3-J279)*10)),"")</f>
        <v/>
      </c>
      <c r="M279" s="8" t="str">
        <f t="shared" si="13"/>
        <v/>
      </c>
      <c r="N279" s="8" t="str">
        <f>_xlfn.IFERROR(M279*100+'Rec.'!I272,"")</f>
        <v/>
      </c>
      <c r="O279" s="8" t="str">
        <f t="shared" si="14"/>
        <v/>
      </c>
    </row>
    <row r="280" spans="1:15" ht="21.95" customHeight="1">
      <c r="A280" s="19" t="str">
        <f t="shared" si="12"/>
        <v/>
      </c>
      <c r="B280" s="20" t="str">
        <f>IF(ROW()-8&gt;'Inf.'!$I$10,"",ROW()-8)</f>
        <v/>
      </c>
      <c r="C280" s="21" t="str">
        <f>IF(B280&gt;'Inf.'!$I$10,"",VLOOKUP(B280,'Rec.'!C:H,3,FALSE))</f>
        <v/>
      </c>
      <c r="D280" s="21" t="str">
        <f>IF(B280&gt;'Inf.'!$I$10,"",VLOOKUP(B280,'Rec.'!C:H,4,FALSE))</f>
        <v/>
      </c>
      <c r="E280" s="20" t="str">
        <f>IF(B280&gt;'Inf.'!$I$10,"",VLOOKUP(B280,'Rec.'!C:H,5,FALSE))</f>
        <v/>
      </c>
      <c r="F280" s="20" t="str">
        <f>IF(B280&gt;'Inf.'!$I$10,"",VLOOKUP(B280,'Rec.'!C:H,6,FALSE))</f>
        <v/>
      </c>
      <c r="G280" s="42"/>
      <c r="H280" s="42"/>
      <c r="I280" s="43"/>
      <c r="J280" s="42"/>
      <c r="K280" s="22" t="str">
        <f>_xlfn.IFERROR(IF(B280&gt;'Inf.'!$I$10,"",H280),"")</f>
        <v/>
      </c>
      <c r="L280" s="8" t="str">
        <f>_xlfn.IFERROR(IF('Inf.'!$C$10="Onsight",IF(K280="TOP",10^7+(10-I280)+(3-J280)*10,K280*10^5+(3-J280)*10),IF(K280="TOP",10^7+(3-J280)*10,K280*10^5+(3-J280)*10)),"")</f>
        <v/>
      </c>
      <c r="M280" s="8" t="str">
        <f t="shared" si="13"/>
        <v/>
      </c>
      <c r="N280" s="8" t="str">
        <f>_xlfn.IFERROR(M280*100+'Rec.'!I273,"")</f>
        <v/>
      </c>
      <c r="O280" s="8" t="str">
        <f t="shared" si="14"/>
        <v/>
      </c>
    </row>
    <row r="281" spans="1:15" ht="21.95" customHeight="1">
      <c r="A281" s="19" t="str">
        <f t="shared" si="12"/>
        <v/>
      </c>
      <c r="B281" s="20" t="str">
        <f>IF(ROW()-8&gt;'Inf.'!$I$10,"",ROW()-8)</f>
        <v/>
      </c>
      <c r="C281" s="21" t="str">
        <f>IF(B281&gt;'Inf.'!$I$10,"",VLOOKUP(B281,'Rec.'!C:H,3,FALSE))</f>
        <v/>
      </c>
      <c r="D281" s="21" t="str">
        <f>IF(B281&gt;'Inf.'!$I$10,"",VLOOKUP(B281,'Rec.'!C:H,4,FALSE))</f>
        <v/>
      </c>
      <c r="E281" s="20" t="str">
        <f>IF(B281&gt;'Inf.'!$I$10,"",VLOOKUP(B281,'Rec.'!C:H,5,FALSE))</f>
        <v/>
      </c>
      <c r="F281" s="20" t="str">
        <f>IF(B281&gt;'Inf.'!$I$10,"",VLOOKUP(B281,'Rec.'!C:H,6,FALSE))</f>
        <v/>
      </c>
      <c r="G281" s="42"/>
      <c r="H281" s="42"/>
      <c r="I281" s="43"/>
      <c r="J281" s="42"/>
      <c r="K281" s="22" t="str">
        <f>_xlfn.IFERROR(IF(B281&gt;'Inf.'!$I$10,"",H281),"")</f>
        <v/>
      </c>
      <c r="L281" s="8" t="str">
        <f>_xlfn.IFERROR(IF('Inf.'!$C$10="Onsight",IF(K281="TOP",10^7+(10-I281)+(3-J281)*10,K281*10^5+(3-J281)*10),IF(K281="TOP",10^7+(3-J281)*10,K281*10^5+(3-J281)*10)),"")</f>
        <v/>
      </c>
      <c r="M281" s="8" t="str">
        <f t="shared" si="13"/>
        <v/>
      </c>
      <c r="N281" s="8" t="str">
        <f>_xlfn.IFERROR(M281*100+'Rec.'!I274,"")</f>
        <v/>
      </c>
      <c r="O281" s="8" t="str">
        <f t="shared" si="14"/>
        <v/>
      </c>
    </row>
    <row r="282" spans="1:15" ht="21.95" customHeight="1">
      <c r="A282" s="19" t="str">
        <f t="shared" si="12"/>
        <v/>
      </c>
      <c r="B282" s="20" t="str">
        <f>IF(ROW()-8&gt;'Inf.'!$I$10,"",ROW()-8)</f>
        <v/>
      </c>
      <c r="C282" s="21" t="str">
        <f>IF(B282&gt;'Inf.'!$I$10,"",VLOOKUP(B282,'Rec.'!C:H,3,FALSE))</f>
        <v/>
      </c>
      <c r="D282" s="21" t="str">
        <f>IF(B282&gt;'Inf.'!$I$10,"",VLOOKUP(B282,'Rec.'!C:H,4,FALSE))</f>
        <v/>
      </c>
      <c r="E282" s="20" t="str">
        <f>IF(B282&gt;'Inf.'!$I$10,"",VLOOKUP(B282,'Rec.'!C:H,5,FALSE))</f>
        <v/>
      </c>
      <c r="F282" s="20" t="str">
        <f>IF(B282&gt;'Inf.'!$I$10,"",VLOOKUP(B282,'Rec.'!C:H,6,FALSE))</f>
        <v/>
      </c>
      <c r="G282" s="42"/>
      <c r="H282" s="42"/>
      <c r="I282" s="43"/>
      <c r="J282" s="42"/>
      <c r="K282" s="22" t="str">
        <f>_xlfn.IFERROR(IF(B282&gt;'Inf.'!$I$10,"",H282),"")</f>
        <v/>
      </c>
      <c r="L282" s="8" t="str">
        <f>_xlfn.IFERROR(IF('Inf.'!$C$10="Onsight",IF(K282="TOP",10^7+(10-I282)+(3-J282)*10,K282*10^5+(3-J282)*10),IF(K282="TOP",10^7+(3-J282)*10,K282*10^5+(3-J282)*10)),"")</f>
        <v/>
      </c>
      <c r="M282" s="8" t="str">
        <f t="shared" si="13"/>
        <v/>
      </c>
      <c r="N282" s="8" t="str">
        <f>_xlfn.IFERROR(M282*100+'Rec.'!I275,"")</f>
        <v/>
      </c>
      <c r="O282" s="8" t="str">
        <f t="shared" si="14"/>
        <v/>
      </c>
    </row>
    <row r="283" spans="1:15" ht="21.95" customHeight="1">
      <c r="A283" s="19" t="str">
        <f t="shared" si="12"/>
        <v/>
      </c>
      <c r="B283" s="20" t="str">
        <f>IF(ROW()-8&gt;'Inf.'!$I$10,"",ROW()-8)</f>
        <v/>
      </c>
      <c r="C283" s="21" t="str">
        <f>IF(B283&gt;'Inf.'!$I$10,"",VLOOKUP(B283,'Rec.'!C:H,3,FALSE))</f>
        <v/>
      </c>
      <c r="D283" s="21" t="str">
        <f>IF(B283&gt;'Inf.'!$I$10,"",VLOOKUP(B283,'Rec.'!C:H,4,FALSE))</f>
        <v/>
      </c>
      <c r="E283" s="20" t="str">
        <f>IF(B283&gt;'Inf.'!$I$10,"",VLOOKUP(B283,'Rec.'!C:H,5,FALSE))</f>
        <v/>
      </c>
      <c r="F283" s="20" t="str">
        <f>IF(B283&gt;'Inf.'!$I$10,"",VLOOKUP(B283,'Rec.'!C:H,6,FALSE))</f>
        <v/>
      </c>
      <c r="G283" s="42"/>
      <c r="H283" s="42"/>
      <c r="I283" s="43"/>
      <c r="J283" s="42"/>
      <c r="K283" s="22" t="str">
        <f>_xlfn.IFERROR(IF(B283&gt;'Inf.'!$I$10,"",H283),"")</f>
        <v/>
      </c>
      <c r="L283" s="8" t="str">
        <f>_xlfn.IFERROR(IF('Inf.'!$C$10="Onsight",IF(K283="TOP",10^7+(10-I283)+(3-J283)*10,K283*10^5+(3-J283)*10),IF(K283="TOP",10^7+(3-J283)*10,K283*10^5+(3-J283)*10)),"")</f>
        <v/>
      </c>
      <c r="M283" s="8" t="str">
        <f t="shared" si="13"/>
        <v/>
      </c>
      <c r="N283" s="8" t="str">
        <f>_xlfn.IFERROR(M283*100+'Rec.'!I276,"")</f>
        <v/>
      </c>
      <c r="O283" s="8" t="str">
        <f t="shared" si="14"/>
        <v/>
      </c>
    </row>
    <row r="284" spans="1:15" ht="21.95" customHeight="1">
      <c r="A284" s="19" t="str">
        <f t="shared" si="12"/>
        <v/>
      </c>
      <c r="B284" s="20" t="str">
        <f>IF(ROW()-8&gt;'Inf.'!$I$10,"",ROW()-8)</f>
        <v/>
      </c>
      <c r="C284" s="21" t="str">
        <f>IF(B284&gt;'Inf.'!$I$10,"",VLOOKUP(B284,'Rec.'!C:H,3,FALSE))</f>
        <v/>
      </c>
      <c r="D284" s="21" t="str">
        <f>IF(B284&gt;'Inf.'!$I$10,"",VLOOKUP(B284,'Rec.'!C:H,4,FALSE))</f>
        <v/>
      </c>
      <c r="E284" s="20" t="str">
        <f>IF(B284&gt;'Inf.'!$I$10,"",VLOOKUP(B284,'Rec.'!C:H,5,FALSE))</f>
        <v/>
      </c>
      <c r="F284" s="20" t="str">
        <f>IF(B284&gt;'Inf.'!$I$10,"",VLOOKUP(B284,'Rec.'!C:H,6,FALSE))</f>
        <v/>
      </c>
      <c r="G284" s="42"/>
      <c r="H284" s="42"/>
      <c r="I284" s="43"/>
      <c r="J284" s="42"/>
      <c r="K284" s="22" t="str">
        <f>_xlfn.IFERROR(IF(B284&gt;'Inf.'!$I$10,"",H284),"")</f>
        <v/>
      </c>
      <c r="L284" s="8" t="str">
        <f>_xlfn.IFERROR(IF('Inf.'!$C$10="Onsight",IF(K284="TOP",10^7+(10-I284)+(3-J284)*10,K284*10^5+(3-J284)*10),IF(K284="TOP",10^7+(3-J284)*10,K284*10^5+(3-J284)*10)),"")</f>
        <v/>
      </c>
      <c r="M284" s="8" t="str">
        <f t="shared" si="13"/>
        <v/>
      </c>
      <c r="N284" s="8" t="str">
        <f>_xlfn.IFERROR(M284*100+'Rec.'!I277,"")</f>
        <v/>
      </c>
      <c r="O284" s="8" t="str">
        <f t="shared" si="14"/>
        <v/>
      </c>
    </row>
    <row r="285" spans="1:15" ht="21.95" customHeight="1">
      <c r="A285" s="19" t="str">
        <f t="shared" si="12"/>
        <v/>
      </c>
      <c r="B285" s="20" t="str">
        <f>IF(ROW()-8&gt;'Inf.'!$I$10,"",ROW()-8)</f>
        <v/>
      </c>
      <c r="C285" s="21" t="str">
        <f>IF(B285&gt;'Inf.'!$I$10,"",VLOOKUP(B285,'Rec.'!C:H,3,FALSE))</f>
        <v/>
      </c>
      <c r="D285" s="21" t="str">
        <f>IF(B285&gt;'Inf.'!$I$10,"",VLOOKUP(B285,'Rec.'!C:H,4,FALSE))</f>
        <v/>
      </c>
      <c r="E285" s="20" t="str">
        <f>IF(B285&gt;'Inf.'!$I$10,"",VLOOKUP(B285,'Rec.'!C:H,5,FALSE))</f>
        <v/>
      </c>
      <c r="F285" s="20" t="str">
        <f>IF(B285&gt;'Inf.'!$I$10,"",VLOOKUP(B285,'Rec.'!C:H,6,FALSE))</f>
        <v/>
      </c>
      <c r="G285" s="42"/>
      <c r="H285" s="42"/>
      <c r="I285" s="43"/>
      <c r="J285" s="42"/>
      <c r="K285" s="22" t="str">
        <f>_xlfn.IFERROR(IF(B285&gt;'Inf.'!$I$10,"",H285),"")</f>
        <v/>
      </c>
      <c r="L285" s="8" t="str">
        <f>_xlfn.IFERROR(IF('Inf.'!$C$10="Onsight",IF(K285="TOP",10^7+(10-I285)+(3-J285)*10,K285*10^5+(3-J285)*10),IF(K285="TOP",10^7+(3-J285)*10,K285*10^5+(3-J285)*10)),"")</f>
        <v/>
      </c>
      <c r="M285" s="8" t="str">
        <f t="shared" si="13"/>
        <v/>
      </c>
      <c r="N285" s="8" t="str">
        <f>_xlfn.IFERROR(M285*100+'Rec.'!I278,"")</f>
        <v/>
      </c>
      <c r="O285" s="8" t="str">
        <f t="shared" si="14"/>
        <v/>
      </c>
    </row>
    <row r="286" spans="1:15" ht="21.95" customHeight="1">
      <c r="A286" s="19" t="str">
        <f t="shared" si="12"/>
        <v/>
      </c>
      <c r="B286" s="20" t="str">
        <f>IF(ROW()-8&gt;'Inf.'!$I$10,"",ROW()-8)</f>
        <v/>
      </c>
      <c r="C286" s="21" t="str">
        <f>IF(B286&gt;'Inf.'!$I$10,"",VLOOKUP(B286,'Rec.'!C:H,3,FALSE))</f>
        <v/>
      </c>
      <c r="D286" s="21" t="str">
        <f>IF(B286&gt;'Inf.'!$I$10,"",VLOOKUP(B286,'Rec.'!C:H,4,FALSE))</f>
        <v/>
      </c>
      <c r="E286" s="20" t="str">
        <f>IF(B286&gt;'Inf.'!$I$10,"",VLOOKUP(B286,'Rec.'!C:H,5,FALSE))</f>
        <v/>
      </c>
      <c r="F286" s="20" t="str">
        <f>IF(B286&gt;'Inf.'!$I$10,"",VLOOKUP(B286,'Rec.'!C:H,6,FALSE))</f>
        <v/>
      </c>
      <c r="G286" s="42"/>
      <c r="H286" s="42"/>
      <c r="I286" s="43"/>
      <c r="J286" s="42"/>
      <c r="K286" s="22" t="str">
        <f>_xlfn.IFERROR(IF(B286&gt;'Inf.'!$I$10,"",H286),"")</f>
        <v/>
      </c>
      <c r="L286" s="8" t="str">
        <f>_xlfn.IFERROR(IF('Inf.'!$C$10="Onsight",IF(K286="TOP",10^7+(10-I286)+(3-J286)*10,K286*10^5+(3-J286)*10),IF(K286="TOP",10^7+(3-J286)*10,K286*10^5+(3-J286)*10)),"")</f>
        <v/>
      </c>
      <c r="M286" s="8" t="str">
        <f t="shared" si="13"/>
        <v/>
      </c>
      <c r="N286" s="8" t="str">
        <f>_xlfn.IFERROR(M286*100+'Rec.'!I279,"")</f>
        <v/>
      </c>
      <c r="O286" s="8" t="str">
        <f t="shared" si="14"/>
        <v/>
      </c>
    </row>
    <row r="287" spans="1:15" ht="21.95" customHeight="1">
      <c r="A287" s="19" t="str">
        <f t="shared" si="12"/>
        <v/>
      </c>
      <c r="B287" s="20" t="str">
        <f>IF(ROW()-8&gt;'Inf.'!$I$10,"",ROW()-8)</f>
        <v/>
      </c>
      <c r="C287" s="21" t="str">
        <f>IF(B287&gt;'Inf.'!$I$10,"",VLOOKUP(B287,'Rec.'!C:H,3,FALSE))</f>
        <v/>
      </c>
      <c r="D287" s="21" t="str">
        <f>IF(B287&gt;'Inf.'!$I$10,"",VLOOKUP(B287,'Rec.'!C:H,4,FALSE))</f>
        <v/>
      </c>
      <c r="E287" s="20" t="str">
        <f>IF(B287&gt;'Inf.'!$I$10,"",VLOOKUP(B287,'Rec.'!C:H,5,FALSE))</f>
        <v/>
      </c>
      <c r="F287" s="20" t="str">
        <f>IF(B287&gt;'Inf.'!$I$10,"",VLOOKUP(B287,'Rec.'!C:H,6,FALSE))</f>
        <v/>
      </c>
      <c r="G287" s="42"/>
      <c r="H287" s="42"/>
      <c r="I287" s="43"/>
      <c r="J287" s="42"/>
      <c r="K287" s="22" t="str">
        <f>_xlfn.IFERROR(IF(B287&gt;'Inf.'!$I$10,"",H287),"")</f>
        <v/>
      </c>
      <c r="L287" s="8" t="str">
        <f>_xlfn.IFERROR(IF('Inf.'!$C$10="Onsight",IF(K287="TOP",10^7+(10-I287)+(3-J287)*10,K287*10^5+(3-J287)*10),IF(K287="TOP",10^7+(3-J287)*10,K287*10^5+(3-J287)*10)),"")</f>
        <v/>
      </c>
      <c r="M287" s="8" t="str">
        <f t="shared" si="13"/>
        <v/>
      </c>
      <c r="N287" s="8" t="str">
        <f>_xlfn.IFERROR(M287*100+'Rec.'!I280,"")</f>
        <v/>
      </c>
      <c r="O287" s="8" t="str">
        <f t="shared" si="14"/>
        <v/>
      </c>
    </row>
    <row r="288" spans="1:15" ht="21.95" customHeight="1">
      <c r="A288" s="19" t="str">
        <f t="shared" si="12"/>
        <v/>
      </c>
      <c r="B288" s="20" t="str">
        <f>IF(ROW()-8&gt;'Inf.'!$I$10,"",ROW()-8)</f>
        <v/>
      </c>
      <c r="C288" s="21" t="str">
        <f>IF(B288&gt;'Inf.'!$I$10,"",VLOOKUP(B288,'Rec.'!C:H,3,FALSE))</f>
        <v/>
      </c>
      <c r="D288" s="21" t="str">
        <f>IF(B288&gt;'Inf.'!$I$10,"",VLOOKUP(B288,'Rec.'!C:H,4,FALSE))</f>
        <v/>
      </c>
      <c r="E288" s="20" t="str">
        <f>IF(B288&gt;'Inf.'!$I$10,"",VLOOKUP(B288,'Rec.'!C:H,5,FALSE))</f>
        <v/>
      </c>
      <c r="F288" s="20" t="str">
        <f>IF(B288&gt;'Inf.'!$I$10,"",VLOOKUP(B288,'Rec.'!C:H,6,FALSE))</f>
        <v/>
      </c>
      <c r="G288" s="42"/>
      <c r="H288" s="42"/>
      <c r="I288" s="43"/>
      <c r="J288" s="42"/>
      <c r="K288" s="22" t="str">
        <f>_xlfn.IFERROR(IF(B288&gt;'Inf.'!$I$10,"",H288),"")</f>
        <v/>
      </c>
      <c r="L288" s="8" t="str">
        <f>_xlfn.IFERROR(IF('Inf.'!$C$10="Onsight",IF(K288="TOP",10^7+(10-I288)+(3-J288)*10,K288*10^5+(3-J288)*10),IF(K288="TOP",10^7+(3-J288)*10,K288*10^5+(3-J288)*10)),"")</f>
        <v/>
      </c>
      <c r="M288" s="8" t="str">
        <f t="shared" si="13"/>
        <v/>
      </c>
      <c r="N288" s="8" t="str">
        <f>_xlfn.IFERROR(M288*100+'Rec.'!I281,"")</f>
        <v/>
      </c>
      <c r="O288" s="8" t="str">
        <f t="shared" si="14"/>
        <v/>
      </c>
    </row>
    <row r="289" spans="1:15" ht="21.95" customHeight="1">
      <c r="A289" s="19" t="str">
        <f t="shared" si="12"/>
        <v/>
      </c>
      <c r="B289" s="20" t="str">
        <f>IF(ROW()-8&gt;'Inf.'!$I$10,"",ROW()-8)</f>
        <v/>
      </c>
      <c r="C289" s="21" t="str">
        <f>IF(B289&gt;'Inf.'!$I$10,"",VLOOKUP(B289,'Rec.'!C:H,3,FALSE))</f>
        <v/>
      </c>
      <c r="D289" s="21" t="str">
        <f>IF(B289&gt;'Inf.'!$I$10,"",VLOOKUP(B289,'Rec.'!C:H,4,FALSE))</f>
        <v/>
      </c>
      <c r="E289" s="20" t="str">
        <f>IF(B289&gt;'Inf.'!$I$10,"",VLOOKUP(B289,'Rec.'!C:H,5,FALSE))</f>
        <v/>
      </c>
      <c r="F289" s="20" t="str">
        <f>IF(B289&gt;'Inf.'!$I$10,"",VLOOKUP(B289,'Rec.'!C:H,6,FALSE))</f>
        <v/>
      </c>
      <c r="G289" s="42"/>
      <c r="H289" s="42"/>
      <c r="I289" s="43"/>
      <c r="J289" s="42"/>
      <c r="K289" s="22" t="str">
        <f>_xlfn.IFERROR(IF(B289&gt;'Inf.'!$I$10,"",H289),"")</f>
        <v/>
      </c>
      <c r="L289" s="8" t="str">
        <f>_xlfn.IFERROR(IF('Inf.'!$C$10="Onsight",IF(K289="TOP",10^7+(10-I289)+(3-J289)*10,K289*10^5+(3-J289)*10),IF(K289="TOP",10^7+(3-J289)*10,K289*10^5+(3-J289)*10)),"")</f>
        <v/>
      </c>
      <c r="M289" s="8" t="str">
        <f t="shared" si="13"/>
        <v/>
      </c>
      <c r="N289" s="8" t="str">
        <f>_xlfn.IFERROR(M289*100+'Rec.'!I282,"")</f>
        <v/>
      </c>
      <c r="O289" s="8" t="str">
        <f t="shared" si="14"/>
        <v/>
      </c>
    </row>
    <row r="290" spans="1:15" ht="21.95" customHeight="1">
      <c r="A290" s="19" t="str">
        <f t="shared" si="12"/>
        <v/>
      </c>
      <c r="B290" s="20" t="str">
        <f>IF(ROW()-8&gt;'Inf.'!$I$10,"",ROW()-8)</f>
        <v/>
      </c>
      <c r="C290" s="21" t="str">
        <f>IF(B290&gt;'Inf.'!$I$10,"",VLOOKUP(B290,'Rec.'!C:H,3,FALSE))</f>
        <v/>
      </c>
      <c r="D290" s="21" t="str">
        <f>IF(B290&gt;'Inf.'!$I$10,"",VLOOKUP(B290,'Rec.'!C:H,4,FALSE))</f>
        <v/>
      </c>
      <c r="E290" s="20" t="str">
        <f>IF(B290&gt;'Inf.'!$I$10,"",VLOOKUP(B290,'Rec.'!C:H,5,FALSE))</f>
        <v/>
      </c>
      <c r="F290" s="20" t="str">
        <f>IF(B290&gt;'Inf.'!$I$10,"",VLOOKUP(B290,'Rec.'!C:H,6,FALSE))</f>
        <v/>
      </c>
      <c r="G290" s="42"/>
      <c r="H290" s="42"/>
      <c r="I290" s="43"/>
      <c r="J290" s="42"/>
      <c r="K290" s="22" t="str">
        <f>_xlfn.IFERROR(IF(B290&gt;'Inf.'!$I$10,"",H290),"")</f>
        <v/>
      </c>
      <c r="L290" s="8" t="str">
        <f>_xlfn.IFERROR(IF('Inf.'!$C$10="Onsight",IF(K290="TOP",10^7+(10-I290)+(3-J290)*10,K290*10^5+(3-J290)*10),IF(K290="TOP",10^7+(3-J290)*10,K290*10^5+(3-J290)*10)),"")</f>
        <v/>
      </c>
      <c r="M290" s="8" t="str">
        <f t="shared" si="13"/>
        <v/>
      </c>
      <c r="N290" s="8" t="str">
        <f>_xlfn.IFERROR(M290*100+'Rec.'!I283,"")</f>
        <v/>
      </c>
      <c r="O290" s="8" t="str">
        <f t="shared" si="14"/>
        <v/>
      </c>
    </row>
    <row r="291" spans="1:15" ht="21.95" customHeight="1">
      <c r="A291" s="19" t="str">
        <f t="shared" si="12"/>
        <v/>
      </c>
      <c r="B291" s="20" t="str">
        <f>IF(ROW()-8&gt;'Inf.'!$I$10,"",ROW()-8)</f>
        <v/>
      </c>
      <c r="C291" s="21" t="str">
        <f>IF(B291&gt;'Inf.'!$I$10,"",VLOOKUP(B291,'Rec.'!C:H,3,FALSE))</f>
        <v/>
      </c>
      <c r="D291" s="21" t="str">
        <f>IF(B291&gt;'Inf.'!$I$10,"",VLOOKUP(B291,'Rec.'!C:H,4,FALSE))</f>
        <v/>
      </c>
      <c r="E291" s="20" t="str">
        <f>IF(B291&gt;'Inf.'!$I$10,"",VLOOKUP(B291,'Rec.'!C:H,5,FALSE))</f>
        <v/>
      </c>
      <c r="F291" s="20" t="str">
        <f>IF(B291&gt;'Inf.'!$I$10,"",VLOOKUP(B291,'Rec.'!C:H,6,FALSE))</f>
        <v/>
      </c>
      <c r="G291" s="42"/>
      <c r="H291" s="42"/>
      <c r="I291" s="43"/>
      <c r="J291" s="42"/>
      <c r="K291" s="22" t="str">
        <f>_xlfn.IFERROR(IF(B291&gt;'Inf.'!$I$10,"",H291),"")</f>
        <v/>
      </c>
      <c r="L291" s="8" t="str">
        <f>_xlfn.IFERROR(IF('Inf.'!$C$10="Onsight",IF(K291="TOP",10^7+(10-I291)+(3-J291)*10,K291*10^5+(3-J291)*10),IF(K291="TOP",10^7+(3-J291)*10,K291*10^5+(3-J291)*10)),"")</f>
        <v/>
      </c>
      <c r="M291" s="8" t="str">
        <f t="shared" si="13"/>
        <v/>
      </c>
      <c r="N291" s="8" t="str">
        <f>_xlfn.IFERROR(M291*100+'Rec.'!I284,"")</f>
        <v/>
      </c>
      <c r="O291" s="8" t="str">
        <f t="shared" si="14"/>
        <v/>
      </c>
    </row>
    <row r="292" spans="1:15" ht="21.95" customHeight="1">
      <c r="A292" s="19" t="str">
        <f t="shared" si="12"/>
        <v/>
      </c>
      <c r="B292" s="20" t="str">
        <f>IF(ROW()-8&gt;'Inf.'!$I$10,"",ROW()-8)</f>
        <v/>
      </c>
      <c r="C292" s="21" t="str">
        <f>IF(B292&gt;'Inf.'!$I$10,"",VLOOKUP(B292,'Rec.'!C:H,3,FALSE))</f>
        <v/>
      </c>
      <c r="D292" s="21" t="str">
        <f>IF(B292&gt;'Inf.'!$I$10,"",VLOOKUP(B292,'Rec.'!C:H,4,FALSE))</f>
        <v/>
      </c>
      <c r="E292" s="20" t="str">
        <f>IF(B292&gt;'Inf.'!$I$10,"",VLOOKUP(B292,'Rec.'!C:H,5,FALSE))</f>
        <v/>
      </c>
      <c r="F292" s="20" t="str">
        <f>IF(B292&gt;'Inf.'!$I$10,"",VLOOKUP(B292,'Rec.'!C:H,6,FALSE))</f>
        <v/>
      </c>
      <c r="G292" s="42"/>
      <c r="H292" s="42"/>
      <c r="I292" s="43"/>
      <c r="J292" s="42"/>
      <c r="K292" s="22" t="str">
        <f>_xlfn.IFERROR(IF(B292&gt;'Inf.'!$I$10,"",H292),"")</f>
        <v/>
      </c>
      <c r="L292" s="8" t="str">
        <f>_xlfn.IFERROR(IF('Inf.'!$C$10="Onsight",IF(K292="TOP",10^7+(10-I292)+(3-J292)*10,K292*10^5+(3-J292)*10),IF(K292="TOP",10^7+(3-J292)*10,K292*10^5+(3-J292)*10)),"")</f>
        <v/>
      </c>
      <c r="M292" s="8" t="str">
        <f t="shared" si="13"/>
        <v/>
      </c>
      <c r="N292" s="8" t="str">
        <f>_xlfn.IFERROR(M292*100+'Rec.'!I285,"")</f>
        <v/>
      </c>
      <c r="O292" s="8" t="str">
        <f t="shared" si="14"/>
        <v/>
      </c>
    </row>
    <row r="293" spans="1:15" ht="21.95" customHeight="1">
      <c r="A293" s="19" t="str">
        <f t="shared" si="12"/>
        <v/>
      </c>
      <c r="B293" s="20" t="str">
        <f>IF(ROW()-8&gt;'Inf.'!$I$10,"",ROW()-8)</f>
        <v/>
      </c>
      <c r="C293" s="21" t="str">
        <f>IF(B293&gt;'Inf.'!$I$10,"",VLOOKUP(B293,'Rec.'!C:H,3,FALSE))</f>
        <v/>
      </c>
      <c r="D293" s="21" t="str">
        <f>IF(B293&gt;'Inf.'!$I$10,"",VLOOKUP(B293,'Rec.'!C:H,4,FALSE))</f>
        <v/>
      </c>
      <c r="E293" s="20" t="str">
        <f>IF(B293&gt;'Inf.'!$I$10,"",VLOOKUP(B293,'Rec.'!C:H,5,FALSE))</f>
        <v/>
      </c>
      <c r="F293" s="20" t="str">
        <f>IF(B293&gt;'Inf.'!$I$10,"",VLOOKUP(B293,'Rec.'!C:H,6,FALSE))</f>
        <v/>
      </c>
      <c r="G293" s="42"/>
      <c r="H293" s="42"/>
      <c r="I293" s="43"/>
      <c r="J293" s="42"/>
      <c r="K293" s="22" t="str">
        <f>_xlfn.IFERROR(IF(B293&gt;'Inf.'!$I$10,"",H293),"")</f>
        <v/>
      </c>
      <c r="L293" s="8" t="str">
        <f>_xlfn.IFERROR(IF('Inf.'!$C$10="Onsight",IF(K293="TOP",10^7+(10-I293)+(3-J293)*10,K293*10^5+(3-J293)*10),IF(K293="TOP",10^7+(3-J293)*10,K293*10^5+(3-J293)*10)),"")</f>
        <v/>
      </c>
      <c r="M293" s="8" t="str">
        <f t="shared" si="13"/>
        <v/>
      </c>
      <c r="N293" s="8" t="str">
        <f>_xlfn.IFERROR(M293*100+'Rec.'!I286,"")</f>
        <v/>
      </c>
      <c r="O293" s="8" t="str">
        <f t="shared" si="14"/>
        <v/>
      </c>
    </row>
    <row r="294" spans="1:15" ht="21.95" customHeight="1">
      <c r="A294" s="19" t="str">
        <f t="shared" si="12"/>
        <v/>
      </c>
      <c r="B294" s="20" t="str">
        <f>IF(ROW()-8&gt;'Inf.'!$I$10,"",ROW()-8)</f>
        <v/>
      </c>
      <c r="C294" s="21" t="str">
        <f>IF(B294&gt;'Inf.'!$I$10,"",VLOOKUP(B294,'Rec.'!C:H,3,FALSE))</f>
        <v/>
      </c>
      <c r="D294" s="21" t="str">
        <f>IF(B294&gt;'Inf.'!$I$10,"",VLOOKUP(B294,'Rec.'!C:H,4,FALSE))</f>
        <v/>
      </c>
      <c r="E294" s="20" t="str">
        <f>IF(B294&gt;'Inf.'!$I$10,"",VLOOKUP(B294,'Rec.'!C:H,5,FALSE))</f>
        <v/>
      </c>
      <c r="F294" s="20" t="str">
        <f>IF(B294&gt;'Inf.'!$I$10,"",VLOOKUP(B294,'Rec.'!C:H,6,FALSE))</f>
        <v/>
      </c>
      <c r="G294" s="42"/>
      <c r="H294" s="42"/>
      <c r="I294" s="43"/>
      <c r="J294" s="42"/>
      <c r="K294" s="22" t="str">
        <f>_xlfn.IFERROR(IF(B294&gt;'Inf.'!$I$10,"",H294),"")</f>
        <v/>
      </c>
      <c r="L294" s="8" t="str">
        <f>_xlfn.IFERROR(IF('Inf.'!$C$10="Onsight",IF(K294="TOP",10^7+(10-I294)+(3-J294)*10,K294*10^5+(3-J294)*10),IF(K294="TOP",10^7+(3-J294)*10,K294*10^5+(3-J294)*10)),"")</f>
        <v/>
      </c>
      <c r="M294" s="8" t="str">
        <f t="shared" si="13"/>
        <v/>
      </c>
      <c r="N294" s="8" t="str">
        <f>_xlfn.IFERROR(M294*100+'Rec.'!I287,"")</f>
        <v/>
      </c>
      <c r="O294" s="8" t="str">
        <f t="shared" si="14"/>
        <v/>
      </c>
    </row>
    <row r="295" spans="1:15" ht="21.95" customHeight="1">
      <c r="A295" s="19" t="str">
        <f t="shared" si="12"/>
        <v/>
      </c>
      <c r="B295" s="20" t="str">
        <f>IF(ROW()-8&gt;'Inf.'!$I$10,"",ROW()-8)</f>
        <v/>
      </c>
      <c r="C295" s="21" t="str">
        <f>IF(B295&gt;'Inf.'!$I$10,"",VLOOKUP(B295,'Rec.'!C:H,3,FALSE))</f>
        <v/>
      </c>
      <c r="D295" s="21" t="str">
        <f>IF(B295&gt;'Inf.'!$I$10,"",VLOOKUP(B295,'Rec.'!C:H,4,FALSE))</f>
        <v/>
      </c>
      <c r="E295" s="20" t="str">
        <f>IF(B295&gt;'Inf.'!$I$10,"",VLOOKUP(B295,'Rec.'!C:H,5,FALSE))</f>
        <v/>
      </c>
      <c r="F295" s="20" t="str">
        <f>IF(B295&gt;'Inf.'!$I$10,"",VLOOKUP(B295,'Rec.'!C:H,6,FALSE))</f>
        <v/>
      </c>
      <c r="G295" s="42"/>
      <c r="H295" s="42"/>
      <c r="I295" s="43"/>
      <c r="J295" s="42"/>
      <c r="K295" s="22" t="str">
        <f>_xlfn.IFERROR(IF(B295&gt;'Inf.'!$I$10,"",H295),"")</f>
        <v/>
      </c>
      <c r="L295" s="8" t="str">
        <f>_xlfn.IFERROR(IF('Inf.'!$C$10="Onsight",IF(K295="TOP",10^7+(10-I295)+(3-J295)*10,K295*10^5+(3-J295)*10),IF(K295="TOP",10^7+(3-J295)*10,K295*10^5+(3-J295)*10)),"")</f>
        <v/>
      </c>
      <c r="M295" s="8" t="str">
        <f t="shared" si="13"/>
        <v/>
      </c>
      <c r="N295" s="8" t="str">
        <f>_xlfn.IFERROR(M295*100+'Rec.'!I288,"")</f>
        <v/>
      </c>
      <c r="O295" s="8" t="str">
        <f t="shared" si="14"/>
        <v/>
      </c>
    </row>
    <row r="296" spans="1:15" ht="21.95" customHeight="1">
      <c r="A296" s="19" t="str">
        <f t="shared" si="12"/>
        <v/>
      </c>
      <c r="B296" s="20" t="str">
        <f>IF(ROW()-8&gt;'Inf.'!$I$10,"",ROW()-8)</f>
        <v/>
      </c>
      <c r="C296" s="21" t="str">
        <f>IF(B296&gt;'Inf.'!$I$10,"",VLOOKUP(B296,'Rec.'!C:H,3,FALSE))</f>
        <v/>
      </c>
      <c r="D296" s="21" t="str">
        <f>IF(B296&gt;'Inf.'!$I$10,"",VLOOKUP(B296,'Rec.'!C:H,4,FALSE))</f>
        <v/>
      </c>
      <c r="E296" s="20" t="str">
        <f>IF(B296&gt;'Inf.'!$I$10,"",VLOOKUP(B296,'Rec.'!C:H,5,FALSE))</f>
        <v/>
      </c>
      <c r="F296" s="20" t="str">
        <f>IF(B296&gt;'Inf.'!$I$10,"",VLOOKUP(B296,'Rec.'!C:H,6,FALSE))</f>
        <v/>
      </c>
      <c r="G296" s="42"/>
      <c r="H296" s="42"/>
      <c r="I296" s="43"/>
      <c r="J296" s="42"/>
      <c r="K296" s="22" t="str">
        <f>_xlfn.IFERROR(IF(B296&gt;'Inf.'!$I$10,"",H296),"")</f>
        <v/>
      </c>
      <c r="L296" s="8" t="str">
        <f>_xlfn.IFERROR(IF('Inf.'!$C$10="Onsight",IF(K296="TOP",10^7+(10-I296)+(3-J296)*10,K296*10^5+(3-J296)*10),IF(K296="TOP",10^7+(3-J296)*10,K296*10^5+(3-J296)*10)),"")</f>
        <v/>
      </c>
      <c r="M296" s="8" t="str">
        <f t="shared" si="13"/>
        <v/>
      </c>
      <c r="N296" s="8" t="str">
        <f>_xlfn.IFERROR(M296*100+'Rec.'!I289,"")</f>
        <v/>
      </c>
      <c r="O296" s="8" t="str">
        <f t="shared" si="14"/>
        <v/>
      </c>
    </row>
    <row r="297" spans="1:15" ht="21.95" customHeight="1">
      <c r="A297" s="19" t="str">
        <f t="shared" si="12"/>
        <v/>
      </c>
      <c r="B297" s="20" t="str">
        <f>IF(ROW()-8&gt;'Inf.'!$I$10,"",ROW()-8)</f>
        <v/>
      </c>
      <c r="C297" s="21" t="str">
        <f>IF(B297&gt;'Inf.'!$I$10,"",VLOOKUP(B297,'Rec.'!C:H,3,FALSE))</f>
        <v/>
      </c>
      <c r="D297" s="21" t="str">
        <f>IF(B297&gt;'Inf.'!$I$10,"",VLOOKUP(B297,'Rec.'!C:H,4,FALSE))</f>
        <v/>
      </c>
      <c r="E297" s="20" t="str">
        <f>IF(B297&gt;'Inf.'!$I$10,"",VLOOKUP(B297,'Rec.'!C:H,5,FALSE))</f>
        <v/>
      </c>
      <c r="F297" s="20" t="str">
        <f>IF(B297&gt;'Inf.'!$I$10,"",VLOOKUP(B297,'Rec.'!C:H,6,FALSE))</f>
        <v/>
      </c>
      <c r="G297" s="42"/>
      <c r="H297" s="42"/>
      <c r="I297" s="43"/>
      <c r="J297" s="42"/>
      <c r="K297" s="22" t="str">
        <f>_xlfn.IFERROR(IF(B297&gt;'Inf.'!$I$10,"",H297),"")</f>
        <v/>
      </c>
      <c r="L297" s="8" t="str">
        <f>_xlfn.IFERROR(IF('Inf.'!$C$10="Onsight",IF(K297="TOP",10^7+(10-I297)+(3-J297)*10,K297*10^5+(3-J297)*10),IF(K297="TOP",10^7+(3-J297)*10,K297*10^5+(3-J297)*10)),"")</f>
        <v/>
      </c>
      <c r="M297" s="8" t="str">
        <f t="shared" si="13"/>
        <v/>
      </c>
      <c r="N297" s="8" t="str">
        <f>_xlfn.IFERROR(M297*100+'Rec.'!I290,"")</f>
        <v/>
      </c>
      <c r="O297" s="8" t="str">
        <f t="shared" si="14"/>
        <v/>
      </c>
    </row>
    <row r="298" spans="1:15" ht="21.95" customHeight="1">
      <c r="A298" s="19" t="str">
        <f t="shared" si="12"/>
        <v/>
      </c>
      <c r="B298" s="20" t="str">
        <f>IF(ROW()-8&gt;'Inf.'!$I$10,"",ROW()-8)</f>
        <v/>
      </c>
      <c r="C298" s="21" t="str">
        <f>IF(B298&gt;'Inf.'!$I$10,"",VLOOKUP(B298,'Rec.'!C:H,3,FALSE))</f>
        <v/>
      </c>
      <c r="D298" s="21" t="str">
        <f>IF(B298&gt;'Inf.'!$I$10,"",VLOOKUP(B298,'Rec.'!C:H,4,FALSE))</f>
        <v/>
      </c>
      <c r="E298" s="20" t="str">
        <f>IF(B298&gt;'Inf.'!$I$10,"",VLOOKUP(B298,'Rec.'!C:H,5,FALSE))</f>
        <v/>
      </c>
      <c r="F298" s="20" t="str">
        <f>IF(B298&gt;'Inf.'!$I$10,"",VLOOKUP(B298,'Rec.'!C:H,6,FALSE))</f>
        <v/>
      </c>
      <c r="G298" s="42"/>
      <c r="H298" s="42"/>
      <c r="I298" s="43"/>
      <c r="J298" s="42"/>
      <c r="K298" s="22" t="str">
        <f>_xlfn.IFERROR(IF(B298&gt;'Inf.'!$I$10,"",H298),"")</f>
        <v/>
      </c>
      <c r="L298" s="8" t="str">
        <f>_xlfn.IFERROR(IF('Inf.'!$C$10="Onsight",IF(K298="TOP",10^7+(10-I298)+(3-J298)*10,K298*10^5+(3-J298)*10),IF(K298="TOP",10^7+(3-J298)*10,K298*10^5+(3-J298)*10)),"")</f>
        <v/>
      </c>
      <c r="M298" s="8" t="str">
        <f t="shared" si="13"/>
        <v/>
      </c>
      <c r="N298" s="8" t="str">
        <f>_xlfn.IFERROR(M298*100+'Rec.'!I291,"")</f>
        <v/>
      </c>
      <c r="O298" s="8" t="str">
        <f t="shared" si="14"/>
        <v/>
      </c>
    </row>
    <row r="299" spans="1:15" ht="21.95" customHeight="1">
      <c r="A299" s="19" t="str">
        <f t="shared" si="12"/>
        <v/>
      </c>
      <c r="B299" s="20" t="str">
        <f>IF(ROW()-8&gt;'Inf.'!$I$10,"",ROW()-8)</f>
        <v/>
      </c>
      <c r="C299" s="21" t="str">
        <f>IF(B299&gt;'Inf.'!$I$10,"",VLOOKUP(B299,'Rec.'!C:H,3,FALSE))</f>
        <v/>
      </c>
      <c r="D299" s="21" t="str">
        <f>IF(B299&gt;'Inf.'!$I$10,"",VLOOKUP(B299,'Rec.'!C:H,4,FALSE))</f>
        <v/>
      </c>
      <c r="E299" s="20" t="str">
        <f>IF(B299&gt;'Inf.'!$I$10,"",VLOOKUP(B299,'Rec.'!C:H,5,FALSE))</f>
        <v/>
      </c>
      <c r="F299" s="20" t="str">
        <f>IF(B299&gt;'Inf.'!$I$10,"",VLOOKUP(B299,'Rec.'!C:H,6,FALSE))</f>
        <v/>
      </c>
      <c r="G299" s="42"/>
      <c r="H299" s="42"/>
      <c r="I299" s="43"/>
      <c r="J299" s="42"/>
      <c r="K299" s="22" t="str">
        <f>_xlfn.IFERROR(IF(B299&gt;'Inf.'!$I$10,"",H299),"")</f>
        <v/>
      </c>
      <c r="L299" s="8" t="str">
        <f>_xlfn.IFERROR(IF('Inf.'!$C$10="Onsight",IF(K299="TOP",10^7+(10-I299)+(3-J299)*10,K299*10^5+(3-J299)*10),IF(K299="TOP",10^7+(3-J299)*10,K299*10^5+(3-J299)*10)),"")</f>
        <v/>
      </c>
      <c r="M299" s="8" t="str">
        <f t="shared" si="13"/>
        <v/>
      </c>
      <c r="N299" s="8" t="str">
        <f>_xlfn.IFERROR(M299*100+'Rec.'!I292,"")</f>
        <v/>
      </c>
      <c r="O299" s="8" t="str">
        <f t="shared" si="14"/>
        <v/>
      </c>
    </row>
    <row r="300" spans="1:15" ht="21.95" customHeight="1">
      <c r="A300" s="19" t="str">
        <f t="shared" si="12"/>
        <v/>
      </c>
      <c r="B300" s="20" t="str">
        <f>IF(ROW()-8&gt;'Inf.'!$I$10,"",ROW()-8)</f>
        <v/>
      </c>
      <c r="C300" s="21" t="str">
        <f>IF(B300&gt;'Inf.'!$I$10,"",VLOOKUP(B300,'Rec.'!C:H,3,FALSE))</f>
        <v/>
      </c>
      <c r="D300" s="21" t="str">
        <f>IF(B300&gt;'Inf.'!$I$10,"",VLOOKUP(B300,'Rec.'!C:H,4,FALSE))</f>
        <v/>
      </c>
      <c r="E300" s="20" t="str">
        <f>IF(B300&gt;'Inf.'!$I$10,"",VLOOKUP(B300,'Rec.'!C:H,5,FALSE))</f>
        <v/>
      </c>
      <c r="F300" s="20" t="str">
        <f>IF(B300&gt;'Inf.'!$I$10,"",VLOOKUP(B300,'Rec.'!C:H,6,FALSE))</f>
        <v/>
      </c>
      <c r="G300" s="42"/>
      <c r="H300" s="42"/>
      <c r="I300" s="43"/>
      <c r="J300" s="42"/>
      <c r="K300" s="22" t="str">
        <f>_xlfn.IFERROR(IF(B300&gt;'Inf.'!$I$10,"",H300),"")</f>
        <v/>
      </c>
      <c r="L300" s="8" t="str">
        <f>_xlfn.IFERROR(IF('Inf.'!$C$10="Onsight",IF(K300="TOP",10^7+(10-I300)+(3-J300)*10,K300*10^5+(3-J300)*10),IF(K300="TOP",10^7+(3-J300)*10,K300*10^5+(3-J300)*10)),"")</f>
        <v/>
      </c>
      <c r="M300" s="8" t="str">
        <f t="shared" si="13"/>
        <v/>
      </c>
      <c r="N300" s="8" t="str">
        <f>_xlfn.IFERROR(M300*100+'Rec.'!I293,"")</f>
        <v/>
      </c>
      <c r="O300" s="8" t="str">
        <f t="shared" si="14"/>
        <v/>
      </c>
    </row>
    <row r="301" spans="1:15" ht="21.95" customHeight="1">
      <c r="A301" s="19" t="str">
        <f t="shared" si="12"/>
        <v/>
      </c>
      <c r="B301" s="20" t="str">
        <f>IF(ROW()-8&gt;'Inf.'!$I$10,"",ROW()-8)</f>
        <v/>
      </c>
      <c r="C301" s="21" t="str">
        <f>IF(B301&gt;'Inf.'!$I$10,"",VLOOKUP(B301,'Rec.'!C:H,3,FALSE))</f>
        <v/>
      </c>
      <c r="D301" s="21" t="str">
        <f>IF(B301&gt;'Inf.'!$I$10,"",VLOOKUP(B301,'Rec.'!C:H,4,FALSE))</f>
        <v/>
      </c>
      <c r="E301" s="20" t="str">
        <f>IF(B301&gt;'Inf.'!$I$10,"",VLOOKUP(B301,'Rec.'!C:H,5,FALSE))</f>
        <v/>
      </c>
      <c r="F301" s="20" t="str">
        <f>IF(B301&gt;'Inf.'!$I$10,"",VLOOKUP(B301,'Rec.'!C:H,6,FALSE))</f>
        <v/>
      </c>
      <c r="G301" s="42"/>
      <c r="H301" s="42"/>
      <c r="I301" s="43"/>
      <c r="J301" s="42"/>
      <c r="K301" s="22" t="str">
        <f>_xlfn.IFERROR(IF(B301&gt;'Inf.'!$I$10,"",H301),"")</f>
        <v/>
      </c>
      <c r="L301" s="8" t="str">
        <f>_xlfn.IFERROR(IF('Inf.'!$C$10="Onsight",IF(K301="TOP",10^7+(10-I301)+(3-J301)*10,K301*10^5+(3-J301)*10),IF(K301="TOP",10^7+(3-J301)*10,K301*10^5+(3-J301)*10)),"")</f>
        <v/>
      </c>
      <c r="M301" s="8" t="str">
        <f t="shared" si="13"/>
        <v/>
      </c>
      <c r="N301" s="8" t="str">
        <f>_xlfn.IFERROR(M301*100+'Rec.'!I294,"")</f>
        <v/>
      </c>
      <c r="O301" s="8" t="str">
        <f t="shared" si="14"/>
        <v/>
      </c>
    </row>
    <row r="302" spans="1:15" ht="21.95" customHeight="1">
      <c r="A302" s="19" t="str">
        <f t="shared" si="12"/>
        <v/>
      </c>
      <c r="B302" s="20" t="str">
        <f>IF(ROW()-8&gt;'Inf.'!$I$10,"",ROW()-8)</f>
        <v/>
      </c>
      <c r="C302" s="21" t="str">
        <f>IF(B302&gt;'Inf.'!$I$10,"",VLOOKUP(B302,'Rec.'!C:H,3,FALSE))</f>
        <v/>
      </c>
      <c r="D302" s="21" t="str">
        <f>IF(B302&gt;'Inf.'!$I$10,"",VLOOKUP(B302,'Rec.'!C:H,4,FALSE))</f>
        <v/>
      </c>
      <c r="E302" s="20" t="str">
        <f>IF(B302&gt;'Inf.'!$I$10,"",VLOOKUP(B302,'Rec.'!C:H,5,FALSE))</f>
        <v/>
      </c>
      <c r="F302" s="20" t="str">
        <f>IF(B302&gt;'Inf.'!$I$10,"",VLOOKUP(B302,'Rec.'!C:H,6,FALSE))</f>
        <v/>
      </c>
      <c r="G302" s="42"/>
      <c r="H302" s="42"/>
      <c r="I302" s="43"/>
      <c r="J302" s="42"/>
      <c r="K302" s="22" t="str">
        <f>_xlfn.IFERROR(IF(B302&gt;'Inf.'!$I$10,"",H302),"")</f>
        <v/>
      </c>
      <c r="L302" s="8" t="str">
        <f>_xlfn.IFERROR(IF('Inf.'!$C$10="Onsight",IF(K302="TOP",10^7+(10-I302)+(3-J302)*10,K302*10^5+(3-J302)*10),IF(K302="TOP",10^7+(3-J302)*10,K302*10^5+(3-J302)*10)),"")</f>
        <v/>
      </c>
      <c r="M302" s="8" t="str">
        <f t="shared" si="13"/>
        <v/>
      </c>
      <c r="N302" s="8" t="str">
        <f>_xlfn.IFERROR(M302*100+'Rec.'!I295,"")</f>
        <v/>
      </c>
      <c r="O302" s="8" t="str">
        <f t="shared" si="14"/>
        <v/>
      </c>
    </row>
    <row r="303" spans="1:15" ht="21.95" customHeight="1">
      <c r="A303" s="19" t="str">
        <f t="shared" si="12"/>
        <v/>
      </c>
      <c r="B303" s="20" t="str">
        <f>IF(ROW()-8&gt;'Inf.'!$I$10,"",ROW()-8)</f>
        <v/>
      </c>
      <c r="C303" s="21" t="str">
        <f>IF(B303&gt;'Inf.'!$I$10,"",VLOOKUP(B303,'Rec.'!C:H,3,FALSE))</f>
        <v/>
      </c>
      <c r="D303" s="21" t="str">
        <f>IF(B303&gt;'Inf.'!$I$10,"",VLOOKUP(B303,'Rec.'!C:H,4,FALSE))</f>
        <v/>
      </c>
      <c r="E303" s="20" t="str">
        <f>IF(B303&gt;'Inf.'!$I$10,"",VLOOKUP(B303,'Rec.'!C:H,5,FALSE))</f>
        <v/>
      </c>
      <c r="F303" s="20" t="str">
        <f>IF(B303&gt;'Inf.'!$I$10,"",VLOOKUP(B303,'Rec.'!C:H,6,FALSE))</f>
        <v/>
      </c>
      <c r="G303" s="42"/>
      <c r="H303" s="42"/>
      <c r="I303" s="43"/>
      <c r="J303" s="42"/>
      <c r="K303" s="22" t="str">
        <f>_xlfn.IFERROR(IF(B303&gt;'Inf.'!$I$10,"",H303),"")</f>
        <v/>
      </c>
      <c r="L303" s="8" t="str">
        <f>_xlfn.IFERROR(IF('Inf.'!$C$10="Onsight",IF(K303="TOP",10^7+(10-I303)+(3-J303)*10,K303*10^5+(3-J303)*10),IF(K303="TOP",10^7+(3-J303)*10,K303*10^5+(3-J303)*10)),"")</f>
        <v/>
      </c>
      <c r="M303" s="8" t="str">
        <f t="shared" si="13"/>
        <v/>
      </c>
      <c r="N303" s="8" t="str">
        <f>_xlfn.IFERROR(M303*100+'Rec.'!I296,"")</f>
        <v/>
      </c>
      <c r="O303" s="8" t="str">
        <f t="shared" si="14"/>
        <v/>
      </c>
    </row>
    <row r="304" spans="1:15" ht="21.95" customHeight="1">
      <c r="A304" s="19" t="str">
        <f t="shared" si="12"/>
        <v/>
      </c>
      <c r="B304" s="20" t="str">
        <f>IF(ROW()-8&gt;'Inf.'!$I$10,"",ROW()-8)</f>
        <v/>
      </c>
      <c r="C304" s="21" t="str">
        <f>IF(B304&gt;'Inf.'!$I$10,"",VLOOKUP(B304,'Rec.'!C:H,3,FALSE))</f>
        <v/>
      </c>
      <c r="D304" s="21" t="str">
        <f>IF(B304&gt;'Inf.'!$I$10,"",VLOOKUP(B304,'Rec.'!C:H,4,FALSE))</f>
        <v/>
      </c>
      <c r="E304" s="20" t="str">
        <f>IF(B304&gt;'Inf.'!$I$10,"",VLOOKUP(B304,'Rec.'!C:H,5,FALSE))</f>
        <v/>
      </c>
      <c r="F304" s="20" t="str">
        <f>IF(B304&gt;'Inf.'!$I$10,"",VLOOKUP(B304,'Rec.'!C:H,6,FALSE))</f>
        <v/>
      </c>
      <c r="G304" s="42"/>
      <c r="H304" s="42"/>
      <c r="I304" s="43"/>
      <c r="J304" s="42"/>
      <c r="K304" s="22" t="str">
        <f>_xlfn.IFERROR(IF(B304&gt;'Inf.'!$I$10,"",H304),"")</f>
        <v/>
      </c>
      <c r="L304" s="8" t="str">
        <f>_xlfn.IFERROR(IF('Inf.'!$C$10="Onsight",IF(K304="TOP",10^7+(10-I304)+(3-J304)*10,K304*10^5+(3-J304)*10),IF(K304="TOP",10^7+(3-J304)*10,K304*10^5+(3-J304)*10)),"")</f>
        <v/>
      </c>
      <c r="M304" s="8" t="str">
        <f t="shared" si="13"/>
        <v/>
      </c>
      <c r="N304" s="8" t="str">
        <f>_xlfn.IFERROR(M304*100+'Rec.'!I297,"")</f>
        <v/>
      </c>
      <c r="O304" s="8" t="str">
        <f t="shared" si="14"/>
        <v/>
      </c>
    </row>
    <row r="305" spans="1:15" ht="21.95" customHeight="1">
      <c r="A305" s="19" t="str">
        <f t="shared" si="12"/>
        <v/>
      </c>
      <c r="B305" s="20" t="str">
        <f>IF(ROW()-8&gt;'Inf.'!$I$10,"",ROW()-8)</f>
        <v/>
      </c>
      <c r="C305" s="21" t="str">
        <f>IF(B305&gt;'Inf.'!$I$10,"",VLOOKUP(B305,'Rec.'!C:H,3,FALSE))</f>
        <v/>
      </c>
      <c r="D305" s="21" t="str">
        <f>IF(B305&gt;'Inf.'!$I$10,"",VLOOKUP(B305,'Rec.'!C:H,4,FALSE))</f>
        <v/>
      </c>
      <c r="E305" s="20" t="str">
        <f>IF(B305&gt;'Inf.'!$I$10,"",VLOOKUP(B305,'Rec.'!C:H,5,FALSE))</f>
        <v/>
      </c>
      <c r="F305" s="20" t="str">
        <f>IF(B305&gt;'Inf.'!$I$10,"",VLOOKUP(B305,'Rec.'!C:H,6,FALSE))</f>
        <v/>
      </c>
      <c r="G305" s="42"/>
      <c r="H305" s="42"/>
      <c r="I305" s="43"/>
      <c r="J305" s="42"/>
      <c r="K305" s="22" t="str">
        <f>_xlfn.IFERROR(IF(B305&gt;'Inf.'!$I$10,"",H305),"")</f>
        <v/>
      </c>
      <c r="L305" s="8" t="str">
        <f>_xlfn.IFERROR(IF('Inf.'!$C$10="Onsight",IF(K305="TOP",10^7+(10-I305)+(3-J305)*10,K305*10^5+(3-J305)*10),IF(K305="TOP",10^7+(3-J305)*10,K305*10^5+(3-J305)*10)),"")</f>
        <v/>
      </c>
      <c r="M305" s="8" t="str">
        <f t="shared" si="13"/>
        <v/>
      </c>
      <c r="N305" s="8" t="str">
        <f>_xlfn.IFERROR(M305*100+'Rec.'!I298,"")</f>
        <v/>
      </c>
      <c r="O305" s="8" t="str">
        <f t="shared" si="14"/>
        <v/>
      </c>
    </row>
    <row r="306" spans="1:15" ht="21.95" customHeight="1">
      <c r="A306" s="19" t="str">
        <f t="shared" si="12"/>
        <v/>
      </c>
      <c r="B306" s="20" t="str">
        <f>IF(ROW()-8&gt;'Inf.'!$I$10,"",ROW()-8)</f>
        <v/>
      </c>
      <c r="C306" s="21" t="str">
        <f>IF(B306&gt;'Inf.'!$I$10,"",VLOOKUP(B306,'Rec.'!C:H,3,FALSE))</f>
        <v/>
      </c>
      <c r="D306" s="21" t="str">
        <f>IF(B306&gt;'Inf.'!$I$10,"",VLOOKUP(B306,'Rec.'!C:H,4,FALSE))</f>
        <v/>
      </c>
      <c r="E306" s="20" t="str">
        <f>IF(B306&gt;'Inf.'!$I$10,"",VLOOKUP(B306,'Rec.'!C:H,5,FALSE))</f>
        <v/>
      </c>
      <c r="F306" s="20" t="str">
        <f>IF(B306&gt;'Inf.'!$I$10,"",VLOOKUP(B306,'Rec.'!C:H,6,FALSE))</f>
        <v/>
      </c>
      <c r="G306" s="42"/>
      <c r="H306" s="42"/>
      <c r="I306" s="43"/>
      <c r="J306" s="42"/>
      <c r="K306" s="22" t="str">
        <f>_xlfn.IFERROR(IF(B306&gt;'Inf.'!$I$10,"",H306),"")</f>
        <v/>
      </c>
      <c r="L306" s="8" t="str">
        <f>_xlfn.IFERROR(IF('Inf.'!$C$10="Onsight",IF(K306="TOP",10^7+(10-I306)+(3-J306)*10,K306*10^5+(3-J306)*10),IF(K306="TOP",10^7+(3-J306)*10,K306*10^5+(3-J306)*10)),"")</f>
        <v/>
      </c>
      <c r="M306" s="8" t="str">
        <f t="shared" si="13"/>
        <v/>
      </c>
      <c r="N306" s="8" t="str">
        <f>_xlfn.IFERROR(M306*100+'Rec.'!I299,"")</f>
        <v/>
      </c>
      <c r="O306" s="8" t="str">
        <f t="shared" si="14"/>
        <v/>
      </c>
    </row>
    <row r="307" spans="1:15" ht="21.95" customHeight="1">
      <c r="A307" s="19" t="str">
        <f t="shared" si="12"/>
        <v/>
      </c>
      <c r="B307" s="20" t="str">
        <f>IF(ROW()-8&gt;'Inf.'!$I$10,"",ROW()-8)</f>
        <v/>
      </c>
      <c r="C307" s="21" t="str">
        <f>IF(B307&gt;'Inf.'!$I$10,"",VLOOKUP(B307,'Rec.'!C:H,3,FALSE))</f>
        <v/>
      </c>
      <c r="D307" s="21" t="str">
        <f>IF(B307&gt;'Inf.'!$I$10,"",VLOOKUP(B307,'Rec.'!C:H,4,FALSE))</f>
        <v/>
      </c>
      <c r="E307" s="20" t="str">
        <f>IF(B307&gt;'Inf.'!$I$10,"",VLOOKUP(B307,'Rec.'!C:H,5,FALSE))</f>
        <v/>
      </c>
      <c r="F307" s="20" t="str">
        <f>IF(B307&gt;'Inf.'!$I$10,"",VLOOKUP(B307,'Rec.'!C:H,6,FALSE))</f>
        <v/>
      </c>
      <c r="G307" s="42"/>
      <c r="H307" s="42"/>
      <c r="I307" s="43"/>
      <c r="J307" s="42"/>
      <c r="K307" s="22" t="str">
        <f>_xlfn.IFERROR(IF(B307&gt;'Inf.'!$I$10,"",H307),"")</f>
        <v/>
      </c>
      <c r="L307" s="8" t="str">
        <f>_xlfn.IFERROR(IF('Inf.'!$C$10="Onsight",IF(K307="TOP",10^7+(10-I307)+(3-J307)*10,K307*10^5+(3-J307)*10),IF(K307="TOP",10^7+(3-J307)*10,K307*10^5+(3-J307)*10)),"")</f>
        <v/>
      </c>
      <c r="M307" s="8" t="str">
        <f t="shared" si="13"/>
        <v/>
      </c>
      <c r="N307" s="8" t="str">
        <f>_xlfn.IFERROR(M307*100+'Rec.'!I300,"")</f>
        <v/>
      </c>
      <c r="O307" s="8" t="str">
        <f t="shared" si="14"/>
        <v/>
      </c>
    </row>
    <row r="308" spans="1:15" ht="21.95" customHeight="1">
      <c r="A308" s="19" t="str">
        <f t="shared" si="12"/>
        <v/>
      </c>
      <c r="B308" s="20" t="str">
        <f>IF(ROW()-8&gt;'Inf.'!$I$10,"",ROW()-8)</f>
        <v/>
      </c>
      <c r="C308" s="21" t="str">
        <f>IF(B308&gt;'Inf.'!$I$10,"",VLOOKUP(B308,'Rec.'!C:H,3,FALSE))</f>
        <v/>
      </c>
      <c r="D308" s="21" t="str">
        <f>IF(B308&gt;'Inf.'!$I$10,"",VLOOKUP(B308,'Rec.'!C:H,4,FALSE))</f>
        <v/>
      </c>
      <c r="E308" s="20" t="str">
        <f>IF(B308&gt;'Inf.'!$I$10,"",VLOOKUP(B308,'Rec.'!C:H,5,FALSE))</f>
        <v/>
      </c>
      <c r="F308" s="20" t="str">
        <f>IF(B308&gt;'Inf.'!$I$10,"",VLOOKUP(B308,'Rec.'!C:H,6,FALSE))</f>
        <v/>
      </c>
      <c r="G308" s="42"/>
      <c r="H308" s="42"/>
      <c r="I308" s="43"/>
      <c r="J308" s="42"/>
      <c r="K308" s="22" t="str">
        <f>_xlfn.IFERROR(IF(B308&gt;'Inf.'!$I$10,"",H308),"")</f>
        <v/>
      </c>
      <c r="L308" s="8" t="str">
        <f>_xlfn.IFERROR(IF('Inf.'!$C$10="Onsight",IF(K308="TOP",10^7+(10-I308)+(3-J308)*10,K308*10^5+(3-J308)*10),IF(K308="TOP",10^7+(3-J308)*10,K308*10^5+(3-J308)*10)),"")</f>
        <v/>
      </c>
      <c r="M308" s="8" t="str">
        <f t="shared" si="13"/>
        <v/>
      </c>
      <c r="N308" s="8" t="str">
        <f>_xlfn.IFERROR(M308*100+'Rec.'!I301,"")</f>
        <v/>
      </c>
      <c r="O308" s="8" t="str">
        <f t="shared" si="14"/>
        <v/>
      </c>
    </row>
  </sheetData>
  <mergeCells count="4">
    <mergeCell ref="B2:G2"/>
    <mergeCell ref="A1:G1"/>
    <mergeCell ref="E5:F5"/>
    <mergeCell ref="E4:F4"/>
  </mergeCells>
  <conditionalFormatting sqref="B9:K14 B26:K308 J15:K25 B15:G25">
    <cfRule type="expression" priority="3" dxfId="1">
      <formula>$B9&lt;&gt;""</formula>
    </cfRule>
  </conditionalFormatting>
  <conditionalFormatting sqref="H15:I20">
    <cfRule type="expression" priority="2" dxfId="1">
      <formula>$D15&lt;&gt;""</formula>
    </cfRule>
  </conditionalFormatting>
  <conditionalFormatting sqref="H21:I25">
    <cfRule type="expression" priority="1" dxfId="1">
      <formula>$D21&lt;&gt;""</formula>
    </cfRule>
  </conditionalFormatting>
  <dataValidations count="1">
    <dataValidation type="list" allowBlank="1" showInputMessage="1" showErrorMessage="1" sqref="J9:J308">
      <formula1>"1,2"</formula1>
    </dataValidation>
  </dataValidations>
  <printOptions/>
  <pageMargins left="1.03" right="0.7" top="0.75" bottom="0.75" header="0.3" footer="0.3"/>
  <pageSetup fitToHeight="0" fitToWidth="1" horizontalDpi="200" verticalDpi="200" orientation="portrait" paperSize="9" r:id="rId2"/>
  <headerFooter>
    <oddFooter>&amp;R&amp;"B Titr,Regular"&amp;10
</oddFooter>
  </headerFooter>
  <colBreaks count="1" manualBreakCount="1">
    <brk id="11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9"/>
  <sheetViews>
    <sheetView workbookViewId="0" topLeftCell="A1">
      <pane ySplit="8" topLeftCell="A9" activePane="bottomLeft" state="frozen"/>
      <selection pane="bottomLeft" activeCell="J25" sqref="J25"/>
    </sheetView>
  </sheetViews>
  <sheetFormatPr defaultColWidth="9.14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7.2812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421875" style="0" bestFit="1" customWidth="1"/>
    <col min="9" max="9" width="24.140625" style="33" customWidth="1"/>
    <col min="10" max="10" width="44.140625" style="0" customWidth="1"/>
    <col min="11" max="11" width="13.421875" style="0" customWidth="1"/>
    <col min="12" max="12" width="12.7109375" style="0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Qualification(1) "&amp;'Inf.'!C7&amp;" "&amp;'Inf.'!C8&amp;" Lead"</f>
        <v>Resultlist Qualification(1) Man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44"/>
      <c r="H3" s="44"/>
      <c r="L3" s="36"/>
    </row>
    <row r="4" spans="2:12" s="33" customFormat="1" ht="18" customHeight="1">
      <c r="B4" s="37" t="s">
        <v>18</v>
      </c>
      <c r="C4" s="64" t="str">
        <f>'Inf.'!C5</f>
        <v xml:space="preserve">Zilina La Skala  Slovakia </v>
      </c>
      <c r="D4" s="64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40">
        <f>'Inf.'!F4</f>
        <v>45269</v>
      </c>
      <c r="D5" s="40"/>
      <c r="E5" s="38"/>
      <c r="F5" s="37" t="s">
        <v>29</v>
      </c>
      <c r="G5" s="109"/>
      <c r="H5" s="109"/>
      <c r="I5" s="39"/>
      <c r="L5" s="36"/>
    </row>
    <row r="6" spans="2:12" s="33" customFormat="1" ht="18" customHeight="1">
      <c r="B6" s="37"/>
      <c r="C6" s="40"/>
      <c r="D6" s="45"/>
      <c r="E6" s="38"/>
      <c r="F6" s="38"/>
      <c r="G6" s="38"/>
      <c r="H6" s="38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28</v>
      </c>
      <c r="G8" s="16" t="s">
        <v>24</v>
      </c>
      <c r="H8" s="16" t="s">
        <v>41</v>
      </c>
      <c r="I8" s="16" t="s">
        <v>30</v>
      </c>
      <c r="J8" s="15" t="s">
        <v>33</v>
      </c>
      <c r="K8" s="15"/>
      <c r="L8" s="11"/>
    </row>
    <row r="9" spans="1:10" ht="21.95" customHeight="1">
      <c r="A9" s="20">
        <f>VLOOKUP(E9,'Q1.SL'!F:M,8,FALSE)</f>
        <v>1</v>
      </c>
      <c r="B9" s="21" t="str">
        <f>_xlfn.IFERROR(VLOOKUP(E9,'Rec.'!B:H,4,FALSE),"")</f>
        <v>Černý</v>
      </c>
      <c r="C9" s="21" t="str">
        <f>_xlfn.IFERROR(VLOOKUP(E9,'Rec.'!B:H,5,FALSE),"")</f>
        <v>Marek</v>
      </c>
      <c r="D9" s="20" t="str">
        <f>_xlfn.IFERROR(VLOOKUP(E9,'Rec.'!B:H,6,FALSE),"")</f>
        <v>SVK</v>
      </c>
      <c r="E9" s="20">
        <f>_xlfn.IFERROR(VLOOKUP(ROW()-8,'Q1.SL'!A:O,6,FALSE),"")</f>
        <v>35</v>
      </c>
      <c r="F9" s="20" t="str">
        <f>VLOOKUP(E9,'Q1.SL'!F:M,6,FALSE)</f>
        <v>TOP</v>
      </c>
      <c r="G9" s="31">
        <f>IF(ROW()-8&gt;'Inf.'!$I$10,"",VLOOKUP(E9,'Q1.SL'!F:M,4,FALSE))</f>
        <v>0</v>
      </c>
      <c r="H9" s="20">
        <f>IF(ROW()-8&gt;'Inf.'!$I$10,"",VLOOKUP(E9,'Q1.SL'!F:M,5,FALSE))</f>
        <v>1</v>
      </c>
      <c r="I9" s="46"/>
      <c r="J9" t="str">
        <f aca="true" t="shared" si="0" ref="J9:J72">_xlfn.IFERROR(_xlfn.RANK.AVG(A9,A:A,1),"")</f>
        <v/>
      </c>
    </row>
    <row r="10" spans="1:10" ht="21.95" customHeight="1">
      <c r="A10" s="20">
        <f>VLOOKUP(E10,'Q1.SL'!F:M,8,FALSE)</f>
        <v>1</v>
      </c>
      <c r="B10" s="21" t="str">
        <f>_xlfn.IFERROR(VLOOKUP(E10,'Rec.'!B:H,4,FALSE),"")</f>
        <v>Radovský</v>
      </c>
      <c r="C10" s="21" t="str">
        <f>_xlfn.IFERROR(VLOOKUP(E10,'Rec.'!B:H,5,FALSE),"")</f>
        <v>Marek</v>
      </c>
      <c r="D10" s="20" t="str">
        <f>_xlfn.IFERROR(VLOOKUP(E10,'Rec.'!B:H,6,FALSE),"")</f>
        <v>SVK</v>
      </c>
      <c r="E10" s="20">
        <f>_xlfn.IFERROR(VLOOKUP(ROW()-8,'Q1.SL'!A:O,6,FALSE),"")</f>
        <v>47</v>
      </c>
      <c r="F10" s="20" t="str">
        <f>VLOOKUP(E10,'Q1.SL'!F:M,6,FALSE)</f>
        <v>TOP</v>
      </c>
      <c r="G10" s="31">
        <f>IF(ROW()-8&gt;'Inf.'!$I$10,"",VLOOKUP(E10,'Q1.SL'!F:M,4,FALSE))</f>
        <v>0</v>
      </c>
      <c r="H10" s="20">
        <f>IF(ROW()-8&gt;'Inf.'!$I$10,"",VLOOKUP(E10,'Q1.SL'!F:M,5,FALSE))</f>
        <v>1</v>
      </c>
      <c r="I10" s="46"/>
      <c r="J10" t="str">
        <f ca="1" t="shared" si="0"/>
        <v/>
      </c>
    </row>
    <row r="11" spans="1:10" ht="21.95" customHeight="1">
      <c r="A11" s="20">
        <f>VLOOKUP(E11,'Q1.SL'!F:M,8,FALSE)</f>
        <v>1</v>
      </c>
      <c r="B11" s="21" t="str">
        <f>_xlfn.IFERROR(VLOOKUP(E11,'Rec.'!B:H,4,FALSE),"")</f>
        <v>Lienerth</v>
      </c>
      <c r="C11" s="21" t="str">
        <f>_xlfn.IFERROR(VLOOKUP(E11,'Rec.'!B:H,5,FALSE),"")</f>
        <v>Matyáš</v>
      </c>
      <c r="D11" s="20" t="str">
        <f>_xlfn.IFERROR(VLOOKUP(E11,'Rec.'!B:H,6,FALSE),"")</f>
        <v>CZE</v>
      </c>
      <c r="E11" s="20">
        <f>_xlfn.IFERROR(VLOOKUP(ROW()-8,'Q1.SL'!A:O,6,FALSE),"")</f>
        <v>39</v>
      </c>
      <c r="F11" s="20" t="str">
        <f>VLOOKUP(E11,'Q1.SL'!F:M,6,FALSE)</f>
        <v>TOP</v>
      </c>
      <c r="G11" s="31">
        <f>IF(ROW()-8&gt;'Inf.'!$I$10,"",VLOOKUP(E11,'Q1.SL'!F:M,4,FALSE))</f>
        <v>0</v>
      </c>
      <c r="H11" s="20">
        <f>IF(ROW()-8&gt;'Inf.'!$I$10,"",VLOOKUP(E11,'Q1.SL'!F:M,5,FALSE))</f>
        <v>1</v>
      </c>
      <c r="I11" s="46"/>
      <c r="J11" t="str">
        <f ca="1" t="shared" si="0"/>
        <v/>
      </c>
    </row>
    <row r="12" spans="1:10" ht="21.95" customHeight="1">
      <c r="A12" s="20">
        <f>VLOOKUP(E12,'Q1.SL'!F:M,8,FALSE)</f>
        <v>1</v>
      </c>
      <c r="B12" s="21" t="str">
        <f>_xlfn.IFERROR(VLOOKUP(E12,'Rec.'!B:H,4,FALSE),"")</f>
        <v>Hamerský</v>
      </c>
      <c r="C12" s="21" t="str">
        <f>_xlfn.IFERROR(VLOOKUP(E12,'Rec.'!B:H,5,FALSE),"")</f>
        <v>Oliver</v>
      </c>
      <c r="D12" s="20" t="str">
        <f>_xlfn.IFERROR(VLOOKUP(E12,'Rec.'!B:H,6,FALSE),"")</f>
        <v>CZE</v>
      </c>
      <c r="E12" s="20">
        <f>_xlfn.IFERROR(VLOOKUP(ROW()-8,'Q1.SL'!A:O,6,FALSE),"")</f>
        <v>40</v>
      </c>
      <c r="F12" s="20" t="str">
        <f>VLOOKUP(E12,'Q1.SL'!F:M,6,FALSE)</f>
        <v>TOP</v>
      </c>
      <c r="G12" s="31">
        <f>IF(ROW()-8&gt;'Inf.'!$I$10,"",VLOOKUP(E12,'Q1.SL'!F:M,4,FALSE))</f>
        <v>0</v>
      </c>
      <c r="H12" s="20">
        <f>IF(ROW()-8&gt;'Inf.'!$I$10,"",VLOOKUP(E12,'Q1.SL'!F:M,5,FALSE))</f>
        <v>1</v>
      </c>
      <c r="I12" s="46"/>
      <c r="J12" t="str">
        <f ca="1" t="shared" si="0"/>
        <v/>
      </c>
    </row>
    <row r="13" spans="1:10" ht="21.95" customHeight="1">
      <c r="A13" s="20">
        <f>VLOOKUP(E13,'Q1.SL'!F:M,8,FALSE)</f>
        <v>1</v>
      </c>
      <c r="B13" s="21" t="str">
        <f>_xlfn.IFERROR(VLOOKUP(E13,'Rec.'!B:H,4,FALSE),"")</f>
        <v>Mrovčák</v>
      </c>
      <c r="C13" s="21" t="str">
        <f>_xlfn.IFERROR(VLOOKUP(E13,'Rec.'!B:H,5,FALSE),"")</f>
        <v>Miroslav</v>
      </c>
      <c r="D13" s="20" t="str">
        <f>_xlfn.IFERROR(VLOOKUP(E13,'Rec.'!B:H,6,FALSE),"")</f>
        <v>SVK</v>
      </c>
      <c r="E13" s="20">
        <f>_xlfn.IFERROR(VLOOKUP(ROW()-8,'Q1.SL'!A:O,6,FALSE),"")</f>
        <v>32</v>
      </c>
      <c r="F13" s="20" t="str">
        <f>VLOOKUP(E13,'Q1.SL'!F:M,6,FALSE)</f>
        <v>TOP</v>
      </c>
      <c r="G13" s="31">
        <f>IF(ROW()-8&gt;'Inf.'!$I$10,"",VLOOKUP(E13,'Q1.SL'!F:M,4,FALSE))</f>
        <v>0</v>
      </c>
      <c r="H13" s="20">
        <f>IF(ROW()-8&gt;'Inf.'!$I$10,"",VLOOKUP(E13,'Q1.SL'!F:M,5,FALSE))</f>
        <v>1</v>
      </c>
      <c r="I13" s="46"/>
      <c r="J13" t="str">
        <f ca="1" t="shared" si="0"/>
        <v/>
      </c>
    </row>
    <row r="14" spans="1:10" ht="21.95" customHeight="1">
      <c r="A14" s="20">
        <f>VLOOKUP(E14,'Q1.SL'!F:M,8,FALSE)</f>
        <v>1</v>
      </c>
      <c r="B14" s="21" t="str">
        <f>_xlfn.IFERROR(VLOOKUP(E14,'Rec.'!B:H,4,FALSE),"")</f>
        <v>Lienerth</v>
      </c>
      <c r="C14" s="21" t="str">
        <f>_xlfn.IFERROR(VLOOKUP(E14,'Rec.'!B:H,5,FALSE),"")</f>
        <v>Radek</v>
      </c>
      <c r="D14" s="20" t="str">
        <f>_xlfn.IFERROR(VLOOKUP(E14,'Rec.'!B:H,6,FALSE),"")</f>
        <v>CZE</v>
      </c>
      <c r="E14" s="20">
        <f>_xlfn.IFERROR(VLOOKUP(ROW()-8,'Q1.SL'!A:O,6,FALSE),"")</f>
        <v>28</v>
      </c>
      <c r="F14" s="20" t="str">
        <f>VLOOKUP(E14,'Q1.SL'!F:M,6,FALSE)</f>
        <v>TOP</v>
      </c>
      <c r="G14" s="31">
        <f>IF(ROW()-8&gt;'Inf.'!$I$10,"",VLOOKUP(E14,'Q1.SL'!F:M,4,FALSE))</f>
        <v>0</v>
      </c>
      <c r="H14" s="20">
        <f>IF(ROW()-8&gt;'Inf.'!$I$10,"",VLOOKUP(E14,'Q1.SL'!F:M,5,FALSE))</f>
        <v>1</v>
      </c>
      <c r="I14" s="46"/>
      <c r="J14" t="str">
        <f ca="1" t="shared" si="0"/>
        <v/>
      </c>
    </row>
    <row r="15" spans="1:10" ht="21.95" customHeight="1">
      <c r="A15" s="20">
        <f>VLOOKUP(E15,'Q1.SL'!F:M,8,FALSE)</f>
        <v>1</v>
      </c>
      <c r="B15" s="21" t="str">
        <f>_xlfn.IFERROR(VLOOKUP(E15,'Rec.'!B:H,4,FALSE),"")</f>
        <v>Sivák</v>
      </c>
      <c r="C15" s="21" t="str">
        <f>_xlfn.IFERROR(VLOOKUP(E15,'Rec.'!B:H,5,FALSE),"")</f>
        <v>Pavol</v>
      </c>
      <c r="D15" s="20" t="str">
        <f>_xlfn.IFERROR(VLOOKUP(E15,'Rec.'!B:H,6,FALSE),"")</f>
        <v>SVK</v>
      </c>
      <c r="E15" s="20">
        <f>_xlfn.IFERROR(VLOOKUP(ROW()-8,'Q1.SL'!A:O,6,FALSE),"")</f>
        <v>45</v>
      </c>
      <c r="F15" s="20" t="str">
        <f>VLOOKUP(E15,'Q1.SL'!F:M,6,FALSE)</f>
        <v>TOP</v>
      </c>
      <c r="G15" s="31">
        <f>IF(ROW()-8&gt;'Inf.'!$I$10,"",VLOOKUP(E15,'Q1.SL'!F:M,4,FALSE))</f>
        <v>0</v>
      </c>
      <c r="H15" s="20">
        <f>IF(ROW()-8&gt;'Inf.'!$I$10,"",VLOOKUP(E15,'Q1.SL'!F:M,5,FALSE))</f>
        <v>1</v>
      </c>
      <c r="I15" s="46"/>
      <c r="J15" t="str">
        <f ca="1" t="shared" si="0"/>
        <v/>
      </c>
    </row>
    <row r="16" spans="1:10" ht="21.95" customHeight="1">
      <c r="A16" s="20">
        <f>VLOOKUP(E16,'Q1.SL'!F:M,8,FALSE)</f>
        <v>1</v>
      </c>
      <c r="B16" s="21" t="str">
        <f>_xlfn.IFERROR(VLOOKUP(E16,'Rec.'!B:H,4,FALSE),"")</f>
        <v>Fraštia</v>
      </c>
      <c r="C16" s="21" t="str">
        <f>_xlfn.IFERROR(VLOOKUP(E16,'Rec.'!B:H,5,FALSE),"")</f>
        <v>Emil</v>
      </c>
      <c r="D16" s="20" t="str">
        <f>_xlfn.IFERROR(VLOOKUP(E16,'Rec.'!B:H,6,FALSE),"")</f>
        <v>SVK</v>
      </c>
      <c r="E16" s="20">
        <f>_xlfn.IFERROR(VLOOKUP(ROW()-8,'Q1.SL'!A:O,6,FALSE),"")</f>
        <v>56</v>
      </c>
      <c r="F16" s="20" t="str">
        <f>VLOOKUP(E16,'Q1.SL'!F:M,6,FALSE)</f>
        <v>TOP</v>
      </c>
      <c r="G16" s="31">
        <f>IF(ROW()-8&gt;'Inf.'!$I$10,"",VLOOKUP(E16,'Q1.SL'!F:M,4,FALSE))</f>
        <v>0</v>
      </c>
      <c r="H16" s="20">
        <f>IF(ROW()-8&gt;'Inf.'!$I$10,"",VLOOKUP(E16,'Q1.SL'!F:M,5,FALSE))</f>
        <v>1</v>
      </c>
      <c r="I16" s="46"/>
      <c r="J16" t="str">
        <f ca="1" t="shared" si="0"/>
        <v/>
      </c>
    </row>
    <row r="17" spans="1:10" ht="21.95" customHeight="1">
      <c r="A17" s="20">
        <f>VLOOKUP(E17,'Q1.SL'!F:M,8,FALSE)</f>
        <v>9</v>
      </c>
      <c r="B17" s="21" t="str">
        <f>_xlfn.IFERROR(VLOOKUP(E17,'Rec.'!B:H,4,FALSE),"")</f>
        <v>Stryhala</v>
      </c>
      <c r="C17" s="21" t="str">
        <f>_xlfn.IFERROR(VLOOKUP(E17,'Rec.'!B:H,5,FALSE),"")</f>
        <v>Miroslaw</v>
      </c>
      <c r="D17" s="20" t="str">
        <f>_xlfn.IFERROR(VLOOKUP(E17,'Rec.'!B:H,6,FALSE),"")</f>
        <v>POL</v>
      </c>
      <c r="E17" s="20">
        <f>_xlfn.IFERROR(VLOOKUP(ROW()-8,'Q1.SL'!A:O,6,FALSE),"")</f>
        <v>52</v>
      </c>
      <c r="F17" s="20">
        <f>VLOOKUP(E17,'Q1.SL'!F:M,6,FALSE)</f>
        <v>18.2</v>
      </c>
      <c r="G17" s="31">
        <f>IF(ROW()-8&gt;'Inf.'!$I$10,"",VLOOKUP(E17,'Q1.SL'!F:M,4,FALSE))</f>
        <v>0</v>
      </c>
      <c r="H17" s="20">
        <f>IF(ROW()-8&gt;'Inf.'!$I$10,"",VLOOKUP(E17,'Q1.SL'!F:M,5,FALSE))</f>
        <v>1</v>
      </c>
      <c r="I17" s="46"/>
      <c r="J17" t="str">
        <f ca="1" t="shared" si="0"/>
        <v/>
      </c>
    </row>
    <row r="18" spans="1:10" ht="21.95" customHeight="1">
      <c r="A18" s="20">
        <f>VLOOKUP(E18,'Q1.SL'!F:M,8,FALSE)</f>
        <v>10</v>
      </c>
      <c r="B18" s="21" t="str">
        <f>_xlfn.IFERROR(VLOOKUP(E18,'Rec.'!B:H,4,FALSE),"")</f>
        <v>Mrovčák</v>
      </c>
      <c r="C18" s="21" t="str">
        <f>_xlfn.IFERROR(VLOOKUP(E18,'Rec.'!B:H,5,FALSE),"")</f>
        <v>František</v>
      </c>
      <c r="D18" s="20" t="str">
        <f>_xlfn.IFERROR(VLOOKUP(E18,'Rec.'!B:H,6,FALSE),"")</f>
        <v>SVK</v>
      </c>
      <c r="E18" s="20">
        <f>_xlfn.IFERROR(VLOOKUP(ROW()-8,'Q1.SL'!A:O,6,FALSE),"")</f>
        <v>33</v>
      </c>
      <c r="F18" s="20">
        <f>VLOOKUP(E18,'Q1.SL'!F:M,6,FALSE)</f>
        <v>15.2</v>
      </c>
      <c r="G18" s="31">
        <f>IF(ROW()-8&gt;'Inf.'!$I$10,"",VLOOKUP(E18,'Q1.SL'!F:M,4,FALSE))</f>
        <v>0</v>
      </c>
      <c r="H18" s="20">
        <f>IF(ROW()-8&gt;'Inf.'!$I$10,"",VLOOKUP(E18,'Q1.SL'!F:M,5,FALSE))</f>
        <v>1</v>
      </c>
      <c r="I18" s="46"/>
      <c r="J18" t="str">
        <f ca="1" t="shared" si="0"/>
        <v/>
      </c>
    </row>
    <row r="19" spans="1:10" ht="21.95" customHeight="1">
      <c r="A19" s="20">
        <f>VLOOKUP(E19,'Q1.SL'!F:M,8,FALSE)</f>
        <v>11</v>
      </c>
      <c r="B19" s="21" t="str">
        <f>_xlfn.IFERROR(VLOOKUP(E19,'Rec.'!B:H,4,FALSE),"")</f>
        <v>Bizub</v>
      </c>
      <c r="C19" s="21" t="str">
        <f>_xlfn.IFERROR(VLOOKUP(E19,'Rec.'!B:H,5,FALSE),"")</f>
        <v>Ondrej</v>
      </c>
      <c r="D19" s="20" t="str">
        <f>_xlfn.IFERROR(VLOOKUP(E19,'Rec.'!B:H,6,FALSE),"")</f>
        <v>SVK</v>
      </c>
      <c r="E19" s="20">
        <f>_xlfn.IFERROR(VLOOKUP(ROW()-8,'Q1.SL'!A:O,6,FALSE),"")</f>
        <v>27</v>
      </c>
      <c r="F19" s="20">
        <f>VLOOKUP(E19,'Q1.SL'!F:M,6,FALSE)</f>
        <v>15</v>
      </c>
      <c r="G19" s="31">
        <f>IF(ROW()-8&gt;'Inf.'!$I$10,"",VLOOKUP(E19,'Q1.SL'!F:M,4,FALSE))</f>
        <v>0</v>
      </c>
      <c r="H19" s="20">
        <f>IF(ROW()-8&gt;'Inf.'!$I$10,"",VLOOKUP(E19,'Q1.SL'!F:M,5,FALSE))</f>
        <v>1</v>
      </c>
      <c r="I19" s="46"/>
      <c r="J19" t="str">
        <f ca="1" t="shared" si="0"/>
        <v/>
      </c>
    </row>
    <row r="20" spans="1:10" ht="21.95" customHeight="1">
      <c r="A20" s="20">
        <f>VLOOKUP(E20,'Q1.SL'!F:M,8,FALSE)</f>
        <v>12</v>
      </c>
      <c r="B20" s="21" t="str">
        <f>_xlfn.IFERROR(VLOOKUP(E20,'Rec.'!B:H,4,FALSE),"")</f>
        <v>Mikel</v>
      </c>
      <c r="C20" s="21" t="str">
        <f>_xlfn.IFERROR(VLOOKUP(E20,'Rec.'!B:H,5,FALSE),"")</f>
        <v>Jan</v>
      </c>
      <c r="D20" s="20" t="str">
        <f>_xlfn.IFERROR(VLOOKUP(E20,'Rec.'!B:H,6,FALSE),"")</f>
        <v>CZE</v>
      </c>
      <c r="E20" s="20">
        <f>_xlfn.IFERROR(VLOOKUP(ROW()-8,'Q1.SL'!A:O,6,FALSE),"")</f>
        <v>31</v>
      </c>
      <c r="F20" s="20">
        <f>VLOOKUP(E20,'Q1.SL'!F:M,6,FALSE)</f>
        <v>13.2</v>
      </c>
      <c r="G20" s="31">
        <f>IF(ROW()-8&gt;'Inf.'!$I$10,"",VLOOKUP(E20,'Q1.SL'!F:M,4,FALSE))</f>
        <v>0</v>
      </c>
      <c r="H20" s="20">
        <f>IF(ROW()-8&gt;'Inf.'!$I$10,"",VLOOKUP(E20,'Q1.SL'!F:M,5,FALSE))</f>
        <v>1</v>
      </c>
      <c r="I20" s="46"/>
      <c r="J20" t="str">
        <f ca="1" t="shared" si="0"/>
        <v/>
      </c>
    </row>
    <row r="21" spans="1:10" ht="21.95" customHeight="1">
      <c r="A21" s="20">
        <f>VLOOKUP(E21,'Q1.SL'!F:M,8,FALSE)</f>
        <v>13</v>
      </c>
      <c r="B21" s="21" t="str">
        <f>_xlfn.IFERROR(VLOOKUP(E21,'Rec.'!B:H,4,FALSE),"")</f>
        <v>Stec</v>
      </c>
      <c r="C21" s="21" t="str">
        <f>_xlfn.IFERROR(VLOOKUP(E21,'Rec.'!B:H,5,FALSE),"")</f>
        <v>Premyslav</v>
      </c>
      <c r="D21" s="20" t="str">
        <f>_xlfn.IFERROR(VLOOKUP(E21,'Rec.'!B:H,6,FALSE),"")</f>
        <v>POL</v>
      </c>
      <c r="E21" s="20">
        <f>_xlfn.IFERROR(VLOOKUP(ROW()-8,'Q1.SL'!A:O,6,FALSE),"")</f>
        <v>29</v>
      </c>
      <c r="F21" s="20">
        <f>VLOOKUP(E21,'Q1.SL'!F:M,6,FALSE)</f>
        <v>10</v>
      </c>
      <c r="G21" s="31">
        <f>IF(ROW()-8&gt;'Inf.'!$I$10,"",VLOOKUP(E21,'Q1.SL'!F:M,4,FALSE))</f>
        <v>0</v>
      </c>
      <c r="H21" s="20">
        <f>IF(ROW()-8&gt;'Inf.'!$I$10,"",VLOOKUP(E21,'Q1.SL'!F:M,5,FALSE))</f>
        <v>1</v>
      </c>
      <c r="I21" s="46"/>
      <c r="J21" t="str">
        <f ca="1" t="shared" si="0"/>
        <v/>
      </c>
    </row>
    <row r="22" spans="1:10" ht="21.95" customHeight="1">
      <c r="A22" s="20">
        <f>VLOOKUP(E22,'Q1.SL'!F:M,8,FALSE)</f>
        <v>13</v>
      </c>
      <c r="B22" s="21" t="str">
        <f>_xlfn.IFERROR(VLOOKUP(E22,'Rec.'!B:H,4,FALSE),"")</f>
        <v>Šustr</v>
      </c>
      <c r="C22" s="21" t="str">
        <f>_xlfn.IFERROR(VLOOKUP(E22,'Rec.'!B:H,5,FALSE),"")</f>
        <v>Ján</v>
      </c>
      <c r="D22" s="20" t="str">
        <f>_xlfn.IFERROR(VLOOKUP(E22,'Rec.'!B:H,6,FALSE),"")</f>
        <v>SVK</v>
      </c>
      <c r="E22" s="20">
        <f>_xlfn.IFERROR(VLOOKUP(ROW()-8,'Q1.SL'!A:O,6,FALSE),"")</f>
        <v>55</v>
      </c>
      <c r="F22" s="20">
        <f>VLOOKUP(E22,'Q1.SL'!F:M,6,FALSE)</f>
        <v>10</v>
      </c>
      <c r="G22" s="31">
        <f>IF(ROW()-8&gt;'Inf.'!$I$10,"",VLOOKUP(E22,'Q1.SL'!F:M,4,FALSE))</f>
        <v>0</v>
      </c>
      <c r="H22" s="20">
        <f>IF(ROW()-8&gt;'Inf.'!$I$10,"",VLOOKUP(E22,'Q1.SL'!F:M,5,FALSE))</f>
        <v>1</v>
      </c>
      <c r="I22" s="46"/>
      <c r="J22" t="str">
        <f ca="1" t="shared" si="0"/>
        <v/>
      </c>
    </row>
    <row r="23" spans="1:10" ht="21.95" customHeight="1">
      <c r="A23" s="20">
        <f>VLOOKUP(E23,'Q1.SL'!F:M,8,FALSE)</f>
        <v>15</v>
      </c>
      <c r="B23" s="21" t="str">
        <f>_xlfn.IFERROR(VLOOKUP(E23,'Rec.'!B:H,4,FALSE),"")</f>
        <v>Nečej</v>
      </c>
      <c r="C23" s="21" t="str">
        <f>_xlfn.IFERROR(VLOOKUP(E23,'Rec.'!B:H,5,FALSE),"")</f>
        <v>Martin</v>
      </c>
      <c r="D23" s="20" t="str">
        <f>_xlfn.IFERROR(VLOOKUP(E23,'Rec.'!B:H,6,FALSE),"")</f>
        <v>SVK</v>
      </c>
      <c r="E23" s="20">
        <f>_xlfn.IFERROR(VLOOKUP(ROW()-8,'Q1.SL'!A:O,6,FALSE),"")</f>
        <v>69</v>
      </c>
      <c r="F23" s="20">
        <f>VLOOKUP(E23,'Q1.SL'!F:M,6,FALSE)</f>
        <v>9</v>
      </c>
      <c r="G23" s="31">
        <f>IF(ROW()-8&gt;'Inf.'!$I$10,"",VLOOKUP(E23,'Q1.SL'!F:M,4,FALSE))</f>
        <v>0</v>
      </c>
      <c r="H23" s="20">
        <f>IF(ROW()-8&gt;'Inf.'!$I$10,"",VLOOKUP(E23,'Q1.SL'!F:M,5,FALSE))</f>
        <v>1</v>
      </c>
      <c r="I23" s="46"/>
      <c r="J23" t="str">
        <f ca="1" t="shared" si="0"/>
        <v/>
      </c>
    </row>
    <row r="24" spans="1:10" ht="21.95" customHeight="1">
      <c r="A24" s="20">
        <f>VLOOKUP(E24,'Q1.SL'!F:M,8,FALSE)</f>
        <v>16</v>
      </c>
      <c r="B24" s="21" t="str">
        <f>_xlfn.IFERROR(VLOOKUP(E24,'Rec.'!B:H,4,FALSE),"")</f>
        <v>Marfiak</v>
      </c>
      <c r="C24" s="21" t="str">
        <f>_xlfn.IFERROR(VLOOKUP(E24,'Rec.'!B:H,5,FALSE),"")</f>
        <v>Dávid</v>
      </c>
      <c r="D24" s="20" t="str">
        <f>_xlfn.IFERROR(VLOOKUP(E24,'Rec.'!B:H,6,FALSE),"")</f>
        <v>SVK</v>
      </c>
      <c r="E24" s="20">
        <f>_xlfn.IFERROR(VLOOKUP(ROW()-8,'Q1.SL'!A:O,6,FALSE),"")</f>
        <v>46</v>
      </c>
      <c r="F24" s="20">
        <f>VLOOKUP(E24,'Q1.SL'!F:M,6,FALSE)</f>
        <v>8</v>
      </c>
      <c r="G24" s="31">
        <f>IF(ROW()-8&gt;'Inf.'!$I$10,"",VLOOKUP(E24,'Q1.SL'!F:M,4,FALSE))</f>
        <v>0</v>
      </c>
      <c r="H24" s="20">
        <f>IF(ROW()-8&gt;'Inf.'!$I$10,"",VLOOKUP(E24,'Q1.SL'!F:M,5,FALSE))</f>
        <v>1</v>
      </c>
      <c r="I24" s="46"/>
      <c r="J24" t="str">
        <f ca="1" t="shared" si="0"/>
        <v/>
      </c>
    </row>
    <row r="25" spans="1:10" ht="21.95" customHeight="1">
      <c r="A25" s="20">
        <f>VLOOKUP(E25,'Q1.SL'!F:M,8,FALSE)</f>
        <v>17</v>
      </c>
      <c r="B25" s="21" t="str">
        <f>_xlfn.IFERROR(VLOOKUP(E25,'Rec.'!B:H,4,FALSE),"")</f>
        <v>Pawlovski</v>
      </c>
      <c r="C25" s="21" t="str">
        <f>_xlfn.IFERROR(VLOOKUP(E25,'Rec.'!B:H,5,FALSE),"")</f>
        <v>Pavel</v>
      </c>
      <c r="D25" s="20" t="str">
        <f>_xlfn.IFERROR(VLOOKUP(E25,'Rec.'!B:H,6,FALSE),"")</f>
        <v>POL</v>
      </c>
      <c r="E25" s="20">
        <f>_xlfn.IFERROR(VLOOKUP(ROW()-8,'Q1.SL'!A:O,6,FALSE),"")</f>
        <v>34</v>
      </c>
      <c r="F25" s="20">
        <f>VLOOKUP(E25,'Q1.SL'!F:M,6,FALSE)</f>
        <v>5</v>
      </c>
      <c r="G25" s="31">
        <f>IF(ROW()-8&gt;'Inf.'!$I$10,"",VLOOKUP(E25,'Q1.SL'!F:M,4,FALSE))</f>
        <v>0</v>
      </c>
      <c r="H25" s="20">
        <f>IF(ROW()-8&gt;'Inf.'!$I$10,"",VLOOKUP(E25,'Q1.SL'!F:M,5,FALSE))</f>
        <v>1</v>
      </c>
      <c r="I25" s="46"/>
      <c r="J25" t="str">
        <f ca="1" t="shared" si="0"/>
        <v/>
      </c>
    </row>
    <row r="26" spans="1:10" ht="21.95" customHeight="1">
      <c r="A26" s="20" t="str">
        <f>VLOOKUP(E26,'Q1.SL'!F:M,8,FALSE)</f>
        <v/>
      </c>
      <c r="B26" s="21" t="str">
        <f>_xlfn.IFERROR(VLOOKUP(E26,'Rec.'!B:H,4,FALSE),"")</f>
        <v/>
      </c>
      <c r="C26" s="21" t="str">
        <f>_xlfn.IFERROR(VLOOKUP(E26,'Rec.'!B:H,5,FALSE),"")</f>
        <v/>
      </c>
      <c r="D26" s="20" t="str">
        <f>_xlfn.IFERROR(VLOOKUP(E26,'Rec.'!B:H,6,FALSE),"")</f>
        <v/>
      </c>
      <c r="E26" s="20" t="str">
        <f>_xlfn.IFERROR(VLOOKUP(ROW()-8,'Q1.SL'!A:O,6,FALSE),"")</f>
        <v/>
      </c>
      <c r="F26" s="20" t="str">
        <f>VLOOKUP(E26,'Q1.SL'!F:M,6,FALSE)</f>
        <v/>
      </c>
      <c r="G26" s="31" t="str">
        <f>IF(ROW()-8&gt;'Inf.'!$I$10,"",VLOOKUP(E26,'Q1.SL'!F:M,4,FALSE))</f>
        <v/>
      </c>
      <c r="H26" s="20" t="str">
        <f>IF(ROW()-8&gt;'Inf.'!$I$10,"",VLOOKUP(E26,'Q1.SL'!F:M,5,FALSE))</f>
        <v/>
      </c>
      <c r="I26" s="46"/>
      <c r="J26" t="str">
        <f ca="1" t="shared" si="0"/>
        <v/>
      </c>
    </row>
    <row r="27" spans="1:10" ht="21.95" customHeight="1">
      <c r="A27" s="20" t="str">
        <f>VLOOKUP(E27,'Q1.SL'!F:M,8,FALSE)</f>
        <v/>
      </c>
      <c r="B27" s="21" t="str">
        <f>_xlfn.IFERROR(VLOOKUP(E27,'Rec.'!B:H,4,FALSE),"")</f>
        <v/>
      </c>
      <c r="C27" s="21" t="str">
        <f>_xlfn.IFERROR(VLOOKUP(E27,'Rec.'!B:H,5,FALSE),"")</f>
        <v/>
      </c>
      <c r="D27" s="20" t="str">
        <f>_xlfn.IFERROR(VLOOKUP(E27,'Rec.'!B:H,6,FALSE),"")</f>
        <v/>
      </c>
      <c r="E27" s="20" t="str">
        <f>_xlfn.IFERROR(VLOOKUP(ROW()-8,'Q1.SL'!A:O,6,FALSE),"")</f>
        <v/>
      </c>
      <c r="F27" s="20" t="str">
        <f>VLOOKUP(E27,'Q1.SL'!F:M,6,FALSE)</f>
        <v/>
      </c>
      <c r="G27" s="31" t="str">
        <f>IF(ROW()-8&gt;'Inf.'!$I$10,"",VLOOKUP(E27,'Q1.SL'!F:M,4,FALSE))</f>
        <v/>
      </c>
      <c r="H27" s="20" t="str">
        <f>IF(ROW()-8&gt;'Inf.'!$I$10,"",VLOOKUP(E27,'Q1.SL'!F:M,5,FALSE))</f>
        <v/>
      </c>
      <c r="I27" s="46"/>
      <c r="J27" t="str">
        <f ca="1" t="shared" si="0"/>
        <v/>
      </c>
    </row>
    <row r="28" spans="1:10" ht="21.95" customHeight="1">
      <c r="A28" s="20" t="str">
        <f>VLOOKUP(E28,'Q1.SL'!F:M,8,FALSE)</f>
        <v/>
      </c>
      <c r="B28" s="21" t="str">
        <f>_xlfn.IFERROR(VLOOKUP(E28,'Rec.'!B:H,4,FALSE),"")</f>
        <v/>
      </c>
      <c r="C28" s="21" t="str">
        <f>_xlfn.IFERROR(VLOOKUP(E28,'Rec.'!B:H,5,FALSE),"")</f>
        <v/>
      </c>
      <c r="D28" s="20" t="str">
        <f>_xlfn.IFERROR(VLOOKUP(E28,'Rec.'!B:H,6,FALSE),"")</f>
        <v/>
      </c>
      <c r="E28" s="20" t="str">
        <f>_xlfn.IFERROR(VLOOKUP(ROW()-8,'Q1.SL'!A:O,6,FALSE),"")</f>
        <v/>
      </c>
      <c r="F28" s="20" t="str">
        <f>VLOOKUP(E28,'Q1.SL'!F:M,6,FALSE)</f>
        <v/>
      </c>
      <c r="G28" s="31" t="str">
        <f>IF(ROW()-8&gt;'Inf.'!$I$10,"",VLOOKUP(E28,'Q1.SL'!F:M,4,FALSE))</f>
        <v/>
      </c>
      <c r="H28" s="20" t="str">
        <f>IF(ROW()-8&gt;'Inf.'!$I$10,"",VLOOKUP(E28,'Q1.SL'!F:M,5,FALSE))</f>
        <v/>
      </c>
      <c r="I28" s="46"/>
      <c r="J28" t="str">
        <f ca="1" t="shared" si="0"/>
        <v/>
      </c>
    </row>
    <row r="29" spans="1:10" ht="21.95" customHeight="1">
      <c r="A29" s="20" t="str">
        <f>VLOOKUP(E29,'Q1.SL'!F:M,8,FALSE)</f>
        <v/>
      </c>
      <c r="B29" s="21" t="str">
        <f>_xlfn.IFERROR(VLOOKUP(E29,'Rec.'!B:H,4,FALSE),"")</f>
        <v/>
      </c>
      <c r="C29" s="21" t="str">
        <f>_xlfn.IFERROR(VLOOKUP(E29,'Rec.'!B:H,5,FALSE),"")</f>
        <v/>
      </c>
      <c r="D29" s="20" t="str">
        <f>_xlfn.IFERROR(VLOOKUP(E29,'Rec.'!B:H,6,FALSE),"")</f>
        <v/>
      </c>
      <c r="E29" s="20" t="str">
        <f>_xlfn.IFERROR(VLOOKUP(ROW()-8,'Q1.SL'!A:O,6,FALSE),"")</f>
        <v/>
      </c>
      <c r="F29" s="20" t="str">
        <f>VLOOKUP(E29,'Q1.SL'!F:M,6,FALSE)</f>
        <v/>
      </c>
      <c r="G29" s="31" t="str">
        <f>IF(ROW()-8&gt;'Inf.'!$I$10,"",VLOOKUP(E29,'Q1.SL'!F:M,4,FALSE))</f>
        <v/>
      </c>
      <c r="H29" s="20" t="str">
        <f>IF(ROW()-8&gt;'Inf.'!$I$10,"",VLOOKUP(E29,'Q1.SL'!F:M,5,FALSE))</f>
        <v/>
      </c>
      <c r="I29" s="46"/>
      <c r="J29" t="str">
        <f ca="1" t="shared" si="0"/>
        <v/>
      </c>
    </row>
    <row r="30" spans="1:10" ht="21.95" customHeight="1">
      <c r="A30" s="20" t="str">
        <f>VLOOKUP(E30,'Q1.SL'!F:M,8,FALSE)</f>
        <v/>
      </c>
      <c r="B30" s="21" t="str">
        <f>_xlfn.IFERROR(VLOOKUP(E30,'Rec.'!B:H,4,FALSE),"")</f>
        <v/>
      </c>
      <c r="C30" s="21" t="str">
        <f>_xlfn.IFERROR(VLOOKUP(E30,'Rec.'!B:H,5,FALSE),"")</f>
        <v/>
      </c>
      <c r="D30" s="20" t="str">
        <f>_xlfn.IFERROR(VLOOKUP(E30,'Rec.'!B:H,6,FALSE),"")</f>
        <v/>
      </c>
      <c r="E30" s="20" t="str">
        <f>_xlfn.IFERROR(VLOOKUP(ROW()-8,'Q1.SL'!A:O,6,FALSE),"")</f>
        <v/>
      </c>
      <c r="F30" s="20" t="str">
        <f>VLOOKUP(E30,'Q1.SL'!F:M,6,FALSE)</f>
        <v/>
      </c>
      <c r="G30" s="31" t="str">
        <f>IF(ROW()-8&gt;'Inf.'!$I$10,"",VLOOKUP(E30,'Q1.SL'!F:M,4,FALSE))</f>
        <v/>
      </c>
      <c r="H30" s="20" t="str">
        <f>IF(ROW()-8&gt;'Inf.'!$I$10,"",VLOOKUP(E30,'Q1.SL'!F:M,5,FALSE))</f>
        <v/>
      </c>
      <c r="I30" s="46"/>
      <c r="J30" t="str">
        <f ca="1" t="shared" si="0"/>
        <v/>
      </c>
    </row>
    <row r="31" spans="1:10" ht="21.95" customHeight="1">
      <c r="A31" s="20" t="str">
        <f>VLOOKUP(E31,'Q1.SL'!F:M,8,FALSE)</f>
        <v/>
      </c>
      <c r="B31" s="21" t="str">
        <f>_xlfn.IFERROR(VLOOKUP(E31,'Rec.'!B:H,4,FALSE),"")</f>
        <v/>
      </c>
      <c r="C31" s="21" t="str">
        <f>_xlfn.IFERROR(VLOOKUP(E31,'Rec.'!B:H,5,FALSE),"")</f>
        <v/>
      </c>
      <c r="D31" s="20" t="str">
        <f>_xlfn.IFERROR(VLOOKUP(E31,'Rec.'!B:H,6,FALSE),"")</f>
        <v/>
      </c>
      <c r="E31" s="20" t="str">
        <f>_xlfn.IFERROR(VLOOKUP(ROW()-8,'Q1.SL'!A:O,6,FALSE),"")</f>
        <v/>
      </c>
      <c r="F31" s="20" t="str">
        <f>VLOOKUP(E31,'Q1.SL'!F:M,6,FALSE)</f>
        <v/>
      </c>
      <c r="G31" s="31" t="str">
        <f>IF(ROW()-8&gt;'Inf.'!$I$10,"",VLOOKUP(E31,'Q1.SL'!F:M,4,FALSE))</f>
        <v/>
      </c>
      <c r="H31" s="20" t="str">
        <f>IF(ROW()-8&gt;'Inf.'!$I$10,"",VLOOKUP(E31,'Q1.SL'!F:M,5,FALSE))</f>
        <v/>
      </c>
      <c r="I31" s="46"/>
      <c r="J31" t="str">
        <f ca="1" t="shared" si="0"/>
        <v/>
      </c>
    </row>
    <row r="32" spans="1:10" ht="21.95" customHeight="1">
      <c r="A32" s="20" t="str">
        <f>VLOOKUP(E32,'Q1.SL'!F:M,8,FALSE)</f>
        <v/>
      </c>
      <c r="B32" s="21" t="str">
        <f>_xlfn.IFERROR(VLOOKUP(E32,'Rec.'!B:H,4,FALSE),"")</f>
        <v/>
      </c>
      <c r="C32" s="21" t="str">
        <f>_xlfn.IFERROR(VLOOKUP(E32,'Rec.'!B:H,5,FALSE),"")</f>
        <v/>
      </c>
      <c r="D32" s="20" t="str">
        <f>_xlfn.IFERROR(VLOOKUP(E32,'Rec.'!B:H,6,FALSE),"")</f>
        <v/>
      </c>
      <c r="E32" s="20" t="str">
        <f>_xlfn.IFERROR(VLOOKUP(ROW()-8,'Q1.SL'!A:O,6,FALSE),"")</f>
        <v/>
      </c>
      <c r="F32" s="20" t="str">
        <f>VLOOKUP(E32,'Q1.SL'!F:M,6,FALSE)</f>
        <v/>
      </c>
      <c r="G32" s="31" t="str">
        <f>IF(ROW()-8&gt;'Inf.'!$I$10,"",VLOOKUP(E32,'Q1.SL'!F:M,4,FALSE))</f>
        <v/>
      </c>
      <c r="H32" s="20" t="str">
        <f>IF(ROW()-8&gt;'Inf.'!$I$10,"",VLOOKUP(E32,'Q1.SL'!F:M,5,FALSE))</f>
        <v/>
      </c>
      <c r="I32" s="46"/>
      <c r="J32" t="str">
        <f ca="1" t="shared" si="0"/>
        <v/>
      </c>
    </row>
    <row r="33" spans="1:10" ht="21.95" customHeight="1">
      <c r="A33" s="20" t="str">
        <f>VLOOKUP(E33,'Q1.SL'!F:M,8,FALSE)</f>
        <v/>
      </c>
      <c r="B33" s="21" t="str">
        <f>_xlfn.IFERROR(VLOOKUP(E33,'Rec.'!B:H,4,FALSE),"")</f>
        <v/>
      </c>
      <c r="C33" s="21" t="str">
        <f>_xlfn.IFERROR(VLOOKUP(E33,'Rec.'!B:H,5,FALSE),"")</f>
        <v/>
      </c>
      <c r="D33" s="20" t="str">
        <f>_xlfn.IFERROR(VLOOKUP(E33,'Rec.'!B:H,6,FALSE),"")</f>
        <v/>
      </c>
      <c r="E33" s="20" t="str">
        <f>_xlfn.IFERROR(VLOOKUP(ROW()-8,'Q1.SL'!A:O,6,FALSE),"")</f>
        <v/>
      </c>
      <c r="F33" s="20" t="str">
        <f>VLOOKUP(E33,'Q1.SL'!F:M,6,FALSE)</f>
        <v/>
      </c>
      <c r="G33" s="31" t="str">
        <f>IF(ROW()-8&gt;'Inf.'!$I$10,"",VLOOKUP(E33,'Q1.SL'!F:M,4,FALSE))</f>
        <v/>
      </c>
      <c r="H33" s="20" t="str">
        <f>IF(ROW()-8&gt;'Inf.'!$I$10,"",VLOOKUP(E33,'Q1.SL'!F:M,5,FALSE))</f>
        <v/>
      </c>
      <c r="I33" s="46"/>
      <c r="J33" t="str">
        <f ca="1" t="shared" si="0"/>
        <v/>
      </c>
    </row>
    <row r="34" spans="1:10" ht="21.95" customHeight="1">
      <c r="A34" s="20" t="str">
        <f>VLOOKUP(E34,'Q1.SL'!F:M,8,FALSE)</f>
        <v/>
      </c>
      <c r="B34" s="21" t="str">
        <f>_xlfn.IFERROR(VLOOKUP(E34,'Rec.'!B:H,4,FALSE),"")</f>
        <v/>
      </c>
      <c r="C34" s="21" t="str">
        <f>_xlfn.IFERROR(VLOOKUP(E34,'Rec.'!B:H,5,FALSE),"")</f>
        <v/>
      </c>
      <c r="D34" s="20" t="str">
        <f>_xlfn.IFERROR(VLOOKUP(E34,'Rec.'!B:H,6,FALSE),"")</f>
        <v/>
      </c>
      <c r="E34" s="20" t="str">
        <f>_xlfn.IFERROR(VLOOKUP(ROW()-8,'Q1.SL'!A:O,6,FALSE),"")</f>
        <v/>
      </c>
      <c r="F34" s="20" t="str">
        <f>VLOOKUP(E34,'Q1.SL'!F:M,6,FALSE)</f>
        <v/>
      </c>
      <c r="G34" s="31" t="str">
        <f>IF(ROW()-8&gt;'Inf.'!$I$10,"",VLOOKUP(E34,'Q1.SL'!F:M,4,FALSE))</f>
        <v/>
      </c>
      <c r="H34" s="20" t="str">
        <f>IF(ROW()-8&gt;'Inf.'!$I$10,"",VLOOKUP(E34,'Q1.SL'!F:M,5,FALSE))</f>
        <v/>
      </c>
      <c r="I34" s="46"/>
      <c r="J34" t="str">
        <f ca="1" t="shared" si="0"/>
        <v/>
      </c>
    </row>
    <row r="35" spans="1:10" ht="21.95" customHeight="1">
      <c r="A35" s="20" t="str">
        <f>VLOOKUP(E35,'Q1.SL'!F:M,8,FALSE)</f>
        <v/>
      </c>
      <c r="B35" s="21" t="str">
        <f>_xlfn.IFERROR(VLOOKUP(E35,'Rec.'!B:H,4,FALSE),"")</f>
        <v/>
      </c>
      <c r="C35" s="21" t="str">
        <f>_xlfn.IFERROR(VLOOKUP(E35,'Rec.'!B:H,5,FALSE),"")</f>
        <v/>
      </c>
      <c r="D35" s="20" t="str">
        <f>_xlfn.IFERROR(VLOOKUP(E35,'Rec.'!B:H,6,FALSE),"")</f>
        <v/>
      </c>
      <c r="E35" s="20" t="str">
        <f>_xlfn.IFERROR(VLOOKUP(ROW()-8,'Q1.SL'!A:O,6,FALSE),"")</f>
        <v/>
      </c>
      <c r="F35" s="20" t="str">
        <f>VLOOKUP(E35,'Q1.SL'!F:M,6,FALSE)</f>
        <v/>
      </c>
      <c r="G35" s="31" t="str">
        <f>IF(ROW()-8&gt;'Inf.'!$I$10,"",VLOOKUP(E35,'Q1.SL'!F:M,4,FALSE))</f>
        <v/>
      </c>
      <c r="H35" s="20" t="str">
        <f>IF(ROW()-8&gt;'Inf.'!$I$10,"",VLOOKUP(E35,'Q1.SL'!F:M,5,FALSE))</f>
        <v/>
      </c>
      <c r="I35" s="46"/>
      <c r="J35" t="str">
        <f ca="1" t="shared" si="0"/>
        <v/>
      </c>
    </row>
    <row r="36" spans="1:10" ht="21.95" customHeight="1">
      <c r="A36" s="20" t="str">
        <f>VLOOKUP(E36,'Q1.SL'!F:M,8,FALSE)</f>
        <v/>
      </c>
      <c r="B36" s="21" t="str">
        <f>_xlfn.IFERROR(VLOOKUP(E36,'Rec.'!B:H,4,FALSE),"")</f>
        <v/>
      </c>
      <c r="C36" s="21" t="str">
        <f>_xlfn.IFERROR(VLOOKUP(E36,'Rec.'!B:H,5,FALSE),"")</f>
        <v/>
      </c>
      <c r="D36" s="20" t="str">
        <f>_xlfn.IFERROR(VLOOKUP(E36,'Rec.'!B:H,6,FALSE),"")</f>
        <v/>
      </c>
      <c r="E36" s="20" t="str">
        <f>_xlfn.IFERROR(VLOOKUP(ROW()-8,'Q1.SL'!A:O,6,FALSE),"")</f>
        <v/>
      </c>
      <c r="F36" s="20" t="str">
        <f>VLOOKUP(E36,'Q1.SL'!F:M,6,FALSE)</f>
        <v/>
      </c>
      <c r="G36" s="31" t="str">
        <f>IF(ROW()-8&gt;'Inf.'!$I$10,"",VLOOKUP(E36,'Q1.SL'!F:M,4,FALSE))</f>
        <v/>
      </c>
      <c r="H36" s="20" t="str">
        <f>IF(ROW()-8&gt;'Inf.'!$I$10,"",VLOOKUP(E36,'Q1.SL'!F:M,5,FALSE))</f>
        <v/>
      </c>
      <c r="I36" s="46"/>
      <c r="J36" t="str">
        <f ca="1" t="shared" si="0"/>
        <v/>
      </c>
    </row>
    <row r="37" spans="1:10" ht="21.95" customHeight="1">
      <c r="A37" s="20" t="str">
        <f>VLOOKUP(E37,'Q1.SL'!F:M,8,FALSE)</f>
        <v/>
      </c>
      <c r="B37" s="21" t="str">
        <f>_xlfn.IFERROR(VLOOKUP(E37,'Rec.'!B:H,4,FALSE),"")</f>
        <v/>
      </c>
      <c r="C37" s="21" t="str">
        <f>_xlfn.IFERROR(VLOOKUP(E37,'Rec.'!B:H,5,FALSE),"")</f>
        <v/>
      </c>
      <c r="D37" s="20" t="str">
        <f>_xlfn.IFERROR(VLOOKUP(E37,'Rec.'!B:H,6,FALSE),"")</f>
        <v/>
      </c>
      <c r="E37" s="20" t="str">
        <f>_xlfn.IFERROR(VLOOKUP(ROW()-8,'Q1.SL'!A:O,6,FALSE),"")</f>
        <v/>
      </c>
      <c r="F37" s="20" t="str">
        <f>VLOOKUP(E37,'Q1.SL'!F:M,6,FALSE)</f>
        <v/>
      </c>
      <c r="G37" s="31" t="str">
        <f>IF(ROW()-8&gt;'Inf.'!$I$10,"",VLOOKUP(E37,'Q1.SL'!F:M,4,FALSE))</f>
        <v/>
      </c>
      <c r="H37" s="20" t="str">
        <f>IF(ROW()-8&gt;'Inf.'!$I$10,"",VLOOKUP(E37,'Q1.SL'!F:M,5,FALSE))</f>
        <v/>
      </c>
      <c r="I37" s="46"/>
      <c r="J37" t="str">
        <f ca="1" t="shared" si="0"/>
        <v/>
      </c>
    </row>
    <row r="38" spans="1:10" ht="21.95" customHeight="1">
      <c r="A38" s="20" t="str">
        <f>VLOOKUP(E38,'Q1.SL'!F:M,8,FALSE)</f>
        <v/>
      </c>
      <c r="B38" s="21" t="str">
        <f>_xlfn.IFERROR(VLOOKUP(E38,'Rec.'!B:H,4,FALSE),"")</f>
        <v/>
      </c>
      <c r="C38" s="21" t="str">
        <f>_xlfn.IFERROR(VLOOKUP(E38,'Rec.'!B:H,5,FALSE),"")</f>
        <v/>
      </c>
      <c r="D38" s="20" t="str">
        <f>_xlfn.IFERROR(VLOOKUP(E38,'Rec.'!B:H,6,FALSE),"")</f>
        <v/>
      </c>
      <c r="E38" s="20" t="str">
        <f>_xlfn.IFERROR(VLOOKUP(ROW()-8,'Q1.SL'!A:O,6,FALSE),"")</f>
        <v/>
      </c>
      <c r="F38" s="20" t="str">
        <f>VLOOKUP(E38,'Q1.SL'!F:M,6,FALSE)</f>
        <v/>
      </c>
      <c r="G38" s="31" t="str">
        <f>IF(ROW()-8&gt;'Inf.'!$I$10,"",VLOOKUP(E38,'Q1.SL'!F:M,4,FALSE))</f>
        <v/>
      </c>
      <c r="H38" s="20" t="str">
        <f>IF(ROW()-8&gt;'Inf.'!$I$10,"",VLOOKUP(E38,'Q1.SL'!F:M,5,FALSE))</f>
        <v/>
      </c>
      <c r="I38" s="46"/>
      <c r="J38" t="str">
        <f ca="1" t="shared" si="0"/>
        <v/>
      </c>
    </row>
    <row r="39" spans="1:10" ht="21.95" customHeight="1">
      <c r="A39" s="20" t="str">
        <f>VLOOKUP(E39,'Q1.SL'!F:M,8,FALSE)</f>
        <v/>
      </c>
      <c r="B39" s="21" t="str">
        <f>_xlfn.IFERROR(VLOOKUP(E39,'Rec.'!B:H,4,FALSE),"")</f>
        <v/>
      </c>
      <c r="C39" s="21" t="str">
        <f>_xlfn.IFERROR(VLOOKUP(E39,'Rec.'!B:H,5,FALSE),"")</f>
        <v/>
      </c>
      <c r="D39" s="20" t="str">
        <f>_xlfn.IFERROR(VLOOKUP(E39,'Rec.'!B:H,6,FALSE),"")</f>
        <v/>
      </c>
      <c r="E39" s="20" t="str">
        <f>_xlfn.IFERROR(VLOOKUP(ROW()-8,'Q1.SL'!A:O,6,FALSE),"")</f>
        <v/>
      </c>
      <c r="F39" s="20" t="str">
        <f>VLOOKUP(E39,'Q1.SL'!F:M,6,FALSE)</f>
        <v/>
      </c>
      <c r="G39" s="31" t="str">
        <f>IF(ROW()-8&gt;'Inf.'!$I$10,"",VLOOKUP(E39,'Q1.SL'!F:M,4,FALSE))</f>
        <v/>
      </c>
      <c r="H39" s="20" t="str">
        <f>IF(ROW()-8&gt;'Inf.'!$I$10,"",VLOOKUP(E39,'Q1.SL'!F:M,5,FALSE))</f>
        <v/>
      </c>
      <c r="I39" s="46"/>
      <c r="J39" t="str">
        <f ca="1" t="shared" si="0"/>
        <v/>
      </c>
    </row>
    <row r="40" spans="1:10" ht="21.95" customHeight="1">
      <c r="A40" s="20" t="str">
        <f>VLOOKUP(E40,'Q1.SL'!F:M,8,FALSE)</f>
        <v/>
      </c>
      <c r="B40" s="21" t="str">
        <f>_xlfn.IFERROR(VLOOKUP(E40,'Rec.'!B:H,4,FALSE),"")</f>
        <v/>
      </c>
      <c r="C40" s="21" t="str">
        <f>_xlfn.IFERROR(VLOOKUP(E40,'Rec.'!B:H,5,FALSE),"")</f>
        <v/>
      </c>
      <c r="D40" s="20" t="str">
        <f>_xlfn.IFERROR(VLOOKUP(E40,'Rec.'!B:H,6,FALSE),"")</f>
        <v/>
      </c>
      <c r="E40" s="20" t="str">
        <f>_xlfn.IFERROR(VLOOKUP(ROW()-8,'Q1.SL'!A:O,6,FALSE),"")</f>
        <v/>
      </c>
      <c r="F40" s="20" t="str">
        <f>VLOOKUP(E40,'Q1.SL'!F:M,6,FALSE)</f>
        <v/>
      </c>
      <c r="G40" s="31" t="str">
        <f>IF(ROW()-8&gt;'Inf.'!$I$10,"",VLOOKUP(E40,'Q1.SL'!F:M,4,FALSE))</f>
        <v/>
      </c>
      <c r="H40" s="20" t="str">
        <f>IF(ROW()-8&gt;'Inf.'!$I$10,"",VLOOKUP(E40,'Q1.SL'!F:M,5,FALSE))</f>
        <v/>
      </c>
      <c r="I40" s="46"/>
      <c r="J40" t="str">
        <f ca="1" t="shared" si="0"/>
        <v/>
      </c>
    </row>
    <row r="41" spans="1:10" ht="21.95" customHeight="1">
      <c r="A41" s="20" t="str">
        <f>VLOOKUP(E41,'Q1.SL'!F:M,8,FALSE)</f>
        <v/>
      </c>
      <c r="B41" s="21" t="str">
        <f>_xlfn.IFERROR(VLOOKUP(E41,'Rec.'!B:H,4,FALSE),"")</f>
        <v/>
      </c>
      <c r="C41" s="21" t="str">
        <f>_xlfn.IFERROR(VLOOKUP(E41,'Rec.'!B:H,5,FALSE),"")</f>
        <v/>
      </c>
      <c r="D41" s="20" t="str">
        <f>_xlfn.IFERROR(VLOOKUP(E41,'Rec.'!B:H,6,FALSE),"")</f>
        <v/>
      </c>
      <c r="E41" s="20" t="str">
        <f>_xlfn.IFERROR(VLOOKUP(ROW()-8,'Q1.SL'!A:O,6,FALSE),"")</f>
        <v/>
      </c>
      <c r="F41" s="20" t="str">
        <f>VLOOKUP(E41,'Q1.SL'!F:M,6,FALSE)</f>
        <v/>
      </c>
      <c r="G41" s="31" t="str">
        <f>IF(ROW()-8&gt;'Inf.'!$I$10,"",VLOOKUP(E41,'Q1.SL'!F:M,4,FALSE))</f>
        <v/>
      </c>
      <c r="H41" s="20" t="str">
        <f>IF(ROW()-8&gt;'Inf.'!$I$10,"",VLOOKUP(E41,'Q1.SL'!F:M,5,FALSE))</f>
        <v/>
      </c>
      <c r="I41" s="46"/>
      <c r="J41" t="str">
        <f ca="1" t="shared" si="0"/>
        <v/>
      </c>
    </row>
    <row r="42" spans="1:10" ht="21.95" customHeight="1">
      <c r="A42" s="20" t="str">
        <f>VLOOKUP(E42,'Q1.SL'!F:M,8,FALSE)</f>
        <v/>
      </c>
      <c r="B42" s="21" t="str">
        <f>_xlfn.IFERROR(VLOOKUP(E42,'Rec.'!B:H,4,FALSE),"")</f>
        <v/>
      </c>
      <c r="C42" s="21" t="str">
        <f>_xlfn.IFERROR(VLOOKUP(E42,'Rec.'!B:H,5,FALSE),"")</f>
        <v/>
      </c>
      <c r="D42" s="20" t="str">
        <f>_xlfn.IFERROR(VLOOKUP(E42,'Rec.'!B:H,6,FALSE),"")</f>
        <v/>
      </c>
      <c r="E42" s="20" t="str">
        <f>_xlfn.IFERROR(VLOOKUP(ROW()-8,'Q1.SL'!A:O,6,FALSE),"")</f>
        <v/>
      </c>
      <c r="F42" s="20" t="str">
        <f>VLOOKUP(E42,'Q1.SL'!F:M,6,FALSE)</f>
        <v/>
      </c>
      <c r="G42" s="31" t="str">
        <f>IF(ROW()-8&gt;'Inf.'!$I$10,"",VLOOKUP(E42,'Q1.SL'!F:M,4,FALSE))</f>
        <v/>
      </c>
      <c r="H42" s="20" t="str">
        <f>IF(ROW()-8&gt;'Inf.'!$I$10,"",VLOOKUP(E42,'Q1.SL'!F:M,5,FALSE))</f>
        <v/>
      </c>
      <c r="I42" s="46"/>
      <c r="J42" t="str">
        <f ca="1" t="shared" si="0"/>
        <v/>
      </c>
    </row>
    <row r="43" spans="1:10" ht="21.95" customHeight="1">
      <c r="A43" s="20" t="str">
        <f>VLOOKUP(E43,'Q1.SL'!F:M,8,FALSE)</f>
        <v/>
      </c>
      <c r="B43" s="21" t="str">
        <f>_xlfn.IFERROR(VLOOKUP(E43,'Rec.'!B:H,4,FALSE),"")</f>
        <v/>
      </c>
      <c r="C43" s="21" t="str">
        <f>_xlfn.IFERROR(VLOOKUP(E43,'Rec.'!B:H,5,FALSE),"")</f>
        <v/>
      </c>
      <c r="D43" s="20" t="str">
        <f>_xlfn.IFERROR(VLOOKUP(E43,'Rec.'!B:H,6,FALSE),"")</f>
        <v/>
      </c>
      <c r="E43" s="20" t="str">
        <f>_xlfn.IFERROR(VLOOKUP(ROW()-8,'Q1.SL'!A:O,6,FALSE),"")</f>
        <v/>
      </c>
      <c r="F43" s="20" t="str">
        <f>VLOOKUP(E43,'Q1.SL'!F:M,6,FALSE)</f>
        <v/>
      </c>
      <c r="G43" s="31" t="str">
        <f>IF(ROW()-8&gt;'Inf.'!$I$10,"",VLOOKUP(E43,'Q1.SL'!F:M,4,FALSE))</f>
        <v/>
      </c>
      <c r="H43" s="20" t="str">
        <f>IF(ROW()-8&gt;'Inf.'!$I$10,"",VLOOKUP(E43,'Q1.SL'!F:M,5,FALSE))</f>
        <v/>
      </c>
      <c r="I43" s="46"/>
      <c r="J43" t="str">
        <f ca="1" t="shared" si="0"/>
        <v/>
      </c>
    </row>
    <row r="44" spans="1:10" ht="21.95" customHeight="1">
      <c r="A44" s="20" t="str">
        <f>VLOOKUP(E44,'Q1.SL'!F:M,8,FALSE)</f>
        <v/>
      </c>
      <c r="B44" s="21" t="str">
        <f>_xlfn.IFERROR(VLOOKUP(E44,'Rec.'!B:H,4,FALSE),"")</f>
        <v/>
      </c>
      <c r="C44" s="21" t="str">
        <f>_xlfn.IFERROR(VLOOKUP(E44,'Rec.'!B:H,5,FALSE),"")</f>
        <v/>
      </c>
      <c r="D44" s="20" t="str">
        <f>_xlfn.IFERROR(VLOOKUP(E44,'Rec.'!B:H,6,FALSE),"")</f>
        <v/>
      </c>
      <c r="E44" s="20" t="str">
        <f>_xlfn.IFERROR(VLOOKUP(ROW()-8,'Q1.SL'!A:O,6,FALSE),"")</f>
        <v/>
      </c>
      <c r="F44" s="20" t="str">
        <f>VLOOKUP(E44,'Q1.SL'!F:M,6,FALSE)</f>
        <v/>
      </c>
      <c r="G44" s="31" t="str">
        <f>IF(ROW()-8&gt;'Inf.'!$I$10,"",VLOOKUP(E44,'Q1.SL'!F:M,4,FALSE))</f>
        <v/>
      </c>
      <c r="H44" s="20" t="str">
        <f>IF(ROW()-8&gt;'Inf.'!$I$10,"",VLOOKUP(E44,'Q1.SL'!F:M,5,FALSE))</f>
        <v/>
      </c>
      <c r="I44" s="46"/>
      <c r="J44" t="str">
        <f ca="1" t="shared" si="0"/>
        <v/>
      </c>
    </row>
    <row r="45" spans="1:10" ht="21.95" customHeight="1">
      <c r="A45" s="20" t="str">
        <f>VLOOKUP(E45,'Q1.SL'!F:M,8,FALSE)</f>
        <v/>
      </c>
      <c r="B45" s="21" t="str">
        <f>_xlfn.IFERROR(VLOOKUP(E45,'Rec.'!B:H,4,FALSE),"")</f>
        <v/>
      </c>
      <c r="C45" s="21" t="str">
        <f>_xlfn.IFERROR(VLOOKUP(E45,'Rec.'!B:H,5,FALSE),"")</f>
        <v/>
      </c>
      <c r="D45" s="20" t="str">
        <f>_xlfn.IFERROR(VLOOKUP(E45,'Rec.'!B:H,6,FALSE),"")</f>
        <v/>
      </c>
      <c r="E45" s="20" t="str">
        <f>_xlfn.IFERROR(VLOOKUP(ROW()-8,'Q1.SL'!A:O,6,FALSE),"")</f>
        <v/>
      </c>
      <c r="F45" s="20" t="str">
        <f>VLOOKUP(E45,'Q1.SL'!F:M,6,FALSE)</f>
        <v/>
      </c>
      <c r="G45" s="31" t="str">
        <f>IF(ROW()-8&gt;'Inf.'!$I$10,"",VLOOKUP(E45,'Q1.SL'!F:M,4,FALSE))</f>
        <v/>
      </c>
      <c r="H45" s="20" t="str">
        <f>IF(ROW()-8&gt;'Inf.'!$I$10,"",VLOOKUP(E45,'Q1.SL'!F:M,5,FALSE))</f>
        <v/>
      </c>
      <c r="I45" s="46"/>
      <c r="J45" t="str">
        <f ca="1" t="shared" si="0"/>
        <v/>
      </c>
    </row>
    <row r="46" spans="1:10" ht="21.95" customHeight="1">
      <c r="A46" s="20" t="str">
        <f>VLOOKUP(E46,'Q1.SL'!F:M,8,FALSE)</f>
        <v/>
      </c>
      <c r="B46" s="21" t="str">
        <f>_xlfn.IFERROR(VLOOKUP(E46,'Rec.'!B:H,4,FALSE),"")</f>
        <v/>
      </c>
      <c r="C46" s="21" t="str">
        <f>_xlfn.IFERROR(VLOOKUP(E46,'Rec.'!B:H,5,FALSE),"")</f>
        <v/>
      </c>
      <c r="D46" s="20" t="str">
        <f>_xlfn.IFERROR(VLOOKUP(E46,'Rec.'!B:H,6,FALSE),"")</f>
        <v/>
      </c>
      <c r="E46" s="20" t="str">
        <f>_xlfn.IFERROR(VLOOKUP(ROW()-8,'Q1.SL'!A:O,6,FALSE),"")</f>
        <v/>
      </c>
      <c r="F46" s="20" t="str">
        <f>VLOOKUP(E46,'Q1.SL'!F:M,6,FALSE)</f>
        <v/>
      </c>
      <c r="G46" s="31" t="str">
        <f>IF(ROW()-8&gt;'Inf.'!$I$10,"",VLOOKUP(E46,'Q1.SL'!F:M,4,FALSE))</f>
        <v/>
      </c>
      <c r="H46" s="20" t="str">
        <f>IF(ROW()-8&gt;'Inf.'!$I$10,"",VLOOKUP(E46,'Q1.SL'!F:M,5,FALSE))</f>
        <v/>
      </c>
      <c r="I46" s="46"/>
      <c r="J46" t="str">
        <f ca="1" t="shared" si="0"/>
        <v/>
      </c>
    </row>
    <row r="47" spans="1:10" ht="21.95" customHeight="1">
      <c r="A47" s="20" t="str">
        <f>VLOOKUP(E47,'Q1.SL'!F:M,8,FALSE)</f>
        <v/>
      </c>
      <c r="B47" s="21" t="str">
        <f>_xlfn.IFERROR(VLOOKUP(E47,'Rec.'!B:H,4,FALSE),"")</f>
        <v/>
      </c>
      <c r="C47" s="21" t="str">
        <f>_xlfn.IFERROR(VLOOKUP(E47,'Rec.'!B:H,5,FALSE),"")</f>
        <v/>
      </c>
      <c r="D47" s="20" t="str">
        <f>_xlfn.IFERROR(VLOOKUP(E47,'Rec.'!B:H,6,FALSE),"")</f>
        <v/>
      </c>
      <c r="E47" s="20" t="str">
        <f>_xlfn.IFERROR(VLOOKUP(ROW()-8,'Q1.SL'!A:O,6,FALSE),"")</f>
        <v/>
      </c>
      <c r="F47" s="20" t="str">
        <f>VLOOKUP(E47,'Q1.SL'!F:M,6,FALSE)</f>
        <v/>
      </c>
      <c r="G47" s="31" t="str">
        <f>IF(ROW()-8&gt;'Inf.'!$I$10,"",VLOOKUP(E47,'Q1.SL'!F:M,4,FALSE))</f>
        <v/>
      </c>
      <c r="H47" s="20" t="str">
        <f>IF(ROW()-8&gt;'Inf.'!$I$10,"",VLOOKUP(E47,'Q1.SL'!F:M,5,FALSE))</f>
        <v/>
      </c>
      <c r="I47" s="46"/>
      <c r="J47" t="str">
        <f ca="1" t="shared" si="0"/>
        <v/>
      </c>
    </row>
    <row r="48" spans="1:10" ht="21.95" customHeight="1">
      <c r="A48" s="20" t="str">
        <f>VLOOKUP(E48,'Q1.SL'!F:M,8,FALSE)</f>
        <v/>
      </c>
      <c r="B48" s="21" t="str">
        <f>_xlfn.IFERROR(VLOOKUP(E48,'Rec.'!B:H,4,FALSE),"")</f>
        <v/>
      </c>
      <c r="C48" s="21" t="str">
        <f>_xlfn.IFERROR(VLOOKUP(E48,'Rec.'!B:H,5,FALSE),"")</f>
        <v/>
      </c>
      <c r="D48" s="20" t="str">
        <f>_xlfn.IFERROR(VLOOKUP(E48,'Rec.'!B:H,6,FALSE),"")</f>
        <v/>
      </c>
      <c r="E48" s="20" t="str">
        <f>_xlfn.IFERROR(VLOOKUP(ROW()-8,'Q1.SL'!A:O,6,FALSE),"")</f>
        <v/>
      </c>
      <c r="F48" s="20" t="str">
        <f>VLOOKUP(E48,'Q1.SL'!F:M,6,FALSE)</f>
        <v/>
      </c>
      <c r="G48" s="31" t="str">
        <f>IF(ROW()-8&gt;'Inf.'!$I$10,"",VLOOKUP(E48,'Q1.SL'!F:M,4,FALSE))</f>
        <v/>
      </c>
      <c r="H48" s="20" t="str">
        <f>IF(ROW()-8&gt;'Inf.'!$I$10,"",VLOOKUP(E48,'Q1.SL'!F:M,5,FALSE))</f>
        <v/>
      </c>
      <c r="I48" s="46"/>
      <c r="J48" t="str">
        <f ca="1" t="shared" si="0"/>
        <v/>
      </c>
    </row>
    <row r="49" spans="1:10" ht="21.95" customHeight="1">
      <c r="A49" s="20" t="str">
        <f>VLOOKUP(E49,'Q1.SL'!F:M,8,FALSE)</f>
        <v/>
      </c>
      <c r="B49" s="21" t="str">
        <f>_xlfn.IFERROR(VLOOKUP(E49,'Rec.'!B:H,4,FALSE),"")</f>
        <v/>
      </c>
      <c r="C49" s="21" t="str">
        <f>_xlfn.IFERROR(VLOOKUP(E49,'Rec.'!B:H,5,FALSE),"")</f>
        <v/>
      </c>
      <c r="D49" s="20" t="str">
        <f>_xlfn.IFERROR(VLOOKUP(E49,'Rec.'!B:H,6,FALSE),"")</f>
        <v/>
      </c>
      <c r="E49" s="20" t="str">
        <f>_xlfn.IFERROR(VLOOKUP(ROW()-8,'Q1.SL'!A:O,6,FALSE),"")</f>
        <v/>
      </c>
      <c r="F49" s="20" t="str">
        <f>VLOOKUP(E49,'Q1.SL'!F:M,6,FALSE)</f>
        <v/>
      </c>
      <c r="G49" s="31" t="str">
        <f>IF(ROW()-8&gt;'Inf.'!$I$10,"",VLOOKUP(E49,'Q1.SL'!F:M,4,FALSE))</f>
        <v/>
      </c>
      <c r="H49" s="20" t="str">
        <f>IF(ROW()-8&gt;'Inf.'!$I$10,"",VLOOKUP(E49,'Q1.SL'!F:M,5,FALSE))</f>
        <v/>
      </c>
      <c r="I49" s="46"/>
      <c r="J49" t="str">
        <f ca="1" t="shared" si="0"/>
        <v/>
      </c>
    </row>
    <row r="50" spans="1:10" ht="21.95" customHeight="1">
      <c r="A50" s="20" t="str">
        <f>VLOOKUP(E50,'Q1.SL'!F:M,8,FALSE)</f>
        <v/>
      </c>
      <c r="B50" s="21" t="str">
        <f>_xlfn.IFERROR(VLOOKUP(E50,'Rec.'!B:H,4,FALSE),"")</f>
        <v/>
      </c>
      <c r="C50" s="21" t="str">
        <f>_xlfn.IFERROR(VLOOKUP(E50,'Rec.'!B:H,5,FALSE),"")</f>
        <v/>
      </c>
      <c r="D50" s="20" t="str">
        <f>_xlfn.IFERROR(VLOOKUP(E50,'Rec.'!B:H,6,FALSE),"")</f>
        <v/>
      </c>
      <c r="E50" s="20" t="str">
        <f>_xlfn.IFERROR(VLOOKUP(ROW()-8,'Q1.SL'!A:O,6,FALSE),"")</f>
        <v/>
      </c>
      <c r="F50" s="20" t="str">
        <f>VLOOKUP(E50,'Q1.SL'!F:M,6,FALSE)</f>
        <v/>
      </c>
      <c r="G50" s="31" t="str">
        <f>IF(ROW()-8&gt;'Inf.'!$I$10,"",VLOOKUP(E50,'Q1.SL'!F:M,4,FALSE))</f>
        <v/>
      </c>
      <c r="H50" s="20" t="str">
        <f>IF(ROW()-8&gt;'Inf.'!$I$10,"",VLOOKUP(E50,'Q1.SL'!F:M,5,FALSE))</f>
        <v/>
      </c>
      <c r="I50" s="46"/>
      <c r="J50" t="str">
        <f ca="1" t="shared" si="0"/>
        <v/>
      </c>
    </row>
    <row r="51" spans="1:10" ht="21.95" customHeight="1">
      <c r="A51" s="20" t="str">
        <f>VLOOKUP(E51,'Q1.SL'!F:M,8,FALSE)</f>
        <v/>
      </c>
      <c r="B51" s="21" t="str">
        <f>_xlfn.IFERROR(VLOOKUP(E51,'Rec.'!B:H,4,FALSE),"")</f>
        <v/>
      </c>
      <c r="C51" s="21" t="str">
        <f>_xlfn.IFERROR(VLOOKUP(E51,'Rec.'!B:H,5,FALSE),"")</f>
        <v/>
      </c>
      <c r="D51" s="20" t="str">
        <f>_xlfn.IFERROR(VLOOKUP(E51,'Rec.'!B:H,6,FALSE),"")</f>
        <v/>
      </c>
      <c r="E51" s="20" t="str">
        <f>_xlfn.IFERROR(VLOOKUP(ROW()-8,'Q1.SL'!A:O,6,FALSE),"")</f>
        <v/>
      </c>
      <c r="F51" s="20" t="str">
        <f>VLOOKUP(E51,'Q1.SL'!F:M,6,FALSE)</f>
        <v/>
      </c>
      <c r="G51" s="31" t="str">
        <f>IF(ROW()-8&gt;'Inf.'!$I$10,"",VLOOKUP(E51,'Q1.SL'!F:M,4,FALSE))</f>
        <v/>
      </c>
      <c r="H51" s="20" t="str">
        <f>IF(ROW()-8&gt;'Inf.'!$I$10,"",VLOOKUP(E51,'Q1.SL'!F:M,5,FALSE))</f>
        <v/>
      </c>
      <c r="I51" s="46"/>
      <c r="J51" t="str">
        <f ca="1" t="shared" si="0"/>
        <v/>
      </c>
    </row>
    <row r="52" spans="1:10" ht="21.95" customHeight="1">
      <c r="A52" s="20" t="str">
        <f>VLOOKUP(E52,'Q1.SL'!F:M,8,FALSE)</f>
        <v/>
      </c>
      <c r="B52" s="21" t="str">
        <f>_xlfn.IFERROR(VLOOKUP(E52,'Rec.'!B:H,4,FALSE),"")</f>
        <v/>
      </c>
      <c r="C52" s="21" t="str">
        <f>_xlfn.IFERROR(VLOOKUP(E52,'Rec.'!B:H,5,FALSE),"")</f>
        <v/>
      </c>
      <c r="D52" s="20" t="str">
        <f>_xlfn.IFERROR(VLOOKUP(E52,'Rec.'!B:H,6,FALSE),"")</f>
        <v/>
      </c>
      <c r="E52" s="20" t="str">
        <f>_xlfn.IFERROR(VLOOKUP(ROW()-8,'Q1.SL'!A:O,6,FALSE),"")</f>
        <v/>
      </c>
      <c r="F52" s="20" t="str">
        <f>VLOOKUP(E52,'Q1.SL'!F:M,6,FALSE)</f>
        <v/>
      </c>
      <c r="G52" s="31" t="str">
        <f>IF(ROW()-8&gt;'Inf.'!$I$10,"",VLOOKUP(E52,'Q1.SL'!F:M,4,FALSE))</f>
        <v/>
      </c>
      <c r="H52" s="20" t="str">
        <f>IF(ROW()-8&gt;'Inf.'!$I$10,"",VLOOKUP(E52,'Q1.SL'!F:M,5,FALSE))</f>
        <v/>
      </c>
      <c r="I52" s="46"/>
      <c r="J52" t="str">
        <f ca="1" t="shared" si="0"/>
        <v/>
      </c>
    </row>
    <row r="53" spans="1:10" ht="21.95" customHeight="1">
      <c r="A53" s="20" t="str">
        <f>VLOOKUP(E53,'Q1.SL'!F:M,8,FALSE)</f>
        <v/>
      </c>
      <c r="B53" s="21" t="str">
        <f>_xlfn.IFERROR(VLOOKUP(E53,'Rec.'!B:H,4,FALSE),"")</f>
        <v/>
      </c>
      <c r="C53" s="21" t="str">
        <f>_xlfn.IFERROR(VLOOKUP(E53,'Rec.'!B:H,5,FALSE),"")</f>
        <v/>
      </c>
      <c r="D53" s="20" t="str">
        <f>_xlfn.IFERROR(VLOOKUP(E53,'Rec.'!B:H,6,FALSE),"")</f>
        <v/>
      </c>
      <c r="E53" s="20" t="str">
        <f>_xlfn.IFERROR(VLOOKUP(ROW()-8,'Q1.SL'!A:O,6,FALSE),"")</f>
        <v/>
      </c>
      <c r="F53" s="20" t="str">
        <f>VLOOKUP(E53,'Q1.SL'!F:M,6,FALSE)</f>
        <v/>
      </c>
      <c r="G53" s="31" t="str">
        <f>IF(ROW()-8&gt;'Inf.'!$I$10,"",VLOOKUP(E53,'Q1.SL'!F:M,4,FALSE))</f>
        <v/>
      </c>
      <c r="H53" s="20" t="str">
        <f>IF(ROW()-8&gt;'Inf.'!$I$10,"",VLOOKUP(E53,'Q1.SL'!F:M,5,FALSE))</f>
        <v/>
      </c>
      <c r="I53" s="46"/>
      <c r="J53" t="str">
        <f ca="1" t="shared" si="0"/>
        <v/>
      </c>
    </row>
    <row r="54" spans="1:10" ht="21.95" customHeight="1">
      <c r="A54" s="20" t="str">
        <f>VLOOKUP(E54,'Q1.SL'!F:M,8,FALSE)</f>
        <v/>
      </c>
      <c r="B54" s="21" t="str">
        <f>_xlfn.IFERROR(VLOOKUP(E54,'Rec.'!B:H,4,FALSE),"")</f>
        <v/>
      </c>
      <c r="C54" s="21" t="str">
        <f>_xlfn.IFERROR(VLOOKUP(E54,'Rec.'!B:H,5,FALSE),"")</f>
        <v/>
      </c>
      <c r="D54" s="20" t="str">
        <f>_xlfn.IFERROR(VLOOKUP(E54,'Rec.'!B:H,6,FALSE),"")</f>
        <v/>
      </c>
      <c r="E54" s="20" t="str">
        <f>_xlfn.IFERROR(VLOOKUP(ROW()-8,'Q1.SL'!A:O,6,FALSE),"")</f>
        <v/>
      </c>
      <c r="F54" s="20" t="str">
        <f>VLOOKUP(E54,'Q1.SL'!F:M,6,FALSE)</f>
        <v/>
      </c>
      <c r="G54" s="31" t="str">
        <f>IF(ROW()-8&gt;'Inf.'!$I$10,"",VLOOKUP(E54,'Q1.SL'!F:M,4,FALSE))</f>
        <v/>
      </c>
      <c r="H54" s="20" t="str">
        <f>IF(ROW()-8&gt;'Inf.'!$I$10,"",VLOOKUP(E54,'Q1.SL'!F:M,5,FALSE))</f>
        <v/>
      </c>
      <c r="I54" s="46"/>
      <c r="J54" t="str">
        <f ca="1" t="shared" si="0"/>
        <v/>
      </c>
    </row>
    <row r="55" spans="1:10" ht="21.95" customHeight="1">
      <c r="A55" s="20" t="str">
        <f>VLOOKUP(E55,'Q1.SL'!F:M,8,FALSE)</f>
        <v/>
      </c>
      <c r="B55" s="21" t="str">
        <f>_xlfn.IFERROR(VLOOKUP(E55,'Rec.'!B:H,4,FALSE),"")</f>
        <v/>
      </c>
      <c r="C55" s="21" t="str">
        <f>_xlfn.IFERROR(VLOOKUP(E55,'Rec.'!B:H,5,FALSE),"")</f>
        <v/>
      </c>
      <c r="D55" s="20" t="str">
        <f>_xlfn.IFERROR(VLOOKUP(E55,'Rec.'!B:H,6,FALSE),"")</f>
        <v/>
      </c>
      <c r="E55" s="20" t="str">
        <f>_xlfn.IFERROR(VLOOKUP(ROW()-8,'Q1.SL'!A:O,6,FALSE),"")</f>
        <v/>
      </c>
      <c r="F55" s="20" t="str">
        <f>VLOOKUP(E55,'Q1.SL'!F:M,6,FALSE)</f>
        <v/>
      </c>
      <c r="G55" s="31" t="str">
        <f>IF(ROW()-8&gt;'Inf.'!$I$10,"",VLOOKUP(E55,'Q1.SL'!F:M,4,FALSE))</f>
        <v/>
      </c>
      <c r="H55" s="20" t="str">
        <f>IF(ROW()-8&gt;'Inf.'!$I$10,"",VLOOKUP(E55,'Q1.SL'!F:M,5,FALSE))</f>
        <v/>
      </c>
      <c r="I55" s="46"/>
      <c r="J55" t="str">
        <f ca="1" t="shared" si="0"/>
        <v/>
      </c>
    </row>
    <row r="56" spans="1:10" ht="21.95" customHeight="1">
      <c r="A56" s="20" t="str">
        <f>VLOOKUP(E56,'Q1.SL'!F:M,8,FALSE)</f>
        <v/>
      </c>
      <c r="B56" s="21" t="str">
        <f>_xlfn.IFERROR(VLOOKUP(E56,'Rec.'!B:H,4,FALSE),"")</f>
        <v/>
      </c>
      <c r="C56" s="21" t="str">
        <f>_xlfn.IFERROR(VLOOKUP(E56,'Rec.'!B:H,5,FALSE),"")</f>
        <v/>
      </c>
      <c r="D56" s="20" t="str">
        <f>_xlfn.IFERROR(VLOOKUP(E56,'Rec.'!B:H,6,FALSE),"")</f>
        <v/>
      </c>
      <c r="E56" s="20" t="str">
        <f>_xlfn.IFERROR(VLOOKUP(ROW()-8,'Q1.SL'!A:O,6,FALSE),"")</f>
        <v/>
      </c>
      <c r="F56" s="20" t="str">
        <f>VLOOKUP(E56,'Q1.SL'!F:M,6,FALSE)</f>
        <v/>
      </c>
      <c r="G56" s="31" t="str">
        <f>IF(ROW()-8&gt;'Inf.'!$I$10,"",VLOOKUP(E56,'Q1.SL'!F:M,4,FALSE))</f>
        <v/>
      </c>
      <c r="H56" s="20" t="str">
        <f>IF(ROW()-8&gt;'Inf.'!$I$10,"",VLOOKUP(E56,'Q1.SL'!F:M,5,FALSE))</f>
        <v/>
      </c>
      <c r="I56" s="46"/>
      <c r="J56" t="str">
        <f ca="1" t="shared" si="0"/>
        <v/>
      </c>
    </row>
    <row r="57" spans="1:10" ht="21.95" customHeight="1">
      <c r="A57" s="20" t="str">
        <f>VLOOKUP(E57,'Q1.SL'!F:M,8,FALSE)</f>
        <v/>
      </c>
      <c r="B57" s="21" t="str">
        <f>_xlfn.IFERROR(VLOOKUP(E57,'Rec.'!B:H,4,FALSE),"")</f>
        <v/>
      </c>
      <c r="C57" s="21" t="str">
        <f>_xlfn.IFERROR(VLOOKUP(E57,'Rec.'!B:H,5,FALSE),"")</f>
        <v/>
      </c>
      <c r="D57" s="20" t="str">
        <f>_xlfn.IFERROR(VLOOKUP(E57,'Rec.'!B:H,6,FALSE),"")</f>
        <v/>
      </c>
      <c r="E57" s="20" t="str">
        <f>_xlfn.IFERROR(VLOOKUP(ROW()-8,'Q1.SL'!A:O,6,FALSE),"")</f>
        <v/>
      </c>
      <c r="F57" s="20" t="str">
        <f>VLOOKUP(E57,'Q1.SL'!F:M,6,FALSE)</f>
        <v/>
      </c>
      <c r="G57" s="31" t="str">
        <f>IF(ROW()-8&gt;'Inf.'!$I$10,"",VLOOKUP(E57,'Q1.SL'!F:M,4,FALSE))</f>
        <v/>
      </c>
      <c r="H57" s="20" t="str">
        <f>IF(ROW()-8&gt;'Inf.'!$I$10,"",VLOOKUP(E57,'Q1.SL'!F:M,5,FALSE))</f>
        <v/>
      </c>
      <c r="I57" s="46"/>
      <c r="J57" t="str">
        <f ca="1" t="shared" si="0"/>
        <v/>
      </c>
    </row>
    <row r="58" spans="1:10" ht="21.95" customHeight="1">
      <c r="A58" s="20" t="str">
        <f>VLOOKUP(E58,'Q1.SL'!F:M,8,FALSE)</f>
        <v/>
      </c>
      <c r="B58" s="21" t="str">
        <f>_xlfn.IFERROR(VLOOKUP(E58,'Rec.'!B:H,4,FALSE),"")</f>
        <v/>
      </c>
      <c r="C58" s="21" t="str">
        <f>_xlfn.IFERROR(VLOOKUP(E58,'Rec.'!B:H,5,FALSE),"")</f>
        <v/>
      </c>
      <c r="D58" s="20" t="str">
        <f>_xlfn.IFERROR(VLOOKUP(E58,'Rec.'!B:H,6,FALSE),"")</f>
        <v/>
      </c>
      <c r="E58" s="20" t="str">
        <f>_xlfn.IFERROR(VLOOKUP(ROW()-8,'Q1.SL'!A:O,6,FALSE),"")</f>
        <v/>
      </c>
      <c r="F58" s="20" t="str">
        <f>VLOOKUP(E58,'Q1.SL'!F:M,6,FALSE)</f>
        <v/>
      </c>
      <c r="G58" s="31" t="str">
        <f>IF(ROW()-8&gt;'Inf.'!$I$10,"",VLOOKUP(E58,'Q1.SL'!F:M,4,FALSE))</f>
        <v/>
      </c>
      <c r="H58" s="20" t="str">
        <f>IF(ROW()-8&gt;'Inf.'!$I$10,"",VLOOKUP(E58,'Q1.SL'!F:M,5,FALSE))</f>
        <v/>
      </c>
      <c r="I58" s="46"/>
      <c r="J58" t="str">
        <f ca="1" t="shared" si="0"/>
        <v/>
      </c>
    </row>
    <row r="59" spans="1:10" ht="21.95" customHeight="1">
      <c r="A59" s="20" t="str">
        <f>VLOOKUP(E59,'Q1.SL'!F:M,8,FALSE)</f>
        <v/>
      </c>
      <c r="B59" s="21" t="str">
        <f>_xlfn.IFERROR(VLOOKUP(E59,'Rec.'!B:H,4,FALSE),"")</f>
        <v/>
      </c>
      <c r="C59" s="21" t="str">
        <f>_xlfn.IFERROR(VLOOKUP(E59,'Rec.'!B:H,5,FALSE),"")</f>
        <v/>
      </c>
      <c r="D59" s="20" t="str">
        <f>_xlfn.IFERROR(VLOOKUP(E59,'Rec.'!B:H,6,FALSE),"")</f>
        <v/>
      </c>
      <c r="E59" s="20" t="str">
        <f>_xlfn.IFERROR(VLOOKUP(ROW()-8,'Q1.SL'!A:O,6,FALSE),"")</f>
        <v/>
      </c>
      <c r="F59" s="20" t="str">
        <f>VLOOKUP(E59,'Q1.SL'!F:M,6,FALSE)</f>
        <v/>
      </c>
      <c r="G59" s="31" t="str">
        <f>IF(ROW()-8&gt;'Inf.'!$I$10,"",VLOOKUP(E59,'Q1.SL'!F:M,4,FALSE))</f>
        <v/>
      </c>
      <c r="H59" s="20" t="str">
        <f>IF(ROW()-8&gt;'Inf.'!$I$10,"",VLOOKUP(E59,'Q1.SL'!F:M,5,FALSE))</f>
        <v/>
      </c>
      <c r="I59" s="46"/>
      <c r="J59" t="str">
        <f ca="1" t="shared" si="0"/>
        <v/>
      </c>
    </row>
    <row r="60" spans="1:10" ht="21.95" customHeight="1">
      <c r="A60" s="20" t="str">
        <f>VLOOKUP(E60,'Q1.SL'!F:M,8,FALSE)</f>
        <v/>
      </c>
      <c r="B60" s="21" t="str">
        <f>_xlfn.IFERROR(VLOOKUP(E60,'Rec.'!B:H,4,FALSE),"")</f>
        <v/>
      </c>
      <c r="C60" s="21" t="str">
        <f>_xlfn.IFERROR(VLOOKUP(E60,'Rec.'!B:H,5,FALSE),"")</f>
        <v/>
      </c>
      <c r="D60" s="20" t="str">
        <f>_xlfn.IFERROR(VLOOKUP(E60,'Rec.'!B:H,6,FALSE),"")</f>
        <v/>
      </c>
      <c r="E60" s="20" t="str">
        <f>_xlfn.IFERROR(VLOOKUP(ROW()-8,'Q1.SL'!A:O,6,FALSE),"")</f>
        <v/>
      </c>
      <c r="F60" s="20" t="str">
        <f>VLOOKUP(E60,'Q1.SL'!F:M,6,FALSE)</f>
        <v/>
      </c>
      <c r="G60" s="31" t="str">
        <f>IF(ROW()-8&gt;'Inf.'!$I$10,"",VLOOKUP(E60,'Q1.SL'!F:M,4,FALSE))</f>
        <v/>
      </c>
      <c r="H60" s="20" t="str">
        <f>IF(ROW()-8&gt;'Inf.'!$I$10,"",VLOOKUP(E60,'Q1.SL'!F:M,5,FALSE))</f>
        <v/>
      </c>
      <c r="I60" s="46"/>
      <c r="J60" t="str">
        <f ca="1" t="shared" si="0"/>
        <v/>
      </c>
    </row>
    <row r="61" spans="1:10" ht="21.95" customHeight="1">
      <c r="A61" s="20" t="str">
        <f>VLOOKUP(E61,'Q1.SL'!F:M,8,FALSE)</f>
        <v/>
      </c>
      <c r="B61" s="21" t="str">
        <f>_xlfn.IFERROR(VLOOKUP(E61,'Rec.'!B:H,4,FALSE),"")</f>
        <v/>
      </c>
      <c r="C61" s="21" t="str">
        <f>_xlfn.IFERROR(VLOOKUP(E61,'Rec.'!B:H,5,FALSE),"")</f>
        <v/>
      </c>
      <c r="D61" s="20" t="str">
        <f>_xlfn.IFERROR(VLOOKUP(E61,'Rec.'!B:H,6,FALSE),"")</f>
        <v/>
      </c>
      <c r="E61" s="20" t="str">
        <f>_xlfn.IFERROR(VLOOKUP(ROW()-8,'Q1.SL'!A:O,6,FALSE),"")</f>
        <v/>
      </c>
      <c r="F61" s="20" t="str">
        <f>VLOOKUP(E61,'Q1.SL'!F:M,6,FALSE)</f>
        <v/>
      </c>
      <c r="G61" s="31" t="str">
        <f>IF(ROW()-8&gt;'Inf.'!$I$10,"",VLOOKUP(E61,'Q1.SL'!F:M,4,FALSE))</f>
        <v/>
      </c>
      <c r="H61" s="20" t="str">
        <f>IF(ROW()-8&gt;'Inf.'!$I$10,"",VLOOKUP(E61,'Q1.SL'!F:M,5,FALSE))</f>
        <v/>
      </c>
      <c r="I61" s="46"/>
      <c r="J61" t="str">
        <f ca="1" t="shared" si="0"/>
        <v/>
      </c>
    </row>
    <row r="62" spans="1:10" ht="21.95" customHeight="1">
      <c r="A62" s="20" t="str">
        <f>VLOOKUP(E62,'Q1.SL'!F:M,8,FALSE)</f>
        <v/>
      </c>
      <c r="B62" s="21" t="str">
        <f>_xlfn.IFERROR(VLOOKUP(E62,'Rec.'!B:H,4,FALSE),"")</f>
        <v/>
      </c>
      <c r="C62" s="21" t="str">
        <f>_xlfn.IFERROR(VLOOKUP(E62,'Rec.'!B:H,5,FALSE),"")</f>
        <v/>
      </c>
      <c r="D62" s="20" t="str">
        <f>_xlfn.IFERROR(VLOOKUP(E62,'Rec.'!B:H,6,FALSE),"")</f>
        <v/>
      </c>
      <c r="E62" s="20" t="str">
        <f>_xlfn.IFERROR(VLOOKUP(ROW()-8,'Q1.SL'!A:O,6,FALSE),"")</f>
        <v/>
      </c>
      <c r="F62" s="20" t="str">
        <f>VLOOKUP(E62,'Q1.SL'!F:M,6,FALSE)</f>
        <v/>
      </c>
      <c r="G62" s="31" t="str">
        <f>IF(ROW()-8&gt;'Inf.'!$I$10,"",VLOOKUP(E62,'Q1.SL'!F:M,4,FALSE))</f>
        <v/>
      </c>
      <c r="H62" s="20" t="str">
        <f>IF(ROW()-8&gt;'Inf.'!$I$10,"",VLOOKUP(E62,'Q1.SL'!F:M,5,FALSE))</f>
        <v/>
      </c>
      <c r="I62" s="46"/>
      <c r="J62" t="str">
        <f ca="1" t="shared" si="0"/>
        <v/>
      </c>
    </row>
    <row r="63" spans="1:10" ht="21.95" customHeight="1">
      <c r="A63" s="20" t="str">
        <f>VLOOKUP(E63,'Q1.SL'!F:M,8,FALSE)</f>
        <v/>
      </c>
      <c r="B63" s="21" t="str">
        <f>_xlfn.IFERROR(VLOOKUP(E63,'Rec.'!B:H,4,FALSE),"")</f>
        <v/>
      </c>
      <c r="C63" s="21" t="str">
        <f>_xlfn.IFERROR(VLOOKUP(E63,'Rec.'!B:H,5,FALSE),"")</f>
        <v/>
      </c>
      <c r="D63" s="20" t="str">
        <f>_xlfn.IFERROR(VLOOKUP(E63,'Rec.'!B:H,6,FALSE),"")</f>
        <v/>
      </c>
      <c r="E63" s="20" t="str">
        <f>_xlfn.IFERROR(VLOOKUP(ROW()-8,'Q1.SL'!A:O,6,FALSE),"")</f>
        <v/>
      </c>
      <c r="F63" s="20" t="str">
        <f>VLOOKUP(E63,'Q1.SL'!F:M,6,FALSE)</f>
        <v/>
      </c>
      <c r="G63" s="31" t="str">
        <f>IF(ROW()-8&gt;'Inf.'!$I$10,"",VLOOKUP(E63,'Q1.SL'!F:M,4,FALSE))</f>
        <v/>
      </c>
      <c r="H63" s="20" t="str">
        <f>IF(ROW()-8&gt;'Inf.'!$I$10,"",VLOOKUP(E63,'Q1.SL'!F:M,5,FALSE))</f>
        <v/>
      </c>
      <c r="I63" s="46"/>
      <c r="J63" t="str">
        <f ca="1" t="shared" si="0"/>
        <v/>
      </c>
    </row>
    <row r="64" spans="1:10" ht="21.95" customHeight="1">
      <c r="A64" s="20" t="str">
        <f>VLOOKUP(E64,'Q1.SL'!F:M,8,FALSE)</f>
        <v/>
      </c>
      <c r="B64" s="21" t="str">
        <f>_xlfn.IFERROR(VLOOKUP(E64,'Rec.'!B:H,4,FALSE),"")</f>
        <v/>
      </c>
      <c r="C64" s="21" t="str">
        <f>_xlfn.IFERROR(VLOOKUP(E64,'Rec.'!B:H,5,FALSE),"")</f>
        <v/>
      </c>
      <c r="D64" s="20" t="str">
        <f>_xlfn.IFERROR(VLOOKUP(E64,'Rec.'!B:H,6,FALSE),"")</f>
        <v/>
      </c>
      <c r="E64" s="20" t="str">
        <f>_xlfn.IFERROR(VLOOKUP(ROW()-8,'Q1.SL'!A:O,6,FALSE),"")</f>
        <v/>
      </c>
      <c r="F64" s="20" t="str">
        <f>VLOOKUP(E64,'Q1.SL'!F:M,6,FALSE)</f>
        <v/>
      </c>
      <c r="G64" s="31" t="str">
        <f>IF(ROW()-8&gt;'Inf.'!$I$10,"",VLOOKUP(E64,'Q1.SL'!F:M,4,FALSE))</f>
        <v/>
      </c>
      <c r="H64" s="20" t="str">
        <f>IF(ROW()-8&gt;'Inf.'!$I$10,"",VLOOKUP(E64,'Q1.SL'!F:M,5,FALSE))</f>
        <v/>
      </c>
      <c r="I64" s="46"/>
      <c r="J64" t="str">
        <f ca="1" t="shared" si="0"/>
        <v/>
      </c>
    </row>
    <row r="65" spans="1:10" ht="21.95" customHeight="1">
      <c r="A65" s="20" t="str">
        <f>VLOOKUP(E65,'Q1.SL'!F:M,8,FALSE)</f>
        <v/>
      </c>
      <c r="B65" s="21" t="str">
        <f>_xlfn.IFERROR(VLOOKUP(E65,'Rec.'!B:H,4,FALSE),"")</f>
        <v/>
      </c>
      <c r="C65" s="21" t="str">
        <f>_xlfn.IFERROR(VLOOKUP(E65,'Rec.'!B:H,5,FALSE),"")</f>
        <v/>
      </c>
      <c r="D65" s="20" t="str">
        <f>_xlfn.IFERROR(VLOOKUP(E65,'Rec.'!B:H,6,FALSE),"")</f>
        <v/>
      </c>
      <c r="E65" s="20" t="str">
        <f>_xlfn.IFERROR(VLOOKUP(ROW()-8,'Q1.SL'!A:O,6,FALSE),"")</f>
        <v/>
      </c>
      <c r="F65" s="20" t="str">
        <f>VLOOKUP(E65,'Q1.SL'!F:M,6,FALSE)</f>
        <v/>
      </c>
      <c r="G65" s="31" t="str">
        <f>IF(ROW()-8&gt;'Inf.'!$I$10,"",VLOOKUP(E65,'Q1.SL'!F:M,4,FALSE))</f>
        <v/>
      </c>
      <c r="H65" s="20" t="str">
        <f>IF(ROW()-8&gt;'Inf.'!$I$10,"",VLOOKUP(E65,'Q1.SL'!F:M,5,FALSE))</f>
        <v/>
      </c>
      <c r="I65" s="46"/>
      <c r="J65" t="str">
        <f ca="1" t="shared" si="0"/>
        <v/>
      </c>
    </row>
    <row r="66" spans="1:10" ht="21.95" customHeight="1">
      <c r="A66" s="20" t="str">
        <f>VLOOKUP(E66,'Q1.SL'!F:M,8,FALSE)</f>
        <v/>
      </c>
      <c r="B66" s="21" t="str">
        <f>_xlfn.IFERROR(VLOOKUP(E66,'Rec.'!B:H,4,FALSE),"")</f>
        <v/>
      </c>
      <c r="C66" s="21" t="str">
        <f>_xlfn.IFERROR(VLOOKUP(E66,'Rec.'!B:H,5,FALSE),"")</f>
        <v/>
      </c>
      <c r="D66" s="20" t="str">
        <f>_xlfn.IFERROR(VLOOKUP(E66,'Rec.'!B:H,6,FALSE),"")</f>
        <v/>
      </c>
      <c r="E66" s="20" t="str">
        <f>_xlfn.IFERROR(VLOOKUP(ROW()-8,'Q1.SL'!A:O,6,FALSE),"")</f>
        <v/>
      </c>
      <c r="F66" s="20" t="str">
        <f>VLOOKUP(E66,'Q1.SL'!F:M,6,FALSE)</f>
        <v/>
      </c>
      <c r="G66" s="31" t="str">
        <f>IF(ROW()-8&gt;'Inf.'!$I$10,"",VLOOKUP(E66,'Q1.SL'!F:M,4,FALSE))</f>
        <v/>
      </c>
      <c r="H66" s="20" t="str">
        <f>IF(ROW()-8&gt;'Inf.'!$I$10,"",VLOOKUP(E66,'Q1.SL'!F:M,5,FALSE))</f>
        <v/>
      </c>
      <c r="I66" s="46"/>
      <c r="J66" t="str">
        <f ca="1" t="shared" si="0"/>
        <v/>
      </c>
    </row>
    <row r="67" spans="1:10" ht="21.95" customHeight="1">
      <c r="A67" s="20" t="str">
        <f>VLOOKUP(E67,'Q1.SL'!F:M,8,FALSE)</f>
        <v/>
      </c>
      <c r="B67" s="21" t="str">
        <f>_xlfn.IFERROR(VLOOKUP(E67,'Rec.'!B:H,4,FALSE),"")</f>
        <v/>
      </c>
      <c r="C67" s="21" t="str">
        <f>_xlfn.IFERROR(VLOOKUP(E67,'Rec.'!B:H,5,FALSE),"")</f>
        <v/>
      </c>
      <c r="D67" s="20" t="str">
        <f>_xlfn.IFERROR(VLOOKUP(E67,'Rec.'!B:H,6,FALSE),"")</f>
        <v/>
      </c>
      <c r="E67" s="20" t="str">
        <f>_xlfn.IFERROR(VLOOKUP(ROW()-8,'Q1.SL'!A:O,6,FALSE),"")</f>
        <v/>
      </c>
      <c r="F67" s="20" t="str">
        <f>VLOOKUP(E67,'Q1.SL'!F:M,6,FALSE)</f>
        <v/>
      </c>
      <c r="G67" s="31" t="str">
        <f>IF(ROW()-8&gt;'Inf.'!$I$10,"",VLOOKUP(E67,'Q1.SL'!F:M,4,FALSE))</f>
        <v/>
      </c>
      <c r="H67" s="20" t="str">
        <f>IF(ROW()-8&gt;'Inf.'!$I$10,"",VLOOKUP(E67,'Q1.SL'!F:M,5,FALSE))</f>
        <v/>
      </c>
      <c r="I67" s="46"/>
      <c r="J67" t="str">
        <f ca="1" t="shared" si="0"/>
        <v/>
      </c>
    </row>
    <row r="68" spans="1:10" ht="21.95" customHeight="1">
      <c r="A68" s="20" t="str">
        <f>VLOOKUP(E68,'Q1.SL'!F:M,8,FALSE)</f>
        <v/>
      </c>
      <c r="B68" s="21" t="str">
        <f>_xlfn.IFERROR(VLOOKUP(E68,'Rec.'!B:H,4,FALSE),"")</f>
        <v/>
      </c>
      <c r="C68" s="21" t="str">
        <f>_xlfn.IFERROR(VLOOKUP(E68,'Rec.'!B:H,5,FALSE),"")</f>
        <v/>
      </c>
      <c r="D68" s="20" t="str">
        <f>_xlfn.IFERROR(VLOOKUP(E68,'Rec.'!B:H,6,FALSE),"")</f>
        <v/>
      </c>
      <c r="E68" s="20" t="str">
        <f>_xlfn.IFERROR(VLOOKUP(ROW()-8,'Q1.SL'!A:O,6,FALSE),"")</f>
        <v/>
      </c>
      <c r="F68" s="20" t="str">
        <f>VLOOKUP(E68,'Q1.SL'!F:M,6,FALSE)</f>
        <v/>
      </c>
      <c r="G68" s="31" t="str">
        <f>IF(ROW()-8&gt;'Inf.'!$I$10,"",VLOOKUP(E68,'Q1.SL'!F:M,4,FALSE))</f>
        <v/>
      </c>
      <c r="H68" s="20" t="str">
        <f>IF(ROW()-8&gt;'Inf.'!$I$10,"",VLOOKUP(E68,'Q1.SL'!F:M,5,FALSE))</f>
        <v/>
      </c>
      <c r="I68" s="46"/>
      <c r="J68" t="str">
        <f ca="1" t="shared" si="0"/>
        <v/>
      </c>
    </row>
    <row r="69" spans="1:10" ht="21.95" customHeight="1">
      <c r="A69" s="20" t="str">
        <f>VLOOKUP(E69,'Q1.SL'!F:M,8,FALSE)</f>
        <v/>
      </c>
      <c r="B69" s="21" t="str">
        <f>_xlfn.IFERROR(VLOOKUP(E69,'Rec.'!B:H,4,FALSE),"")</f>
        <v/>
      </c>
      <c r="C69" s="21" t="str">
        <f>_xlfn.IFERROR(VLOOKUP(E69,'Rec.'!B:H,5,FALSE),"")</f>
        <v/>
      </c>
      <c r="D69" s="20" t="str">
        <f>_xlfn.IFERROR(VLOOKUP(E69,'Rec.'!B:H,6,FALSE),"")</f>
        <v/>
      </c>
      <c r="E69" s="20" t="str">
        <f>_xlfn.IFERROR(VLOOKUP(ROW()-8,'Q1.SL'!A:O,6,FALSE),"")</f>
        <v/>
      </c>
      <c r="F69" s="20" t="str">
        <f>VLOOKUP(E69,'Q1.SL'!F:M,6,FALSE)</f>
        <v/>
      </c>
      <c r="G69" s="31" t="str">
        <f>IF(ROW()-8&gt;'Inf.'!$I$10,"",VLOOKUP(E69,'Q1.SL'!F:M,4,FALSE))</f>
        <v/>
      </c>
      <c r="H69" s="20" t="str">
        <f>IF(ROW()-8&gt;'Inf.'!$I$10,"",VLOOKUP(E69,'Q1.SL'!F:M,5,FALSE))</f>
        <v/>
      </c>
      <c r="I69" s="46"/>
      <c r="J69" t="str">
        <f ca="1" t="shared" si="0"/>
        <v/>
      </c>
    </row>
    <row r="70" spans="1:10" ht="21.95" customHeight="1">
      <c r="A70" s="20" t="str">
        <f>VLOOKUP(E70,'Q1.SL'!F:M,8,FALSE)</f>
        <v/>
      </c>
      <c r="B70" s="21" t="str">
        <f>_xlfn.IFERROR(VLOOKUP(E70,'Rec.'!B:H,4,FALSE),"")</f>
        <v/>
      </c>
      <c r="C70" s="21" t="str">
        <f>_xlfn.IFERROR(VLOOKUP(E70,'Rec.'!B:H,5,FALSE),"")</f>
        <v/>
      </c>
      <c r="D70" s="20" t="str">
        <f>_xlfn.IFERROR(VLOOKUP(E70,'Rec.'!B:H,6,FALSE),"")</f>
        <v/>
      </c>
      <c r="E70" s="20" t="str">
        <f>_xlfn.IFERROR(VLOOKUP(ROW()-8,'Q1.SL'!A:O,6,FALSE),"")</f>
        <v/>
      </c>
      <c r="F70" s="20" t="str">
        <f>VLOOKUP(E70,'Q1.SL'!F:M,6,FALSE)</f>
        <v/>
      </c>
      <c r="G70" s="31" t="str">
        <f>IF(ROW()-8&gt;'Inf.'!$I$10,"",VLOOKUP(E70,'Q1.SL'!F:M,4,FALSE))</f>
        <v/>
      </c>
      <c r="H70" s="20" t="str">
        <f>IF(ROW()-8&gt;'Inf.'!$I$10,"",VLOOKUP(E70,'Q1.SL'!F:M,5,FALSE))</f>
        <v/>
      </c>
      <c r="I70" s="46"/>
      <c r="J70" t="str">
        <f ca="1" t="shared" si="0"/>
        <v/>
      </c>
    </row>
    <row r="71" spans="1:10" ht="21.95" customHeight="1">
      <c r="A71" s="20" t="str">
        <f>VLOOKUP(E71,'Q1.SL'!F:M,8,FALSE)</f>
        <v/>
      </c>
      <c r="B71" s="21" t="str">
        <f>_xlfn.IFERROR(VLOOKUP(E71,'Rec.'!B:H,4,FALSE),"")</f>
        <v/>
      </c>
      <c r="C71" s="21" t="str">
        <f>_xlfn.IFERROR(VLOOKUP(E71,'Rec.'!B:H,5,FALSE),"")</f>
        <v/>
      </c>
      <c r="D71" s="20" t="str">
        <f>_xlfn.IFERROR(VLOOKUP(E71,'Rec.'!B:H,6,FALSE),"")</f>
        <v/>
      </c>
      <c r="E71" s="20" t="str">
        <f>_xlfn.IFERROR(VLOOKUP(ROW()-8,'Q1.SL'!A:O,6,FALSE),"")</f>
        <v/>
      </c>
      <c r="F71" s="20" t="str">
        <f>VLOOKUP(E71,'Q1.SL'!F:M,6,FALSE)</f>
        <v/>
      </c>
      <c r="G71" s="31" t="str">
        <f>IF(ROW()-8&gt;'Inf.'!$I$10,"",VLOOKUP(E71,'Q1.SL'!F:M,4,FALSE))</f>
        <v/>
      </c>
      <c r="H71" s="20" t="str">
        <f>IF(ROW()-8&gt;'Inf.'!$I$10,"",VLOOKUP(E71,'Q1.SL'!F:M,5,FALSE))</f>
        <v/>
      </c>
      <c r="I71" s="46"/>
      <c r="J71" t="str">
        <f ca="1" t="shared" si="0"/>
        <v/>
      </c>
    </row>
    <row r="72" spans="1:10" ht="21.95" customHeight="1">
      <c r="A72" s="20" t="str">
        <f>VLOOKUP(E72,'Q1.SL'!F:M,8,FALSE)</f>
        <v/>
      </c>
      <c r="B72" s="21" t="str">
        <f>_xlfn.IFERROR(VLOOKUP(E72,'Rec.'!B:H,4,FALSE),"")</f>
        <v/>
      </c>
      <c r="C72" s="21" t="str">
        <f>_xlfn.IFERROR(VLOOKUP(E72,'Rec.'!B:H,5,FALSE),"")</f>
        <v/>
      </c>
      <c r="D72" s="20" t="str">
        <f>_xlfn.IFERROR(VLOOKUP(E72,'Rec.'!B:H,6,FALSE),"")</f>
        <v/>
      </c>
      <c r="E72" s="20" t="str">
        <f>_xlfn.IFERROR(VLOOKUP(ROW()-8,'Q1.SL'!A:O,6,FALSE),"")</f>
        <v/>
      </c>
      <c r="F72" s="20" t="str">
        <f>VLOOKUP(E72,'Q1.SL'!F:M,6,FALSE)</f>
        <v/>
      </c>
      <c r="G72" s="31" t="str">
        <f>IF(ROW()-8&gt;'Inf.'!$I$10,"",VLOOKUP(E72,'Q1.SL'!F:M,4,FALSE))</f>
        <v/>
      </c>
      <c r="H72" s="20" t="str">
        <f>IF(ROW()-8&gt;'Inf.'!$I$10,"",VLOOKUP(E72,'Q1.SL'!F:M,5,FALSE))</f>
        <v/>
      </c>
      <c r="I72" s="46"/>
      <c r="J72" t="str">
        <f ca="1" t="shared" si="0"/>
        <v/>
      </c>
    </row>
    <row r="73" spans="1:10" ht="21.95" customHeight="1">
      <c r="A73" s="20" t="str">
        <f>VLOOKUP(E73,'Q1.SL'!F:M,8,FALSE)</f>
        <v/>
      </c>
      <c r="B73" s="21" t="str">
        <f>_xlfn.IFERROR(VLOOKUP(E73,'Rec.'!B:H,4,FALSE),"")</f>
        <v/>
      </c>
      <c r="C73" s="21" t="str">
        <f>_xlfn.IFERROR(VLOOKUP(E73,'Rec.'!B:H,5,FALSE),"")</f>
        <v/>
      </c>
      <c r="D73" s="20" t="str">
        <f>_xlfn.IFERROR(VLOOKUP(E73,'Rec.'!B:H,6,FALSE),"")</f>
        <v/>
      </c>
      <c r="E73" s="20" t="str">
        <f>_xlfn.IFERROR(VLOOKUP(ROW()-8,'Q1.SL'!A:O,6,FALSE),"")</f>
        <v/>
      </c>
      <c r="F73" s="20" t="str">
        <f>VLOOKUP(E73,'Q1.SL'!F:M,6,FALSE)</f>
        <v/>
      </c>
      <c r="G73" s="31" t="str">
        <f>IF(ROW()-8&gt;'Inf.'!$I$10,"",VLOOKUP(E73,'Q1.SL'!F:M,4,FALSE))</f>
        <v/>
      </c>
      <c r="H73" s="20" t="str">
        <f>IF(ROW()-8&gt;'Inf.'!$I$10,"",VLOOKUP(E73,'Q1.SL'!F:M,5,FALSE))</f>
        <v/>
      </c>
      <c r="I73" s="46"/>
      <c r="J73" t="str">
        <f aca="true" t="shared" si="1" ref="J73:J136">_xlfn.IFERROR(_xlfn.RANK.AVG(A73,A:A,1),"")</f>
        <v/>
      </c>
    </row>
    <row r="74" spans="1:10" ht="21.95" customHeight="1">
      <c r="A74" s="20" t="str">
        <f>VLOOKUP(E74,'Q1.SL'!F:M,8,FALSE)</f>
        <v/>
      </c>
      <c r="B74" s="21" t="str">
        <f>_xlfn.IFERROR(VLOOKUP(E74,'Rec.'!B:H,4,FALSE),"")</f>
        <v/>
      </c>
      <c r="C74" s="21" t="str">
        <f>_xlfn.IFERROR(VLOOKUP(E74,'Rec.'!B:H,5,FALSE),"")</f>
        <v/>
      </c>
      <c r="D74" s="20" t="str">
        <f>_xlfn.IFERROR(VLOOKUP(E74,'Rec.'!B:H,6,FALSE),"")</f>
        <v/>
      </c>
      <c r="E74" s="20" t="str">
        <f>_xlfn.IFERROR(VLOOKUP(ROW()-8,'Q1.SL'!A:O,6,FALSE),"")</f>
        <v/>
      </c>
      <c r="F74" s="20" t="str">
        <f>VLOOKUP(E74,'Q1.SL'!F:M,6,FALSE)</f>
        <v/>
      </c>
      <c r="G74" s="31" t="str">
        <f>IF(ROW()-8&gt;'Inf.'!$I$10,"",VLOOKUP(E74,'Q1.SL'!F:M,4,FALSE))</f>
        <v/>
      </c>
      <c r="H74" s="20" t="str">
        <f>IF(ROW()-8&gt;'Inf.'!$I$10,"",VLOOKUP(E74,'Q1.SL'!F:M,5,FALSE))</f>
        <v/>
      </c>
      <c r="I74" s="46"/>
      <c r="J74" t="str">
        <f ca="1" t="shared" si="1"/>
        <v/>
      </c>
    </row>
    <row r="75" spans="1:10" ht="21.95" customHeight="1">
      <c r="A75" s="20" t="str">
        <f>VLOOKUP(E75,'Q1.SL'!F:M,8,FALSE)</f>
        <v/>
      </c>
      <c r="B75" s="21" t="str">
        <f>_xlfn.IFERROR(VLOOKUP(E75,'Rec.'!B:H,4,FALSE),"")</f>
        <v/>
      </c>
      <c r="C75" s="21" t="str">
        <f>_xlfn.IFERROR(VLOOKUP(E75,'Rec.'!B:H,5,FALSE),"")</f>
        <v/>
      </c>
      <c r="D75" s="20" t="str">
        <f>_xlfn.IFERROR(VLOOKUP(E75,'Rec.'!B:H,6,FALSE),"")</f>
        <v/>
      </c>
      <c r="E75" s="20" t="str">
        <f>_xlfn.IFERROR(VLOOKUP(ROW()-8,'Q1.SL'!A:O,6,FALSE),"")</f>
        <v/>
      </c>
      <c r="F75" s="20" t="str">
        <f>VLOOKUP(E75,'Q1.SL'!F:M,6,FALSE)</f>
        <v/>
      </c>
      <c r="G75" s="31" t="str">
        <f>IF(ROW()-8&gt;'Inf.'!$I$10,"",VLOOKUP(E75,'Q1.SL'!F:M,4,FALSE))</f>
        <v/>
      </c>
      <c r="H75" s="20" t="str">
        <f>IF(ROW()-8&gt;'Inf.'!$I$10,"",VLOOKUP(E75,'Q1.SL'!F:M,5,FALSE))</f>
        <v/>
      </c>
      <c r="I75" s="46"/>
      <c r="J75" t="str">
        <f ca="1" t="shared" si="1"/>
        <v/>
      </c>
    </row>
    <row r="76" spans="1:10" ht="21.95" customHeight="1">
      <c r="A76" s="20" t="str">
        <f>VLOOKUP(E76,'Q1.SL'!F:M,8,FALSE)</f>
        <v/>
      </c>
      <c r="B76" s="21" t="str">
        <f>_xlfn.IFERROR(VLOOKUP(E76,'Rec.'!B:H,4,FALSE),"")</f>
        <v/>
      </c>
      <c r="C76" s="21" t="str">
        <f>_xlfn.IFERROR(VLOOKUP(E76,'Rec.'!B:H,5,FALSE),"")</f>
        <v/>
      </c>
      <c r="D76" s="20" t="str">
        <f>_xlfn.IFERROR(VLOOKUP(E76,'Rec.'!B:H,6,FALSE),"")</f>
        <v/>
      </c>
      <c r="E76" s="20" t="str">
        <f>_xlfn.IFERROR(VLOOKUP(ROW()-8,'Q1.SL'!A:O,6,FALSE),"")</f>
        <v/>
      </c>
      <c r="F76" s="20" t="str">
        <f>VLOOKUP(E76,'Q1.SL'!F:M,6,FALSE)</f>
        <v/>
      </c>
      <c r="G76" s="31" t="str">
        <f>IF(ROW()-8&gt;'Inf.'!$I$10,"",VLOOKUP(E76,'Q1.SL'!F:M,4,FALSE))</f>
        <v/>
      </c>
      <c r="H76" s="20" t="str">
        <f>IF(ROW()-8&gt;'Inf.'!$I$10,"",VLOOKUP(E76,'Q1.SL'!F:M,5,FALSE))</f>
        <v/>
      </c>
      <c r="I76" s="46"/>
      <c r="J76" t="str">
        <f ca="1" t="shared" si="1"/>
        <v/>
      </c>
    </row>
    <row r="77" spans="1:10" ht="21.95" customHeight="1">
      <c r="A77" s="20" t="str">
        <f>VLOOKUP(E77,'Q1.SL'!F:M,8,FALSE)</f>
        <v/>
      </c>
      <c r="B77" s="21" t="str">
        <f>_xlfn.IFERROR(VLOOKUP(E77,'Rec.'!B:H,4,FALSE),"")</f>
        <v/>
      </c>
      <c r="C77" s="21" t="str">
        <f>_xlfn.IFERROR(VLOOKUP(E77,'Rec.'!B:H,5,FALSE),"")</f>
        <v/>
      </c>
      <c r="D77" s="20" t="str">
        <f>_xlfn.IFERROR(VLOOKUP(E77,'Rec.'!B:H,6,FALSE),"")</f>
        <v/>
      </c>
      <c r="E77" s="20" t="str">
        <f>_xlfn.IFERROR(VLOOKUP(ROW()-8,'Q1.SL'!A:O,6,FALSE),"")</f>
        <v/>
      </c>
      <c r="F77" s="20" t="str">
        <f>VLOOKUP(E77,'Q1.SL'!F:M,6,FALSE)</f>
        <v/>
      </c>
      <c r="G77" s="31" t="str">
        <f>IF(ROW()-8&gt;'Inf.'!$I$10,"",VLOOKUP(E77,'Q1.SL'!F:M,4,FALSE))</f>
        <v/>
      </c>
      <c r="H77" s="20" t="str">
        <f>IF(ROW()-8&gt;'Inf.'!$I$10,"",VLOOKUP(E77,'Q1.SL'!F:M,5,FALSE))</f>
        <v/>
      </c>
      <c r="I77" s="46"/>
      <c r="J77" t="str">
        <f ca="1" t="shared" si="1"/>
        <v/>
      </c>
    </row>
    <row r="78" spans="1:10" ht="21.95" customHeight="1">
      <c r="A78" s="20" t="str">
        <f>VLOOKUP(E78,'Q1.SL'!F:M,8,FALSE)</f>
        <v/>
      </c>
      <c r="B78" s="21" t="str">
        <f>_xlfn.IFERROR(VLOOKUP(E78,'Rec.'!B:H,4,FALSE),"")</f>
        <v/>
      </c>
      <c r="C78" s="21" t="str">
        <f>_xlfn.IFERROR(VLOOKUP(E78,'Rec.'!B:H,5,FALSE),"")</f>
        <v/>
      </c>
      <c r="D78" s="20" t="str">
        <f>_xlfn.IFERROR(VLOOKUP(E78,'Rec.'!B:H,6,FALSE),"")</f>
        <v/>
      </c>
      <c r="E78" s="20" t="str">
        <f>_xlfn.IFERROR(VLOOKUP(ROW()-8,'Q1.SL'!A:O,6,FALSE),"")</f>
        <v/>
      </c>
      <c r="F78" s="20" t="str">
        <f>VLOOKUP(E78,'Q1.SL'!F:M,6,FALSE)</f>
        <v/>
      </c>
      <c r="G78" s="31" t="str">
        <f>IF(ROW()-8&gt;'Inf.'!$I$10,"",VLOOKUP(E78,'Q1.SL'!F:M,4,FALSE))</f>
        <v/>
      </c>
      <c r="H78" s="20" t="str">
        <f>IF(ROW()-8&gt;'Inf.'!$I$10,"",VLOOKUP(E78,'Q1.SL'!F:M,5,FALSE))</f>
        <v/>
      </c>
      <c r="I78" s="46"/>
      <c r="J78" t="str">
        <f ca="1" t="shared" si="1"/>
        <v/>
      </c>
    </row>
    <row r="79" spans="1:10" ht="21.95" customHeight="1">
      <c r="A79" s="20" t="str">
        <f>VLOOKUP(E79,'Q1.SL'!F:M,8,FALSE)</f>
        <v/>
      </c>
      <c r="B79" s="21" t="str">
        <f>_xlfn.IFERROR(VLOOKUP(E79,'Rec.'!B:H,4,FALSE),"")</f>
        <v/>
      </c>
      <c r="C79" s="21" t="str">
        <f>_xlfn.IFERROR(VLOOKUP(E79,'Rec.'!B:H,5,FALSE),"")</f>
        <v/>
      </c>
      <c r="D79" s="20" t="str">
        <f>_xlfn.IFERROR(VLOOKUP(E79,'Rec.'!B:H,6,FALSE),"")</f>
        <v/>
      </c>
      <c r="E79" s="20" t="str">
        <f>_xlfn.IFERROR(VLOOKUP(ROW()-8,'Q1.SL'!A:O,6,FALSE),"")</f>
        <v/>
      </c>
      <c r="F79" s="20" t="str">
        <f>VLOOKUP(E79,'Q1.SL'!F:M,6,FALSE)</f>
        <v/>
      </c>
      <c r="G79" s="31" t="str">
        <f>IF(ROW()-8&gt;'Inf.'!$I$10,"",VLOOKUP(E79,'Q1.SL'!F:M,4,FALSE))</f>
        <v/>
      </c>
      <c r="H79" s="20" t="str">
        <f>IF(ROW()-8&gt;'Inf.'!$I$10,"",VLOOKUP(E79,'Q1.SL'!F:M,5,FALSE))</f>
        <v/>
      </c>
      <c r="I79" s="46"/>
      <c r="J79" t="str">
        <f ca="1" t="shared" si="1"/>
        <v/>
      </c>
    </row>
    <row r="80" spans="1:10" ht="21.95" customHeight="1">
      <c r="A80" s="20" t="str">
        <f>VLOOKUP(E80,'Q1.SL'!F:M,8,FALSE)</f>
        <v/>
      </c>
      <c r="B80" s="21" t="str">
        <f>_xlfn.IFERROR(VLOOKUP(E80,'Rec.'!B:H,4,FALSE),"")</f>
        <v/>
      </c>
      <c r="C80" s="21" t="str">
        <f>_xlfn.IFERROR(VLOOKUP(E80,'Rec.'!B:H,5,FALSE),"")</f>
        <v/>
      </c>
      <c r="D80" s="20" t="str">
        <f>_xlfn.IFERROR(VLOOKUP(E80,'Rec.'!B:H,6,FALSE),"")</f>
        <v/>
      </c>
      <c r="E80" s="20" t="str">
        <f>_xlfn.IFERROR(VLOOKUP(ROW()-8,'Q1.SL'!A:O,6,FALSE),"")</f>
        <v/>
      </c>
      <c r="F80" s="20" t="str">
        <f>VLOOKUP(E80,'Q1.SL'!F:M,6,FALSE)</f>
        <v/>
      </c>
      <c r="G80" s="31" t="str">
        <f>IF(ROW()-8&gt;'Inf.'!$I$10,"",VLOOKUP(E80,'Q1.SL'!F:M,4,FALSE))</f>
        <v/>
      </c>
      <c r="H80" s="20" t="str">
        <f>IF(ROW()-8&gt;'Inf.'!$I$10,"",VLOOKUP(E80,'Q1.SL'!F:M,5,FALSE))</f>
        <v/>
      </c>
      <c r="I80" s="46"/>
      <c r="J80" t="str">
        <f ca="1" t="shared" si="1"/>
        <v/>
      </c>
    </row>
    <row r="81" spans="1:10" ht="21.95" customHeight="1">
      <c r="A81" s="20" t="str">
        <f>VLOOKUP(E81,'Q1.SL'!F:M,8,FALSE)</f>
        <v/>
      </c>
      <c r="B81" s="21" t="str">
        <f>_xlfn.IFERROR(VLOOKUP(E81,'Rec.'!B:H,4,FALSE),"")</f>
        <v/>
      </c>
      <c r="C81" s="21" t="str">
        <f>_xlfn.IFERROR(VLOOKUP(E81,'Rec.'!B:H,5,FALSE),"")</f>
        <v/>
      </c>
      <c r="D81" s="20" t="str">
        <f>_xlfn.IFERROR(VLOOKUP(E81,'Rec.'!B:H,6,FALSE),"")</f>
        <v/>
      </c>
      <c r="E81" s="20" t="str">
        <f>_xlfn.IFERROR(VLOOKUP(ROW()-8,'Q1.SL'!A:O,6,FALSE),"")</f>
        <v/>
      </c>
      <c r="F81" s="20" t="str">
        <f>VLOOKUP(E81,'Q1.SL'!F:M,6,FALSE)</f>
        <v/>
      </c>
      <c r="G81" s="31" t="str">
        <f>IF(ROW()-8&gt;'Inf.'!$I$10,"",VLOOKUP(E81,'Q1.SL'!F:M,4,FALSE))</f>
        <v/>
      </c>
      <c r="H81" s="20" t="str">
        <f>IF(ROW()-8&gt;'Inf.'!$I$10,"",VLOOKUP(E81,'Q1.SL'!F:M,5,FALSE))</f>
        <v/>
      </c>
      <c r="I81" s="46"/>
      <c r="J81" t="str">
        <f ca="1" t="shared" si="1"/>
        <v/>
      </c>
    </row>
    <row r="82" spans="1:10" ht="21.95" customHeight="1">
      <c r="A82" s="20" t="str">
        <f>VLOOKUP(E82,'Q1.SL'!F:M,8,FALSE)</f>
        <v/>
      </c>
      <c r="B82" s="21" t="str">
        <f>_xlfn.IFERROR(VLOOKUP(E82,'Rec.'!B:H,4,FALSE),"")</f>
        <v/>
      </c>
      <c r="C82" s="21" t="str">
        <f>_xlfn.IFERROR(VLOOKUP(E82,'Rec.'!B:H,5,FALSE),"")</f>
        <v/>
      </c>
      <c r="D82" s="20" t="str">
        <f>_xlfn.IFERROR(VLOOKUP(E82,'Rec.'!B:H,6,FALSE),"")</f>
        <v/>
      </c>
      <c r="E82" s="20" t="str">
        <f>_xlfn.IFERROR(VLOOKUP(ROW()-8,'Q1.SL'!A:O,6,FALSE),"")</f>
        <v/>
      </c>
      <c r="F82" s="20" t="str">
        <f>VLOOKUP(E82,'Q1.SL'!F:M,6,FALSE)</f>
        <v/>
      </c>
      <c r="G82" s="31" t="str">
        <f>IF(ROW()-8&gt;'Inf.'!$I$10,"",VLOOKUP(E82,'Q1.SL'!F:M,4,FALSE))</f>
        <v/>
      </c>
      <c r="H82" s="20" t="str">
        <f>IF(ROW()-8&gt;'Inf.'!$I$10,"",VLOOKUP(E82,'Q1.SL'!F:M,5,FALSE))</f>
        <v/>
      </c>
      <c r="I82" s="46"/>
      <c r="J82" t="str">
        <f ca="1" t="shared" si="1"/>
        <v/>
      </c>
    </row>
    <row r="83" spans="1:10" ht="21.95" customHeight="1">
      <c r="A83" s="20" t="str">
        <f>VLOOKUP(E83,'Q1.SL'!F:M,8,FALSE)</f>
        <v/>
      </c>
      <c r="B83" s="21" t="str">
        <f>_xlfn.IFERROR(VLOOKUP(E83,'Rec.'!B:H,4,FALSE),"")</f>
        <v/>
      </c>
      <c r="C83" s="21" t="str">
        <f>_xlfn.IFERROR(VLOOKUP(E83,'Rec.'!B:H,5,FALSE),"")</f>
        <v/>
      </c>
      <c r="D83" s="20" t="str">
        <f>_xlfn.IFERROR(VLOOKUP(E83,'Rec.'!B:H,6,FALSE),"")</f>
        <v/>
      </c>
      <c r="E83" s="20" t="str">
        <f>_xlfn.IFERROR(VLOOKUP(ROW()-8,'Q1.SL'!A:O,6,FALSE),"")</f>
        <v/>
      </c>
      <c r="F83" s="20" t="str">
        <f>VLOOKUP(E83,'Q1.SL'!F:M,6,FALSE)</f>
        <v/>
      </c>
      <c r="G83" s="31" t="str">
        <f>IF(ROW()-8&gt;'Inf.'!$I$10,"",VLOOKUP(E83,'Q1.SL'!F:M,4,FALSE))</f>
        <v/>
      </c>
      <c r="H83" s="20" t="str">
        <f>IF(ROW()-8&gt;'Inf.'!$I$10,"",VLOOKUP(E83,'Q1.SL'!F:M,5,FALSE))</f>
        <v/>
      </c>
      <c r="I83" s="46"/>
      <c r="J83" t="str">
        <f ca="1" t="shared" si="1"/>
        <v/>
      </c>
    </row>
    <row r="84" spans="1:10" ht="21.95" customHeight="1">
      <c r="A84" s="20" t="str">
        <f>VLOOKUP(E84,'Q1.SL'!F:M,8,FALSE)</f>
        <v/>
      </c>
      <c r="B84" s="21" t="str">
        <f>_xlfn.IFERROR(VLOOKUP(E84,'Rec.'!B:H,4,FALSE),"")</f>
        <v/>
      </c>
      <c r="C84" s="21" t="str">
        <f>_xlfn.IFERROR(VLOOKUP(E84,'Rec.'!B:H,5,FALSE),"")</f>
        <v/>
      </c>
      <c r="D84" s="20" t="str">
        <f>_xlfn.IFERROR(VLOOKUP(E84,'Rec.'!B:H,6,FALSE),"")</f>
        <v/>
      </c>
      <c r="E84" s="20" t="str">
        <f>_xlfn.IFERROR(VLOOKUP(ROW()-8,'Q1.SL'!A:O,6,FALSE),"")</f>
        <v/>
      </c>
      <c r="F84" s="20" t="str">
        <f>VLOOKUP(E84,'Q1.SL'!F:M,6,FALSE)</f>
        <v/>
      </c>
      <c r="G84" s="31" t="str">
        <f>IF(ROW()-8&gt;'Inf.'!$I$10,"",VLOOKUP(E84,'Q1.SL'!F:M,4,FALSE))</f>
        <v/>
      </c>
      <c r="H84" s="20" t="str">
        <f>IF(ROW()-8&gt;'Inf.'!$I$10,"",VLOOKUP(E84,'Q1.SL'!F:M,5,FALSE))</f>
        <v/>
      </c>
      <c r="I84" s="46"/>
      <c r="J84" t="str">
        <f ca="1" t="shared" si="1"/>
        <v/>
      </c>
    </row>
    <row r="85" spans="1:10" ht="21.95" customHeight="1">
      <c r="A85" s="20" t="str">
        <f>VLOOKUP(E85,'Q1.SL'!F:M,8,FALSE)</f>
        <v/>
      </c>
      <c r="B85" s="21" t="str">
        <f>_xlfn.IFERROR(VLOOKUP(E85,'Rec.'!B:H,4,FALSE),"")</f>
        <v/>
      </c>
      <c r="C85" s="21" t="str">
        <f>_xlfn.IFERROR(VLOOKUP(E85,'Rec.'!B:H,5,FALSE),"")</f>
        <v/>
      </c>
      <c r="D85" s="20" t="str">
        <f>_xlfn.IFERROR(VLOOKUP(E85,'Rec.'!B:H,6,FALSE),"")</f>
        <v/>
      </c>
      <c r="E85" s="20" t="str">
        <f>_xlfn.IFERROR(VLOOKUP(ROW()-8,'Q1.SL'!A:O,6,FALSE),"")</f>
        <v/>
      </c>
      <c r="F85" s="20" t="str">
        <f>VLOOKUP(E85,'Q1.SL'!F:M,6,FALSE)</f>
        <v/>
      </c>
      <c r="G85" s="31" t="str">
        <f>IF(ROW()-8&gt;'Inf.'!$I$10,"",VLOOKUP(E85,'Q1.SL'!F:M,4,FALSE))</f>
        <v/>
      </c>
      <c r="H85" s="20" t="str">
        <f>IF(ROW()-8&gt;'Inf.'!$I$10,"",VLOOKUP(E85,'Q1.SL'!F:M,5,FALSE))</f>
        <v/>
      </c>
      <c r="I85" s="46"/>
      <c r="J85" t="str">
        <f ca="1" t="shared" si="1"/>
        <v/>
      </c>
    </row>
    <row r="86" spans="1:10" ht="21.95" customHeight="1">
      <c r="A86" s="20" t="str">
        <f>VLOOKUP(E86,'Q1.SL'!F:M,8,FALSE)</f>
        <v/>
      </c>
      <c r="B86" s="21" t="str">
        <f>_xlfn.IFERROR(VLOOKUP(E86,'Rec.'!B:H,4,FALSE),"")</f>
        <v/>
      </c>
      <c r="C86" s="21" t="str">
        <f>_xlfn.IFERROR(VLOOKUP(E86,'Rec.'!B:H,5,FALSE),"")</f>
        <v/>
      </c>
      <c r="D86" s="20" t="str">
        <f>_xlfn.IFERROR(VLOOKUP(E86,'Rec.'!B:H,6,FALSE),"")</f>
        <v/>
      </c>
      <c r="E86" s="20" t="str">
        <f>_xlfn.IFERROR(VLOOKUP(ROW()-8,'Q1.SL'!A:O,6,FALSE),"")</f>
        <v/>
      </c>
      <c r="F86" s="20" t="str">
        <f>VLOOKUP(E86,'Q1.SL'!F:M,6,FALSE)</f>
        <v/>
      </c>
      <c r="G86" s="31" t="str">
        <f>IF(ROW()-8&gt;'Inf.'!$I$10,"",VLOOKUP(E86,'Q1.SL'!F:M,4,FALSE))</f>
        <v/>
      </c>
      <c r="H86" s="20" t="str">
        <f>IF(ROW()-8&gt;'Inf.'!$I$10,"",VLOOKUP(E86,'Q1.SL'!F:M,5,FALSE))</f>
        <v/>
      </c>
      <c r="I86" s="46"/>
      <c r="J86" t="str">
        <f ca="1" t="shared" si="1"/>
        <v/>
      </c>
    </row>
    <row r="87" spans="1:10" ht="21.95" customHeight="1">
      <c r="A87" s="20" t="str">
        <f>VLOOKUP(E87,'Q1.SL'!F:M,8,FALSE)</f>
        <v/>
      </c>
      <c r="B87" s="21" t="str">
        <f>_xlfn.IFERROR(VLOOKUP(E87,'Rec.'!B:H,4,FALSE),"")</f>
        <v/>
      </c>
      <c r="C87" s="21" t="str">
        <f>_xlfn.IFERROR(VLOOKUP(E87,'Rec.'!B:H,5,FALSE),"")</f>
        <v/>
      </c>
      <c r="D87" s="20" t="str">
        <f>_xlfn.IFERROR(VLOOKUP(E87,'Rec.'!B:H,6,FALSE),"")</f>
        <v/>
      </c>
      <c r="E87" s="20" t="str">
        <f>_xlfn.IFERROR(VLOOKUP(ROW()-8,'Q1.SL'!A:O,6,FALSE),"")</f>
        <v/>
      </c>
      <c r="F87" s="20" t="str">
        <f>VLOOKUP(E87,'Q1.SL'!F:M,6,FALSE)</f>
        <v/>
      </c>
      <c r="G87" s="31" t="str">
        <f>IF(ROW()-8&gt;'Inf.'!$I$10,"",VLOOKUP(E87,'Q1.SL'!F:M,4,FALSE))</f>
        <v/>
      </c>
      <c r="H87" s="20" t="str">
        <f>IF(ROW()-8&gt;'Inf.'!$I$10,"",VLOOKUP(E87,'Q1.SL'!F:M,5,FALSE))</f>
        <v/>
      </c>
      <c r="I87" s="46"/>
      <c r="J87" t="str">
        <f ca="1" t="shared" si="1"/>
        <v/>
      </c>
    </row>
    <row r="88" spans="1:10" ht="21.95" customHeight="1">
      <c r="A88" s="20" t="str">
        <f>VLOOKUP(E88,'Q1.SL'!F:M,8,FALSE)</f>
        <v/>
      </c>
      <c r="B88" s="21" t="str">
        <f>_xlfn.IFERROR(VLOOKUP(E88,'Rec.'!B:H,4,FALSE),"")</f>
        <v/>
      </c>
      <c r="C88" s="21" t="str">
        <f>_xlfn.IFERROR(VLOOKUP(E88,'Rec.'!B:H,5,FALSE),"")</f>
        <v/>
      </c>
      <c r="D88" s="20" t="str">
        <f>_xlfn.IFERROR(VLOOKUP(E88,'Rec.'!B:H,6,FALSE),"")</f>
        <v/>
      </c>
      <c r="E88" s="20" t="str">
        <f>_xlfn.IFERROR(VLOOKUP(ROW()-8,'Q1.SL'!A:O,6,FALSE),"")</f>
        <v/>
      </c>
      <c r="F88" s="20" t="str">
        <f>VLOOKUP(E88,'Q1.SL'!F:M,6,FALSE)</f>
        <v/>
      </c>
      <c r="G88" s="31" t="str">
        <f>IF(ROW()-8&gt;'Inf.'!$I$10,"",VLOOKUP(E88,'Q1.SL'!F:M,4,FALSE))</f>
        <v/>
      </c>
      <c r="H88" s="20" t="str">
        <f>IF(ROW()-8&gt;'Inf.'!$I$10,"",VLOOKUP(E88,'Q1.SL'!F:M,5,FALSE))</f>
        <v/>
      </c>
      <c r="I88" s="46"/>
      <c r="J88" t="str">
        <f ca="1" t="shared" si="1"/>
        <v/>
      </c>
    </row>
    <row r="89" spans="1:10" ht="21.95" customHeight="1">
      <c r="A89" s="20" t="str">
        <f>VLOOKUP(E89,'Q1.SL'!F:M,8,FALSE)</f>
        <v/>
      </c>
      <c r="B89" s="21" t="str">
        <f>_xlfn.IFERROR(VLOOKUP(E89,'Rec.'!B:H,4,FALSE),"")</f>
        <v/>
      </c>
      <c r="C89" s="21" t="str">
        <f>_xlfn.IFERROR(VLOOKUP(E89,'Rec.'!B:H,5,FALSE),"")</f>
        <v/>
      </c>
      <c r="D89" s="20" t="str">
        <f>_xlfn.IFERROR(VLOOKUP(E89,'Rec.'!B:H,6,FALSE),"")</f>
        <v/>
      </c>
      <c r="E89" s="20" t="str">
        <f>_xlfn.IFERROR(VLOOKUP(ROW()-8,'Q1.SL'!A:O,6,FALSE),"")</f>
        <v/>
      </c>
      <c r="F89" s="20" t="str">
        <f>VLOOKUP(E89,'Q1.SL'!F:M,6,FALSE)</f>
        <v/>
      </c>
      <c r="G89" s="31" t="str">
        <f>IF(ROW()-8&gt;'Inf.'!$I$10,"",VLOOKUP(E89,'Q1.SL'!F:M,4,FALSE))</f>
        <v/>
      </c>
      <c r="H89" s="20" t="str">
        <f>IF(ROW()-8&gt;'Inf.'!$I$10,"",VLOOKUP(E89,'Q1.SL'!F:M,5,FALSE))</f>
        <v/>
      </c>
      <c r="I89" s="46"/>
      <c r="J89" t="str">
        <f ca="1" t="shared" si="1"/>
        <v/>
      </c>
    </row>
    <row r="90" spans="1:10" ht="21.95" customHeight="1">
      <c r="A90" s="20" t="str">
        <f>VLOOKUP(E90,'Q1.SL'!F:M,8,FALSE)</f>
        <v/>
      </c>
      <c r="B90" s="21" t="str">
        <f>_xlfn.IFERROR(VLOOKUP(E90,'Rec.'!B:H,4,FALSE),"")</f>
        <v/>
      </c>
      <c r="C90" s="21" t="str">
        <f>_xlfn.IFERROR(VLOOKUP(E90,'Rec.'!B:H,5,FALSE),"")</f>
        <v/>
      </c>
      <c r="D90" s="20" t="str">
        <f>_xlfn.IFERROR(VLOOKUP(E90,'Rec.'!B:H,6,FALSE),"")</f>
        <v/>
      </c>
      <c r="E90" s="20" t="str">
        <f>_xlfn.IFERROR(VLOOKUP(ROW()-8,'Q1.SL'!A:O,6,FALSE),"")</f>
        <v/>
      </c>
      <c r="F90" s="20" t="str">
        <f>VLOOKUP(E90,'Q1.SL'!F:M,6,FALSE)</f>
        <v/>
      </c>
      <c r="G90" s="31" t="str">
        <f>IF(ROW()-8&gt;'Inf.'!$I$10,"",VLOOKUP(E90,'Q1.SL'!F:M,4,FALSE))</f>
        <v/>
      </c>
      <c r="H90" s="20" t="str">
        <f>IF(ROW()-8&gt;'Inf.'!$I$10,"",VLOOKUP(E90,'Q1.SL'!F:M,5,FALSE))</f>
        <v/>
      </c>
      <c r="I90" s="46"/>
      <c r="J90" t="str">
        <f ca="1" t="shared" si="1"/>
        <v/>
      </c>
    </row>
    <row r="91" spans="1:10" ht="21.95" customHeight="1">
      <c r="A91" s="20" t="str">
        <f>VLOOKUP(E91,'Q1.SL'!F:M,8,FALSE)</f>
        <v/>
      </c>
      <c r="B91" s="21" t="str">
        <f>_xlfn.IFERROR(VLOOKUP(E91,'Rec.'!B:H,4,FALSE),"")</f>
        <v/>
      </c>
      <c r="C91" s="21" t="str">
        <f>_xlfn.IFERROR(VLOOKUP(E91,'Rec.'!B:H,5,FALSE),"")</f>
        <v/>
      </c>
      <c r="D91" s="20" t="str">
        <f>_xlfn.IFERROR(VLOOKUP(E91,'Rec.'!B:H,6,FALSE),"")</f>
        <v/>
      </c>
      <c r="E91" s="20" t="str">
        <f>_xlfn.IFERROR(VLOOKUP(ROW()-8,'Q1.SL'!A:O,6,FALSE),"")</f>
        <v/>
      </c>
      <c r="F91" s="20" t="str">
        <f>VLOOKUP(E91,'Q1.SL'!F:M,6,FALSE)</f>
        <v/>
      </c>
      <c r="G91" s="31" t="str">
        <f>IF(ROW()-8&gt;'Inf.'!$I$10,"",VLOOKUP(E91,'Q1.SL'!F:M,4,FALSE))</f>
        <v/>
      </c>
      <c r="H91" s="20" t="str">
        <f>IF(ROW()-8&gt;'Inf.'!$I$10,"",VLOOKUP(E91,'Q1.SL'!F:M,5,FALSE))</f>
        <v/>
      </c>
      <c r="I91" s="46"/>
      <c r="J91" t="str">
        <f ca="1" t="shared" si="1"/>
        <v/>
      </c>
    </row>
    <row r="92" spans="1:10" ht="21.95" customHeight="1">
      <c r="A92" s="20" t="str">
        <f>VLOOKUP(E92,'Q1.SL'!F:M,8,FALSE)</f>
        <v/>
      </c>
      <c r="B92" s="21" t="str">
        <f>_xlfn.IFERROR(VLOOKUP(E92,'Rec.'!B:H,4,FALSE),"")</f>
        <v/>
      </c>
      <c r="C92" s="21" t="str">
        <f>_xlfn.IFERROR(VLOOKUP(E92,'Rec.'!B:H,5,FALSE),"")</f>
        <v/>
      </c>
      <c r="D92" s="20" t="str">
        <f>_xlfn.IFERROR(VLOOKUP(E92,'Rec.'!B:H,6,FALSE),"")</f>
        <v/>
      </c>
      <c r="E92" s="20" t="str">
        <f>_xlfn.IFERROR(VLOOKUP(ROW()-8,'Q1.SL'!A:O,6,FALSE),"")</f>
        <v/>
      </c>
      <c r="F92" s="20" t="str">
        <f>VLOOKUP(E92,'Q1.SL'!F:M,6,FALSE)</f>
        <v/>
      </c>
      <c r="G92" s="31" t="str">
        <f>IF(ROW()-8&gt;'Inf.'!$I$10,"",VLOOKUP(E92,'Q1.SL'!F:M,4,FALSE))</f>
        <v/>
      </c>
      <c r="H92" s="20" t="str">
        <f>IF(ROW()-8&gt;'Inf.'!$I$10,"",VLOOKUP(E92,'Q1.SL'!F:M,5,FALSE))</f>
        <v/>
      </c>
      <c r="I92" s="46"/>
      <c r="J92" t="str">
        <f ca="1" t="shared" si="1"/>
        <v/>
      </c>
    </row>
    <row r="93" spans="1:10" ht="21.95" customHeight="1">
      <c r="A93" s="20" t="str">
        <f>VLOOKUP(E93,'Q1.SL'!F:M,8,FALSE)</f>
        <v/>
      </c>
      <c r="B93" s="21" t="str">
        <f>_xlfn.IFERROR(VLOOKUP(E93,'Rec.'!B:H,4,FALSE),"")</f>
        <v/>
      </c>
      <c r="C93" s="21" t="str">
        <f>_xlfn.IFERROR(VLOOKUP(E93,'Rec.'!B:H,5,FALSE),"")</f>
        <v/>
      </c>
      <c r="D93" s="20" t="str">
        <f>_xlfn.IFERROR(VLOOKUP(E93,'Rec.'!B:H,6,FALSE),"")</f>
        <v/>
      </c>
      <c r="E93" s="20" t="str">
        <f>_xlfn.IFERROR(VLOOKUP(ROW()-8,'Q1.SL'!A:O,6,FALSE),"")</f>
        <v/>
      </c>
      <c r="F93" s="20" t="str">
        <f>VLOOKUP(E93,'Q1.SL'!F:M,6,FALSE)</f>
        <v/>
      </c>
      <c r="G93" s="31" t="str">
        <f>IF(ROW()-8&gt;'Inf.'!$I$10,"",VLOOKUP(E93,'Q1.SL'!F:M,4,FALSE))</f>
        <v/>
      </c>
      <c r="H93" s="20" t="str">
        <f>IF(ROW()-8&gt;'Inf.'!$I$10,"",VLOOKUP(E93,'Q1.SL'!F:M,5,FALSE))</f>
        <v/>
      </c>
      <c r="I93" s="46"/>
      <c r="J93" t="str">
        <f ca="1" t="shared" si="1"/>
        <v/>
      </c>
    </row>
    <row r="94" spans="1:10" ht="21.95" customHeight="1">
      <c r="A94" s="20" t="str">
        <f>VLOOKUP(E94,'Q1.SL'!F:M,8,FALSE)</f>
        <v/>
      </c>
      <c r="B94" s="21" t="str">
        <f>_xlfn.IFERROR(VLOOKUP(E94,'Rec.'!B:H,4,FALSE),"")</f>
        <v/>
      </c>
      <c r="C94" s="21" t="str">
        <f>_xlfn.IFERROR(VLOOKUP(E94,'Rec.'!B:H,5,FALSE),"")</f>
        <v/>
      </c>
      <c r="D94" s="20" t="str">
        <f>_xlfn.IFERROR(VLOOKUP(E94,'Rec.'!B:H,6,FALSE),"")</f>
        <v/>
      </c>
      <c r="E94" s="20" t="str">
        <f>_xlfn.IFERROR(VLOOKUP(ROW()-8,'Q1.SL'!A:O,6,FALSE),"")</f>
        <v/>
      </c>
      <c r="F94" s="20" t="str">
        <f>VLOOKUP(E94,'Q1.SL'!F:M,6,FALSE)</f>
        <v/>
      </c>
      <c r="G94" s="31" t="str">
        <f>IF(ROW()-8&gt;'Inf.'!$I$10,"",VLOOKUP(E94,'Q1.SL'!F:M,4,FALSE))</f>
        <v/>
      </c>
      <c r="H94" s="20" t="str">
        <f>IF(ROW()-8&gt;'Inf.'!$I$10,"",VLOOKUP(E94,'Q1.SL'!F:M,5,FALSE))</f>
        <v/>
      </c>
      <c r="I94" s="46"/>
      <c r="J94" t="str">
        <f ca="1" t="shared" si="1"/>
        <v/>
      </c>
    </row>
    <row r="95" spans="1:10" ht="21.95" customHeight="1">
      <c r="A95" s="20" t="str">
        <f>VLOOKUP(E95,'Q1.SL'!F:M,8,FALSE)</f>
        <v/>
      </c>
      <c r="B95" s="21" t="str">
        <f>_xlfn.IFERROR(VLOOKUP(E95,'Rec.'!B:H,4,FALSE),"")</f>
        <v/>
      </c>
      <c r="C95" s="21" t="str">
        <f>_xlfn.IFERROR(VLOOKUP(E95,'Rec.'!B:H,5,FALSE),"")</f>
        <v/>
      </c>
      <c r="D95" s="20" t="str">
        <f>_xlfn.IFERROR(VLOOKUP(E95,'Rec.'!B:H,6,FALSE),"")</f>
        <v/>
      </c>
      <c r="E95" s="20" t="str">
        <f>_xlfn.IFERROR(VLOOKUP(ROW()-8,'Q1.SL'!A:O,6,FALSE),"")</f>
        <v/>
      </c>
      <c r="F95" s="20" t="str">
        <f>VLOOKUP(E95,'Q1.SL'!F:M,6,FALSE)</f>
        <v/>
      </c>
      <c r="G95" s="31" t="str">
        <f>IF(ROW()-8&gt;'Inf.'!$I$10,"",VLOOKUP(E95,'Q1.SL'!F:M,4,FALSE))</f>
        <v/>
      </c>
      <c r="H95" s="20" t="str">
        <f>IF(ROW()-8&gt;'Inf.'!$I$10,"",VLOOKUP(E95,'Q1.SL'!F:M,5,FALSE))</f>
        <v/>
      </c>
      <c r="I95" s="46"/>
      <c r="J95" t="str">
        <f ca="1" t="shared" si="1"/>
        <v/>
      </c>
    </row>
    <row r="96" spans="1:10" ht="21.95" customHeight="1">
      <c r="A96" s="20" t="str">
        <f>VLOOKUP(E96,'Q1.SL'!F:M,8,FALSE)</f>
        <v/>
      </c>
      <c r="B96" s="21" t="str">
        <f>_xlfn.IFERROR(VLOOKUP(E96,'Rec.'!B:H,4,FALSE),"")</f>
        <v/>
      </c>
      <c r="C96" s="21" t="str">
        <f>_xlfn.IFERROR(VLOOKUP(E96,'Rec.'!B:H,5,FALSE),"")</f>
        <v/>
      </c>
      <c r="D96" s="20" t="str">
        <f>_xlfn.IFERROR(VLOOKUP(E96,'Rec.'!B:H,6,FALSE),"")</f>
        <v/>
      </c>
      <c r="E96" s="20" t="str">
        <f>_xlfn.IFERROR(VLOOKUP(ROW()-8,'Q1.SL'!A:O,6,FALSE),"")</f>
        <v/>
      </c>
      <c r="F96" s="20" t="str">
        <f>VLOOKUP(E96,'Q1.SL'!F:M,6,FALSE)</f>
        <v/>
      </c>
      <c r="G96" s="31" t="str">
        <f>IF(ROW()-8&gt;'Inf.'!$I$10,"",VLOOKUP(E96,'Q1.SL'!F:M,4,FALSE))</f>
        <v/>
      </c>
      <c r="H96" s="20" t="str">
        <f>IF(ROW()-8&gt;'Inf.'!$I$10,"",VLOOKUP(E96,'Q1.SL'!F:M,5,FALSE))</f>
        <v/>
      </c>
      <c r="I96" s="46"/>
      <c r="J96" t="str">
        <f ca="1" t="shared" si="1"/>
        <v/>
      </c>
    </row>
    <row r="97" spans="1:10" ht="21.95" customHeight="1">
      <c r="A97" s="20" t="str">
        <f>VLOOKUP(E97,'Q1.SL'!F:M,8,FALSE)</f>
        <v/>
      </c>
      <c r="B97" s="21" t="str">
        <f>_xlfn.IFERROR(VLOOKUP(E97,'Rec.'!B:H,4,FALSE),"")</f>
        <v/>
      </c>
      <c r="C97" s="21" t="str">
        <f>_xlfn.IFERROR(VLOOKUP(E97,'Rec.'!B:H,5,FALSE),"")</f>
        <v/>
      </c>
      <c r="D97" s="20" t="str">
        <f>_xlfn.IFERROR(VLOOKUP(E97,'Rec.'!B:H,6,FALSE),"")</f>
        <v/>
      </c>
      <c r="E97" s="20" t="str">
        <f>_xlfn.IFERROR(VLOOKUP(ROW()-8,'Q1.SL'!A:O,6,FALSE),"")</f>
        <v/>
      </c>
      <c r="F97" s="20" t="str">
        <f>VLOOKUP(E97,'Q1.SL'!F:M,6,FALSE)</f>
        <v/>
      </c>
      <c r="G97" s="31" t="str">
        <f>IF(ROW()-8&gt;'Inf.'!$I$10,"",VLOOKUP(E97,'Q1.SL'!F:M,4,FALSE))</f>
        <v/>
      </c>
      <c r="H97" s="20" t="str">
        <f>IF(ROW()-8&gt;'Inf.'!$I$10,"",VLOOKUP(E97,'Q1.SL'!F:M,5,FALSE))</f>
        <v/>
      </c>
      <c r="I97" s="46"/>
      <c r="J97" t="str">
        <f ca="1" t="shared" si="1"/>
        <v/>
      </c>
    </row>
    <row r="98" spans="1:10" ht="21.95" customHeight="1">
      <c r="A98" s="20" t="str">
        <f>VLOOKUP(E98,'Q1.SL'!F:M,8,FALSE)</f>
        <v/>
      </c>
      <c r="B98" s="21" t="str">
        <f>_xlfn.IFERROR(VLOOKUP(E98,'Rec.'!B:H,4,FALSE),"")</f>
        <v/>
      </c>
      <c r="C98" s="21" t="str">
        <f>_xlfn.IFERROR(VLOOKUP(E98,'Rec.'!B:H,5,FALSE),"")</f>
        <v/>
      </c>
      <c r="D98" s="20" t="str">
        <f>_xlfn.IFERROR(VLOOKUP(E98,'Rec.'!B:H,6,FALSE),"")</f>
        <v/>
      </c>
      <c r="E98" s="20" t="str">
        <f>_xlfn.IFERROR(VLOOKUP(ROW()-8,'Q1.SL'!A:O,6,FALSE),"")</f>
        <v/>
      </c>
      <c r="F98" s="20" t="str">
        <f>VLOOKUP(E98,'Q1.SL'!F:M,6,FALSE)</f>
        <v/>
      </c>
      <c r="G98" s="31" t="str">
        <f>IF(ROW()-8&gt;'Inf.'!$I$10,"",VLOOKUP(E98,'Q1.SL'!F:M,4,FALSE))</f>
        <v/>
      </c>
      <c r="H98" s="20" t="str">
        <f>IF(ROW()-8&gt;'Inf.'!$I$10,"",VLOOKUP(E98,'Q1.SL'!F:M,5,FALSE))</f>
        <v/>
      </c>
      <c r="I98" s="46"/>
      <c r="J98" t="str">
        <f ca="1" t="shared" si="1"/>
        <v/>
      </c>
    </row>
    <row r="99" spans="1:10" ht="21.95" customHeight="1">
      <c r="A99" s="20" t="str">
        <f>VLOOKUP(E99,'Q1.SL'!F:M,8,FALSE)</f>
        <v/>
      </c>
      <c r="B99" s="21" t="str">
        <f>_xlfn.IFERROR(VLOOKUP(E99,'Rec.'!B:H,4,FALSE),"")</f>
        <v/>
      </c>
      <c r="C99" s="21" t="str">
        <f>_xlfn.IFERROR(VLOOKUP(E99,'Rec.'!B:H,5,FALSE),"")</f>
        <v/>
      </c>
      <c r="D99" s="20" t="str">
        <f>_xlfn.IFERROR(VLOOKUP(E99,'Rec.'!B:H,6,FALSE),"")</f>
        <v/>
      </c>
      <c r="E99" s="20" t="str">
        <f>_xlfn.IFERROR(VLOOKUP(ROW()-8,'Q1.SL'!A:O,6,FALSE),"")</f>
        <v/>
      </c>
      <c r="F99" s="20" t="str">
        <f>VLOOKUP(E99,'Q1.SL'!F:M,6,FALSE)</f>
        <v/>
      </c>
      <c r="G99" s="31" t="str">
        <f>IF(ROW()-8&gt;'Inf.'!$I$10,"",VLOOKUP(E99,'Q1.SL'!F:M,4,FALSE))</f>
        <v/>
      </c>
      <c r="H99" s="20" t="str">
        <f>IF(ROW()-8&gt;'Inf.'!$I$10,"",VLOOKUP(E99,'Q1.SL'!F:M,5,FALSE))</f>
        <v/>
      </c>
      <c r="I99" s="46"/>
      <c r="J99" t="str">
        <f ca="1" t="shared" si="1"/>
        <v/>
      </c>
    </row>
    <row r="100" spans="1:10" ht="21.95" customHeight="1">
      <c r="A100" s="20" t="str">
        <f>VLOOKUP(E100,'Q1.SL'!F:M,8,FALSE)</f>
        <v/>
      </c>
      <c r="B100" s="21" t="str">
        <f>_xlfn.IFERROR(VLOOKUP(E100,'Rec.'!B:H,4,FALSE),"")</f>
        <v/>
      </c>
      <c r="C100" s="21" t="str">
        <f>_xlfn.IFERROR(VLOOKUP(E100,'Rec.'!B:H,5,FALSE),"")</f>
        <v/>
      </c>
      <c r="D100" s="20" t="str">
        <f>_xlfn.IFERROR(VLOOKUP(E100,'Rec.'!B:H,6,FALSE),"")</f>
        <v/>
      </c>
      <c r="E100" s="20" t="str">
        <f>_xlfn.IFERROR(VLOOKUP(ROW()-8,'Q1.SL'!A:O,6,FALSE),"")</f>
        <v/>
      </c>
      <c r="F100" s="20" t="str">
        <f>VLOOKUP(E100,'Q1.SL'!F:M,6,FALSE)</f>
        <v/>
      </c>
      <c r="G100" s="31" t="str">
        <f>IF(ROW()-8&gt;'Inf.'!$I$10,"",VLOOKUP(E100,'Q1.SL'!F:M,4,FALSE))</f>
        <v/>
      </c>
      <c r="H100" s="20" t="str">
        <f>IF(ROW()-8&gt;'Inf.'!$I$10,"",VLOOKUP(E100,'Q1.SL'!F:M,5,FALSE))</f>
        <v/>
      </c>
      <c r="I100" s="46"/>
      <c r="J100" t="str">
        <f ca="1" t="shared" si="1"/>
        <v/>
      </c>
    </row>
    <row r="101" spans="1:10" ht="21.95" customHeight="1">
      <c r="A101" s="20" t="str">
        <f>VLOOKUP(E101,'Q1.SL'!F:M,8,FALSE)</f>
        <v/>
      </c>
      <c r="B101" s="21" t="str">
        <f>_xlfn.IFERROR(VLOOKUP(E101,'Rec.'!B:H,4,FALSE),"")</f>
        <v/>
      </c>
      <c r="C101" s="21" t="str">
        <f>_xlfn.IFERROR(VLOOKUP(E101,'Rec.'!B:H,5,FALSE),"")</f>
        <v/>
      </c>
      <c r="D101" s="20" t="str">
        <f>_xlfn.IFERROR(VLOOKUP(E101,'Rec.'!B:H,6,FALSE),"")</f>
        <v/>
      </c>
      <c r="E101" s="20" t="str">
        <f>_xlfn.IFERROR(VLOOKUP(ROW()-8,'Q1.SL'!A:O,6,FALSE),"")</f>
        <v/>
      </c>
      <c r="F101" s="20" t="str">
        <f>VLOOKUP(E101,'Q1.SL'!F:M,6,FALSE)</f>
        <v/>
      </c>
      <c r="G101" s="31" t="str">
        <f>IF(ROW()-8&gt;'Inf.'!$I$10,"",VLOOKUP(E101,'Q1.SL'!F:M,4,FALSE))</f>
        <v/>
      </c>
      <c r="H101" s="20" t="str">
        <f>IF(ROW()-8&gt;'Inf.'!$I$10,"",VLOOKUP(E101,'Q1.SL'!F:M,5,FALSE))</f>
        <v/>
      </c>
      <c r="I101" s="46"/>
      <c r="J101" t="str">
        <f ca="1" t="shared" si="1"/>
        <v/>
      </c>
    </row>
    <row r="102" spans="1:10" ht="21.95" customHeight="1">
      <c r="A102" s="20" t="str">
        <f>VLOOKUP(E102,'Q1.SL'!F:M,8,FALSE)</f>
        <v/>
      </c>
      <c r="B102" s="21" t="str">
        <f>_xlfn.IFERROR(VLOOKUP(E102,'Rec.'!B:H,4,FALSE),"")</f>
        <v/>
      </c>
      <c r="C102" s="21" t="str">
        <f>_xlfn.IFERROR(VLOOKUP(E102,'Rec.'!B:H,5,FALSE),"")</f>
        <v/>
      </c>
      <c r="D102" s="20" t="str">
        <f>_xlfn.IFERROR(VLOOKUP(E102,'Rec.'!B:H,6,FALSE),"")</f>
        <v/>
      </c>
      <c r="E102" s="20" t="str">
        <f>_xlfn.IFERROR(VLOOKUP(ROW()-8,'Q1.SL'!A:O,6,FALSE),"")</f>
        <v/>
      </c>
      <c r="F102" s="20" t="str">
        <f>VLOOKUP(E102,'Q1.SL'!F:M,6,FALSE)</f>
        <v/>
      </c>
      <c r="G102" s="31" t="str">
        <f>IF(ROW()-8&gt;'Inf.'!$I$10,"",VLOOKUP(E102,'Q1.SL'!F:M,4,FALSE))</f>
        <v/>
      </c>
      <c r="H102" s="20" t="str">
        <f>IF(ROW()-8&gt;'Inf.'!$I$10,"",VLOOKUP(E102,'Q1.SL'!F:M,5,FALSE))</f>
        <v/>
      </c>
      <c r="I102" s="46"/>
      <c r="J102" t="str">
        <f ca="1" t="shared" si="1"/>
        <v/>
      </c>
    </row>
    <row r="103" spans="1:10" ht="21.95" customHeight="1">
      <c r="A103" s="20" t="str">
        <f>VLOOKUP(E103,'Q1.SL'!F:M,8,FALSE)</f>
        <v/>
      </c>
      <c r="B103" s="21" t="str">
        <f>_xlfn.IFERROR(VLOOKUP(E103,'Rec.'!B:H,4,FALSE),"")</f>
        <v/>
      </c>
      <c r="C103" s="21" t="str">
        <f>_xlfn.IFERROR(VLOOKUP(E103,'Rec.'!B:H,5,FALSE),"")</f>
        <v/>
      </c>
      <c r="D103" s="20" t="str">
        <f>_xlfn.IFERROR(VLOOKUP(E103,'Rec.'!B:H,6,FALSE),"")</f>
        <v/>
      </c>
      <c r="E103" s="20" t="str">
        <f>_xlfn.IFERROR(VLOOKUP(ROW()-8,'Q1.SL'!A:O,6,FALSE),"")</f>
        <v/>
      </c>
      <c r="F103" s="20" t="str">
        <f>VLOOKUP(E103,'Q1.SL'!F:M,6,FALSE)</f>
        <v/>
      </c>
      <c r="G103" s="31" t="str">
        <f>IF(ROW()-8&gt;'Inf.'!$I$10,"",VLOOKUP(E103,'Q1.SL'!F:M,4,FALSE))</f>
        <v/>
      </c>
      <c r="H103" s="20" t="str">
        <f>IF(ROW()-8&gt;'Inf.'!$I$10,"",VLOOKUP(E103,'Q1.SL'!F:M,5,FALSE))</f>
        <v/>
      </c>
      <c r="I103" s="46"/>
      <c r="J103" t="str">
        <f ca="1" t="shared" si="1"/>
        <v/>
      </c>
    </row>
    <row r="104" spans="1:10" ht="21.95" customHeight="1">
      <c r="A104" s="20" t="str">
        <f>VLOOKUP(E104,'Q1.SL'!F:M,8,FALSE)</f>
        <v/>
      </c>
      <c r="B104" s="21" t="str">
        <f>_xlfn.IFERROR(VLOOKUP(E104,'Rec.'!B:H,4,FALSE),"")</f>
        <v/>
      </c>
      <c r="C104" s="21" t="str">
        <f>_xlfn.IFERROR(VLOOKUP(E104,'Rec.'!B:H,5,FALSE),"")</f>
        <v/>
      </c>
      <c r="D104" s="20" t="str">
        <f>_xlfn.IFERROR(VLOOKUP(E104,'Rec.'!B:H,6,FALSE),"")</f>
        <v/>
      </c>
      <c r="E104" s="20" t="str">
        <f>_xlfn.IFERROR(VLOOKUP(ROW()-8,'Q1.SL'!A:O,6,FALSE),"")</f>
        <v/>
      </c>
      <c r="F104" s="20" t="str">
        <f>VLOOKUP(E104,'Q1.SL'!F:M,6,FALSE)</f>
        <v/>
      </c>
      <c r="G104" s="31" t="str">
        <f>IF(ROW()-8&gt;'Inf.'!$I$10,"",VLOOKUP(E104,'Q1.SL'!F:M,4,FALSE))</f>
        <v/>
      </c>
      <c r="H104" s="20" t="str">
        <f>IF(ROW()-8&gt;'Inf.'!$I$10,"",VLOOKUP(E104,'Q1.SL'!F:M,5,FALSE))</f>
        <v/>
      </c>
      <c r="I104" s="46"/>
      <c r="J104" t="str">
        <f ca="1" t="shared" si="1"/>
        <v/>
      </c>
    </row>
    <row r="105" spans="1:10" ht="21.95" customHeight="1">
      <c r="A105" s="20" t="str">
        <f>VLOOKUP(E105,'Q1.SL'!F:M,8,FALSE)</f>
        <v/>
      </c>
      <c r="B105" s="21" t="str">
        <f>_xlfn.IFERROR(VLOOKUP(E105,'Rec.'!B:H,4,FALSE),"")</f>
        <v/>
      </c>
      <c r="C105" s="21" t="str">
        <f>_xlfn.IFERROR(VLOOKUP(E105,'Rec.'!B:H,5,FALSE),"")</f>
        <v/>
      </c>
      <c r="D105" s="20" t="str">
        <f>_xlfn.IFERROR(VLOOKUP(E105,'Rec.'!B:H,6,FALSE),"")</f>
        <v/>
      </c>
      <c r="E105" s="20" t="str">
        <f>_xlfn.IFERROR(VLOOKUP(ROW()-8,'Q1.SL'!A:O,6,FALSE),"")</f>
        <v/>
      </c>
      <c r="F105" s="20" t="str">
        <f>VLOOKUP(E105,'Q1.SL'!F:M,6,FALSE)</f>
        <v/>
      </c>
      <c r="G105" s="31" t="str">
        <f>IF(ROW()-8&gt;'Inf.'!$I$10,"",VLOOKUP(E105,'Q1.SL'!F:M,4,FALSE))</f>
        <v/>
      </c>
      <c r="H105" s="20" t="str">
        <f>IF(ROW()-8&gt;'Inf.'!$I$10,"",VLOOKUP(E105,'Q1.SL'!F:M,5,FALSE))</f>
        <v/>
      </c>
      <c r="I105" s="46"/>
      <c r="J105" t="str">
        <f ca="1" t="shared" si="1"/>
        <v/>
      </c>
    </row>
    <row r="106" spans="1:10" ht="21.95" customHeight="1">
      <c r="A106" s="20" t="str">
        <f>VLOOKUP(E106,'Q1.SL'!F:M,8,FALSE)</f>
        <v/>
      </c>
      <c r="B106" s="21" t="str">
        <f>_xlfn.IFERROR(VLOOKUP(E106,'Rec.'!B:H,4,FALSE),"")</f>
        <v/>
      </c>
      <c r="C106" s="21" t="str">
        <f>_xlfn.IFERROR(VLOOKUP(E106,'Rec.'!B:H,5,FALSE),"")</f>
        <v/>
      </c>
      <c r="D106" s="20" t="str">
        <f>_xlfn.IFERROR(VLOOKUP(E106,'Rec.'!B:H,6,FALSE),"")</f>
        <v/>
      </c>
      <c r="E106" s="20" t="str">
        <f>_xlfn.IFERROR(VLOOKUP(ROW()-8,'Q1.SL'!A:O,6,FALSE),"")</f>
        <v/>
      </c>
      <c r="F106" s="20" t="str">
        <f>VLOOKUP(E106,'Q1.SL'!F:M,6,FALSE)</f>
        <v/>
      </c>
      <c r="G106" s="31" t="str">
        <f>IF(ROW()-8&gt;'Inf.'!$I$10,"",VLOOKUP(E106,'Q1.SL'!F:M,4,FALSE))</f>
        <v/>
      </c>
      <c r="H106" s="20" t="str">
        <f>IF(ROW()-8&gt;'Inf.'!$I$10,"",VLOOKUP(E106,'Q1.SL'!F:M,5,FALSE))</f>
        <v/>
      </c>
      <c r="I106" s="46"/>
      <c r="J106" t="str">
        <f ca="1" t="shared" si="1"/>
        <v/>
      </c>
    </row>
    <row r="107" spans="1:10" ht="21.95" customHeight="1">
      <c r="A107" s="20" t="str">
        <f>VLOOKUP(E107,'Q1.SL'!F:M,8,FALSE)</f>
        <v/>
      </c>
      <c r="B107" s="21" t="str">
        <f>_xlfn.IFERROR(VLOOKUP(E107,'Rec.'!B:H,4,FALSE),"")</f>
        <v/>
      </c>
      <c r="C107" s="21" t="str">
        <f>_xlfn.IFERROR(VLOOKUP(E107,'Rec.'!B:H,5,FALSE),"")</f>
        <v/>
      </c>
      <c r="D107" s="20" t="str">
        <f>_xlfn.IFERROR(VLOOKUP(E107,'Rec.'!B:H,6,FALSE),"")</f>
        <v/>
      </c>
      <c r="E107" s="20" t="str">
        <f>_xlfn.IFERROR(VLOOKUP(ROW()-8,'Q1.SL'!A:O,6,FALSE),"")</f>
        <v/>
      </c>
      <c r="F107" s="20" t="str">
        <f>VLOOKUP(E107,'Q1.SL'!F:M,6,FALSE)</f>
        <v/>
      </c>
      <c r="G107" s="31" t="str">
        <f>IF(ROW()-8&gt;'Inf.'!$I$10,"",VLOOKUP(E107,'Q1.SL'!F:M,4,FALSE))</f>
        <v/>
      </c>
      <c r="H107" s="20" t="str">
        <f>IF(ROW()-8&gt;'Inf.'!$I$10,"",VLOOKUP(E107,'Q1.SL'!F:M,5,FALSE))</f>
        <v/>
      </c>
      <c r="I107" s="46"/>
      <c r="J107" t="str">
        <f ca="1" t="shared" si="1"/>
        <v/>
      </c>
    </row>
    <row r="108" spans="1:10" ht="21.95" customHeight="1">
      <c r="A108" s="20" t="str">
        <f>VLOOKUP(E108,'Q1.SL'!F:M,8,FALSE)</f>
        <v/>
      </c>
      <c r="B108" s="21" t="str">
        <f>_xlfn.IFERROR(VLOOKUP(E108,'Rec.'!B:H,4,FALSE),"")</f>
        <v/>
      </c>
      <c r="C108" s="21" t="str">
        <f>_xlfn.IFERROR(VLOOKUP(E108,'Rec.'!B:H,5,FALSE),"")</f>
        <v/>
      </c>
      <c r="D108" s="20" t="str">
        <f>_xlfn.IFERROR(VLOOKUP(E108,'Rec.'!B:H,6,FALSE),"")</f>
        <v/>
      </c>
      <c r="E108" s="20" t="str">
        <f>_xlfn.IFERROR(VLOOKUP(ROW()-8,'Q1.SL'!A:O,6,FALSE),"")</f>
        <v/>
      </c>
      <c r="F108" s="20" t="str">
        <f>VLOOKUP(E108,'Q1.SL'!F:M,6,FALSE)</f>
        <v/>
      </c>
      <c r="G108" s="31" t="str">
        <f>IF(ROW()-8&gt;'Inf.'!$I$10,"",VLOOKUP(E108,'Q1.SL'!F:M,4,FALSE))</f>
        <v/>
      </c>
      <c r="H108" s="20" t="str">
        <f>IF(ROW()-8&gt;'Inf.'!$I$10,"",VLOOKUP(E108,'Q1.SL'!F:M,5,FALSE))</f>
        <v/>
      </c>
      <c r="I108" s="46"/>
      <c r="J108" t="str">
        <f ca="1" t="shared" si="1"/>
        <v/>
      </c>
    </row>
    <row r="109" spans="1:10" ht="21.95" customHeight="1">
      <c r="A109" s="20" t="str">
        <f>VLOOKUP(E109,'Q1.SL'!F:M,8,FALSE)</f>
        <v/>
      </c>
      <c r="B109" s="21" t="str">
        <f>_xlfn.IFERROR(VLOOKUP(E109,'Rec.'!B:H,4,FALSE),"")</f>
        <v/>
      </c>
      <c r="C109" s="21" t="str">
        <f>_xlfn.IFERROR(VLOOKUP(E109,'Rec.'!B:H,5,FALSE),"")</f>
        <v/>
      </c>
      <c r="D109" s="20" t="str">
        <f>_xlfn.IFERROR(VLOOKUP(E109,'Rec.'!B:H,6,FALSE),"")</f>
        <v/>
      </c>
      <c r="E109" s="20" t="str">
        <f>_xlfn.IFERROR(VLOOKUP(ROW()-8,'Q1.SL'!A:O,6,FALSE),"")</f>
        <v/>
      </c>
      <c r="F109" s="20" t="str">
        <f>VLOOKUP(E109,'Q1.SL'!F:M,6,FALSE)</f>
        <v/>
      </c>
      <c r="G109" s="31" t="str">
        <f>IF(ROW()-8&gt;'Inf.'!$I$10,"",VLOOKUP(E109,'Q1.SL'!F:M,4,FALSE))</f>
        <v/>
      </c>
      <c r="H109" s="20" t="str">
        <f>IF(ROW()-8&gt;'Inf.'!$I$10,"",VLOOKUP(E109,'Q1.SL'!F:M,5,FALSE))</f>
        <v/>
      </c>
      <c r="I109" s="46"/>
      <c r="J109" t="str">
        <f ca="1" t="shared" si="1"/>
        <v/>
      </c>
    </row>
    <row r="110" spans="1:10" ht="21.95" customHeight="1">
      <c r="A110" s="20" t="str">
        <f>VLOOKUP(E110,'Q1.SL'!F:M,8,FALSE)</f>
        <v/>
      </c>
      <c r="B110" s="21" t="str">
        <f>_xlfn.IFERROR(VLOOKUP(E110,'Rec.'!B:H,4,FALSE),"")</f>
        <v/>
      </c>
      <c r="C110" s="21" t="str">
        <f>_xlfn.IFERROR(VLOOKUP(E110,'Rec.'!B:H,5,FALSE),"")</f>
        <v/>
      </c>
      <c r="D110" s="20" t="str">
        <f>_xlfn.IFERROR(VLOOKUP(E110,'Rec.'!B:H,6,FALSE),"")</f>
        <v/>
      </c>
      <c r="E110" s="20" t="str">
        <f>_xlfn.IFERROR(VLOOKUP(ROW()-8,'Q1.SL'!A:O,6,FALSE),"")</f>
        <v/>
      </c>
      <c r="F110" s="20" t="str">
        <f>VLOOKUP(E110,'Q1.SL'!F:M,6,FALSE)</f>
        <v/>
      </c>
      <c r="G110" s="31" t="str">
        <f>IF(ROW()-8&gt;'Inf.'!$I$10,"",VLOOKUP(E110,'Q1.SL'!F:M,4,FALSE))</f>
        <v/>
      </c>
      <c r="H110" s="20" t="str">
        <f>IF(ROW()-8&gt;'Inf.'!$I$10,"",VLOOKUP(E110,'Q1.SL'!F:M,5,FALSE))</f>
        <v/>
      </c>
      <c r="I110" s="46"/>
      <c r="J110" t="str">
        <f ca="1" t="shared" si="1"/>
        <v/>
      </c>
    </row>
    <row r="111" spans="1:10" ht="21.95" customHeight="1">
      <c r="A111" s="20" t="str">
        <f>VLOOKUP(E111,'Q1.SL'!F:M,8,FALSE)</f>
        <v/>
      </c>
      <c r="B111" s="21" t="str">
        <f>_xlfn.IFERROR(VLOOKUP(E111,'Rec.'!B:H,4,FALSE),"")</f>
        <v/>
      </c>
      <c r="C111" s="21" t="str">
        <f>_xlfn.IFERROR(VLOOKUP(E111,'Rec.'!B:H,5,FALSE),"")</f>
        <v/>
      </c>
      <c r="D111" s="20" t="str">
        <f>_xlfn.IFERROR(VLOOKUP(E111,'Rec.'!B:H,6,FALSE),"")</f>
        <v/>
      </c>
      <c r="E111" s="20" t="str">
        <f>_xlfn.IFERROR(VLOOKUP(ROW()-8,'Q1.SL'!A:O,6,FALSE),"")</f>
        <v/>
      </c>
      <c r="F111" s="20" t="str">
        <f>VLOOKUP(E111,'Q1.SL'!F:M,6,FALSE)</f>
        <v/>
      </c>
      <c r="G111" s="31" t="str">
        <f>IF(ROW()-8&gt;'Inf.'!$I$10,"",VLOOKUP(E111,'Q1.SL'!F:M,4,FALSE))</f>
        <v/>
      </c>
      <c r="H111" s="20" t="str">
        <f>IF(ROW()-8&gt;'Inf.'!$I$10,"",VLOOKUP(E111,'Q1.SL'!F:M,5,FALSE))</f>
        <v/>
      </c>
      <c r="I111" s="46"/>
      <c r="J111" t="str">
        <f ca="1" t="shared" si="1"/>
        <v/>
      </c>
    </row>
    <row r="112" spans="1:10" ht="21.95" customHeight="1">
      <c r="A112" s="20" t="str">
        <f>VLOOKUP(E112,'Q1.SL'!F:M,8,FALSE)</f>
        <v/>
      </c>
      <c r="B112" s="21" t="str">
        <f>_xlfn.IFERROR(VLOOKUP(E112,'Rec.'!B:H,4,FALSE),"")</f>
        <v/>
      </c>
      <c r="C112" s="21" t="str">
        <f>_xlfn.IFERROR(VLOOKUP(E112,'Rec.'!B:H,5,FALSE),"")</f>
        <v/>
      </c>
      <c r="D112" s="20" t="str">
        <f>_xlfn.IFERROR(VLOOKUP(E112,'Rec.'!B:H,6,FALSE),"")</f>
        <v/>
      </c>
      <c r="E112" s="20" t="str">
        <f>_xlfn.IFERROR(VLOOKUP(ROW()-8,'Q1.SL'!A:O,6,FALSE),"")</f>
        <v/>
      </c>
      <c r="F112" s="20" t="str">
        <f>VLOOKUP(E112,'Q1.SL'!F:M,6,FALSE)</f>
        <v/>
      </c>
      <c r="G112" s="31" t="str">
        <f>IF(ROW()-8&gt;'Inf.'!$I$10,"",VLOOKUP(E112,'Q1.SL'!F:M,4,FALSE))</f>
        <v/>
      </c>
      <c r="H112" s="20" t="str">
        <f>IF(ROW()-8&gt;'Inf.'!$I$10,"",VLOOKUP(E112,'Q1.SL'!F:M,5,FALSE))</f>
        <v/>
      </c>
      <c r="I112" s="46"/>
      <c r="J112" t="str">
        <f ca="1" t="shared" si="1"/>
        <v/>
      </c>
    </row>
    <row r="113" spans="1:10" ht="21.95" customHeight="1">
      <c r="A113" s="20" t="str">
        <f>VLOOKUP(E113,'Q1.SL'!F:M,8,FALSE)</f>
        <v/>
      </c>
      <c r="B113" s="21" t="str">
        <f>_xlfn.IFERROR(VLOOKUP(E113,'Rec.'!B:H,4,FALSE),"")</f>
        <v/>
      </c>
      <c r="C113" s="21" t="str">
        <f>_xlfn.IFERROR(VLOOKUP(E113,'Rec.'!B:H,5,FALSE),"")</f>
        <v/>
      </c>
      <c r="D113" s="20" t="str">
        <f>_xlfn.IFERROR(VLOOKUP(E113,'Rec.'!B:H,6,FALSE),"")</f>
        <v/>
      </c>
      <c r="E113" s="20" t="str">
        <f>_xlfn.IFERROR(VLOOKUP(ROW()-8,'Q1.SL'!A:O,6,FALSE),"")</f>
        <v/>
      </c>
      <c r="F113" s="20" t="str">
        <f>VLOOKUP(E113,'Q1.SL'!F:M,6,FALSE)</f>
        <v/>
      </c>
      <c r="G113" s="31" t="str">
        <f>IF(ROW()-8&gt;'Inf.'!$I$10,"",VLOOKUP(E113,'Q1.SL'!F:M,4,FALSE))</f>
        <v/>
      </c>
      <c r="H113" s="20" t="str">
        <f>IF(ROW()-8&gt;'Inf.'!$I$10,"",VLOOKUP(E113,'Q1.SL'!F:M,5,FALSE))</f>
        <v/>
      </c>
      <c r="I113" s="46"/>
      <c r="J113" t="str">
        <f ca="1" t="shared" si="1"/>
        <v/>
      </c>
    </row>
    <row r="114" spans="1:10" ht="21.95" customHeight="1">
      <c r="A114" s="20" t="str">
        <f>VLOOKUP(E114,'Q1.SL'!F:M,8,FALSE)</f>
        <v/>
      </c>
      <c r="B114" s="21" t="str">
        <f>_xlfn.IFERROR(VLOOKUP(E114,'Rec.'!B:H,4,FALSE),"")</f>
        <v/>
      </c>
      <c r="C114" s="21" t="str">
        <f>_xlfn.IFERROR(VLOOKUP(E114,'Rec.'!B:H,5,FALSE),"")</f>
        <v/>
      </c>
      <c r="D114" s="20" t="str">
        <f>_xlfn.IFERROR(VLOOKUP(E114,'Rec.'!B:H,6,FALSE),"")</f>
        <v/>
      </c>
      <c r="E114" s="20" t="str">
        <f>_xlfn.IFERROR(VLOOKUP(ROW()-8,'Q1.SL'!A:O,6,FALSE),"")</f>
        <v/>
      </c>
      <c r="F114" s="20" t="str">
        <f>VLOOKUP(E114,'Q1.SL'!F:M,6,FALSE)</f>
        <v/>
      </c>
      <c r="G114" s="31" t="str">
        <f>IF(ROW()-8&gt;'Inf.'!$I$10,"",VLOOKUP(E114,'Q1.SL'!F:M,4,FALSE))</f>
        <v/>
      </c>
      <c r="H114" s="20" t="str">
        <f>IF(ROW()-8&gt;'Inf.'!$I$10,"",VLOOKUP(E114,'Q1.SL'!F:M,5,FALSE))</f>
        <v/>
      </c>
      <c r="I114" s="46"/>
      <c r="J114" t="str">
        <f ca="1" t="shared" si="1"/>
        <v/>
      </c>
    </row>
    <row r="115" spans="1:10" ht="21.95" customHeight="1">
      <c r="A115" s="20" t="str">
        <f>VLOOKUP(E115,'Q1.SL'!F:M,8,FALSE)</f>
        <v/>
      </c>
      <c r="B115" s="21" t="str">
        <f>_xlfn.IFERROR(VLOOKUP(E115,'Rec.'!B:H,4,FALSE),"")</f>
        <v/>
      </c>
      <c r="C115" s="21" t="str">
        <f>_xlfn.IFERROR(VLOOKUP(E115,'Rec.'!B:H,5,FALSE),"")</f>
        <v/>
      </c>
      <c r="D115" s="20" t="str">
        <f>_xlfn.IFERROR(VLOOKUP(E115,'Rec.'!B:H,6,FALSE),"")</f>
        <v/>
      </c>
      <c r="E115" s="20" t="str">
        <f>_xlfn.IFERROR(VLOOKUP(ROW()-8,'Q1.SL'!A:O,6,FALSE),"")</f>
        <v/>
      </c>
      <c r="F115" s="20" t="str">
        <f>VLOOKUP(E115,'Q1.SL'!F:M,6,FALSE)</f>
        <v/>
      </c>
      <c r="G115" s="31" t="str">
        <f>IF(ROW()-8&gt;'Inf.'!$I$10,"",VLOOKUP(E115,'Q1.SL'!F:M,4,FALSE))</f>
        <v/>
      </c>
      <c r="H115" s="20" t="str">
        <f>IF(ROW()-8&gt;'Inf.'!$I$10,"",VLOOKUP(E115,'Q1.SL'!F:M,5,FALSE))</f>
        <v/>
      </c>
      <c r="I115" s="46"/>
      <c r="J115" t="str">
        <f ca="1" t="shared" si="1"/>
        <v/>
      </c>
    </row>
    <row r="116" spans="1:10" ht="21.95" customHeight="1">
      <c r="A116" s="20" t="str">
        <f>VLOOKUP(E116,'Q1.SL'!F:M,8,FALSE)</f>
        <v/>
      </c>
      <c r="B116" s="21" t="str">
        <f>_xlfn.IFERROR(VLOOKUP(E116,'Rec.'!B:H,4,FALSE),"")</f>
        <v/>
      </c>
      <c r="C116" s="21" t="str">
        <f>_xlfn.IFERROR(VLOOKUP(E116,'Rec.'!B:H,5,FALSE),"")</f>
        <v/>
      </c>
      <c r="D116" s="20" t="str">
        <f>_xlfn.IFERROR(VLOOKUP(E116,'Rec.'!B:H,6,FALSE),"")</f>
        <v/>
      </c>
      <c r="E116" s="20" t="str">
        <f>_xlfn.IFERROR(VLOOKUP(ROW()-8,'Q1.SL'!A:O,6,FALSE),"")</f>
        <v/>
      </c>
      <c r="F116" s="20" t="str">
        <f>VLOOKUP(E116,'Q1.SL'!F:M,6,FALSE)</f>
        <v/>
      </c>
      <c r="G116" s="31" t="str">
        <f>IF(ROW()-8&gt;'Inf.'!$I$10,"",VLOOKUP(E116,'Q1.SL'!F:M,4,FALSE))</f>
        <v/>
      </c>
      <c r="H116" s="20" t="str">
        <f>IF(ROW()-8&gt;'Inf.'!$I$10,"",VLOOKUP(E116,'Q1.SL'!F:M,5,FALSE))</f>
        <v/>
      </c>
      <c r="I116" s="46"/>
      <c r="J116" t="str">
        <f ca="1" t="shared" si="1"/>
        <v/>
      </c>
    </row>
    <row r="117" spans="1:10" ht="21.95" customHeight="1">
      <c r="A117" s="20" t="str">
        <f>VLOOKUP(E117,'Q1.SL'!F:M,8,FALSE)</f>
        <v/>
      </c>
      <c r="B117" s="21" t="str">
        <f>_xlfn.IFERROR(VLOOKUP(E117,'Rec.'!B:H,4,FALSE),"")</f>
        <v/>
      </c>
      <c r="C117" s="21" t="str">
        <f>_xlfn.IFERROR(VLOOKUP(E117,'Rec.'!B:H,5,FALSE),"")</f>
        <v/>
      </c>
      <c r="D117" s="20" t="str">
        <f>_xlfn.IFERROR(VLOOKUP(E117,'Rec.'!B:H,6,FALSE),"")</f>
        <v/>
      </c>
      <c r="E117" s="20" t="str">
        <f>_xlfn.IFERROR(VLOOKUP(ROW()-8,'Q1.SL'!A:O,6,FALSE),"")</f>
        <v/>
      </c>
      <c r="F117" s="20" t="str">
        <f>VLOOKUP(E117,'Q1.SL'!F:M,6,FALSE)</f>
        <v/>
      </c>
      <c r="G117" s="31" t="str">
        <f>IF(ROW()-8&gt;'Inf.'!$I$10,"",VLOOKUP(E117,'Q1.SL'!F:M,4,FALSE))</f>
        <v/>
      </c>
      <c r="H117" s="20" t="str">
        <f>IF(ROW()-8&gt;'Inf.'!$I$10,"",VLOOKUP(E117,'Q1.SL'!F:M,5,FALSE))</f>
        <v/>
      </c>
      <c r="I117" s="46"/>
      <c r="J117" t="str">
        <f ca="1" t="shared" si="1"/>
        <v/>
      </c>
    </row>
    <row r="118" spans="1:10" ht="21.95" customHeight="1">
      <c r="A118" s="20" t="str">
        <f>VLOOKUP(E118,'Q1.SL'!F:M,8,FALSE)</f>
        <v/>
      </c>
      <c r="B118" s="21" t="str">
        <f>_xlfn.IFERROR(VLOOKUP(E118,'Rec.'!B:H,4,FALSE),"")</f>
        <v/>
      </c>
      <c r="C118" s="21" t="str">
        <f>_xlfn.IFERROR(VLOOKUP(E118,'Rec.'!B:H,5,FALSE),"")</f>
        <v/>
      </c>
      <c r="D118" s="20" t="str">
        <f>_xlfn.IFERROR(VLOOKUP(E118,'Rec.'!B:H,6,FALSE),"")</f>
        <v/>
      </c>
      <c r="E118" s="20" t="str">
        <f>_xlfn.IFERROR(VLOOKUP(ROW()-8,'Q1.SL'!A:O,6,FALSE),"")</f>
        <v/>
      </c>
      <c r="F118" s="20" t="str">
        <f>VLOOKUP(E118,'Q1.SL'!F:M,6,FALSE)</f>
        <v/>
      </c>
      <c r="G118" s="31" t="str">
        <f>IF(ROW()-8&gt;'Inf.'!$I$10,"",VLOOKUP(E118,'Q1.SL'!F:M,4,FALSE))</f>
        <v/>
      </c>
      <c r="H118" s="20" t="str">
        <f>IF(ROW()-8&gt;'Inf.'!$I$10,"",VLOOKUP(E118,'Q1.SL'!F:M,5,FALSE))</f>
        <v/>
      </c>
      <c r="I118" s="46"/>
      <c r="J118" t="str">
        <f ca="1" t="shared" si="1"/>
        <v/>
      </c>
    </row>
    <row r="119" spans="1:10" ht="21.95" customHeight="1">
      <c r="A119" s="20" t="str">
        <f>VLOOKUP(E119,'Q1.SL'!F:M,8,FALSE)</f>
        <v/>
      </c>
      <c r="B119" s="21" t="str">
        <f>_xlfn.IFERROR(VLOOKUP(E119,'Rec.'!B:H,4,FALSE),"")</f>
        <v/>
      </c>
      <c r="C119" s="21" t="str">
        <f>_xlfn.IFERROR(VLOOKUP(E119,'Rec.'!B:H,5,FALSE),"")</f>
        <v/>
      </c>
      <c r="D119" s="20" t="str">
        <f>_xlfn.IFERROR(VLOOKUP(E119,'Rec.'!B:H,6,FALSE),"")</f>
        <v/>
      </c>
      <c r="E119" s="20" t="str">
        <f>_xlfn.IFERROR(VLOOKUP(ROW()-8,'Q1.SL'!A:O,6,FALSE),"")</f>
        <v/>
      </c>
      <c r="F119" s="20" t="str">
        <f>VLOOKUP(E119,'Q1.SL'!F:M,6,FALSE)</f>
        <v/>
      </c>
      <c r="G119" s="31" t="str">
        <f>IF(ROW()-8&gt;'Inf.'!$I$10,"",VLOOKUP(E119,'Q1.SL'!F:M,4,FALSE))</f>
        <v/>
      </c>
      <c r="H119" s="20" t="str">
        <f>IF(ROW()-8&gt;'Inf.'!$I$10,"",VLOOKUP(E119,'Q1.SL'!F:M,5,FALSE))</f>
        <v/>
      </c>
      <c r="I119" s="46"/>
      <c r="J119" t="str">
        <f ca="1" t="shared" si="1"/>
        <v/>
      </c>
    </row>
    <row r="120" spans="1:10" ht="21.95" customHeight="1">
      <c r="A120" s="20" t="str">
        <f>VLOOKUP(E120,'Q1.SL'!F:M,8,FALSE)</f>
        <v/>
      </c>
      <c r="B120" s="21" t="str">
        <f>_xlfn.IFERROR(VLOOKUP(E120,'Rec.'!B:H,4,FALSE),"")</f>
        <v/>
      </c>
      <c r="C120" s="21" t="str">
        <f>_xlfn.IFERROR(VLOOKUP(E120,'Rec.'!B:H,5,FALSE),"")</f>
        <v/>
      </c>
      <c r="D120" s="20" t="str">
        <f>_xlfn.IFERROR(VLOOKUP(E120,'Rec.'!B:H,6,FALSE),"")</f>
        <v/>
      </c>
      <c r="E120" s="20" t="str">
        <f>_xlfn.IFERROR(VLOOKUP(ROW()-8,'Q1.SL'!A:O,6,FALSE),"")</f>
        <v/>
      </c>
      <c r="F120" s="20" t="str">
        <f>VLOOKUP(E120,'Q1.SL'!F:M,6,FALSE)</f>
        <v/>
      </c>
      <c r="G120" s="31" t="str">
        <f>IF(ROW()-8&gt;'Inf.'!$I$10,"",VLOOKUP(E120,'Q1.SL'!F:M,4,FALSE))</f>
        <v/>
      </c>
      <c r="H120" s="20" t="str">
        <f>IF(ROW()-8&gt;'Inf.'!$I$10,"",VLOOKUP(E120,'Q1.SL'!F:M,5,FALSE))</f>
        <v/>
      </c>
      <c r="I120" s="46"/>
      <c r="J120" t="str">
        <f ca="1" t="shared" si="1"/>
        <v/>
      </c>
    </row>
    <row r="121" spans="1:10" ht="21.95" customHeight="1">
      <c r="A121" s="20" t="str">
        <f>VLOOKUP(E121,'Q1.SL'!F:M,8,FALSE)</f>
        <v/>
      </c>
      <c r="B121" s="21" t="str">
        <f>_xlfn.IFERROR(VLOOKUP(E121,'Rec.'!B:H,4,FALSE),"")</f>
        <v/>
      </c>
      <c r="C121" s="21" t="str">
        <f>_xlfn.IFERROR(VLOOKUP(E121,'Rec.'!B:H,5,FALSE),"")</f>
        <v/>
      </c>
      <c r="D121" s="20" t="str">
        <f>_xlfn.IFERROR(VLOOKUP(E121,'Rec.'!B:H,6,FALSE),"")</f>
        <v/>
      </c>
      <c r="E121" s="20" t="str">
        <f>_xlfn.IFERROR(VLOOKUP(ROW()-8,'Q1.SL'!A:O,6,FALSE),"")</f>
        <v/>
      </c>
      <c r="F121" s="20" t="str">
        <f>VLOOKUP(E121,'Q1.SL'!F:M,6,FALSE)</f>
        <v/>
      </c>
      <c r="G121" s="31" t="str">
        <f>IF(ROW()-8&gt;'Inf.'!$I$10,"",VLOOKUP(E121,'Q1.SL'!F:M,4,FALSE))</f>
        <v/>
      </c>
      <c r="H121" s="20" t="str">
        <f>IF(ROW()-8&gt;'Inf.'!$I$10,"",VLOOKUP(E121,'Q1.SL'!F:M,5,FALSE))</f>
        <v/>
      </c>
      <c r="I121" s="46"/>
      <c r="J121" t="str">
        <f ca="1" t="shared" si="1"/>
        <v/>
      </c>
    </row>
    <row r="122" spans="1:10" ht="21.95" customHeight="1">
      <c r="A122" s="20" t="str">
        <f>VLOOKUP(E122,'Q1.SL'!F:M,8,FALSE)</f>
        <v/>
      </c>
      <c r="B122" s="21" t="str">
        <f>_xlfn.IFERROR(VLOOKUP(E122,'Rec.'!B:H,4,FALSE),"")</f>
        <v/>
      </c>
      <c r="C122" s="21" t="str">
        <f>_xlfn.IFERROR(VLOOKUP(E122,'Rec.'!B:H,5,FALSE),"")</f>
        <v/>
      </c>
      <c r="D122" s="20" t="str">
        <f>_xlfn.IFERROR(VLOOKUP(E122,'Rec.'!B:H,6,FALSE),"")</f>
        <v/>
      </c>
      <c r="E122" s="20" t="str">
        <f>_xlfn.IFERROR(VLOOKUP(ROW()-8,'Q1.SL'!A:O,6,FALSE),"")</f>
        <v/>
      </c>
      <c r="F122" s="20" t="str">
        <f>VLOOKUP(E122,'Q1.SL'!F:M,6,FALSE)</f>
        <v/>
      </c>
      <c r="G122" s="31" t="str">
        <f>IF(ROW()-8&gt;'Inf.'!$I$10,"",VLOOKUP(E122,'Q1.SL'!F:M,4,FALSE))</f>
        <v/>
      </c>
      <c r="H122" s="20" t="str">
        <f>IF(ROW()-8&gt;'Inf.'!$I$10,"",VLOOKUP(E122,'Q1.SL'!F:M,5,FALSE))</f>
        <v/>
      </c>
      <c r="I122" s="46"/>
      <c r="J122" t="str">
        <f ca="1" t="shared" si="1"/>
        <v/>
      </c>
    </row>
    <row r="123" spans="1:10" ht="21.95" customHeight="1">
      <c r="A123" s="20" t="str">
        <f>VLOOKUP(E123,'Q1.SL'!F:M,8,FALSE)</f>
        <v/>
      </c>
      <c r="B123" s="21" t="str">
        <f>_xlfn.IFERROR(VLOOKUP(E123,'Rec.'!B:H,4,FALSE),"")</f>
        <v/>
      </c>
      <c r="C123" s="21" t="str">
        <f>_xlfn.IFERROR(VLOOKUP(E123,'Rec.'!B:H,5,FALSE),"")</f>
        <v/>
      </c>
      <c r="D123" s="20" t="str">
        <f>_xlfn.IFERROR(VLOOKUP(E123,'Rec.'!B:H,6,FALSE),"")</f>
        <v/>
      </c>
      <c r="E123" s="20" t="str">
        <f>_xlfn.IFERROR(VLOOKUP(ROW()-8,'Q1.SL'!A:O,6,FALSE),"")</f>
        <v/>
      </c>
      <c r="F123" s="20" t="str">
        <f>VLOOKUP(E123,'Q1.SL'!F:M,6,FALSE)</f>
        <v/>
      </c>
      <c r="G123" s="31" t="str">
        <f>IF(ROW()-8&gt;'Inf.'!$I$10,"",VLOOKUP(E123,'Q1.SL'!F:M,4,FALSE))</f>
        <v/>
      </c>
      <c r="H123" s="20" t="str">
        <f>IF(ROW()-8&gt;'Inf.'!$I$10,"",VLOOKUP(E123,'Q1.SL'!F:M,5,FALSE))</f>
        <v/>
      </c>
      <c r="I123" s="46"/>
      <c r="J123" t="str">
        <f ca="1" t="shared" si="1"/>
        <v/>
      </c>
    </row>
    <row r="124" spans="1:10" ht="21.95" customHeight="1">
      <c r="A124" s="20" t="str">
        <f>VLOOKUP(E124,'Q1.SL'!F:M,8,FALSE)</f>
        <v/>
      </c>
      <c r="B124" s="21" t="str">
        <f>_xlfn.IFERROR(VLOOKUP(E124,'Rec.'!B:H,4,FALSE),"")</f>
        <v/>
      </c>
      <c r="C124" s="21" t="str">
        <f>_xlfn.IFERROR(VLOOKUP(E124,'Rec.'!B:H,5,FALSE),"")</f>
        <v/>
      </c>
      <c r="D124" s="20" t="str">
        <f>_xlfn.IFERROR(VLOOKUP(E124,'Rec.'!B:H,6,FALSE),"")</f>
        <v/>
      </c>
      <c r="E124" s="20" t="str">
        <f>_xlfn.IFERROR(VLOOKUP(ROW()-8,'Q1.SL'!A:O,6,FALSE),"")</f>
        <v/>
      </c>
      <c r="F124" s="20" t="str">
        <f>VLOOKUP(E124,'Q1.SL'!F:M,6,FALSE)</f>
        <v/>
      </c>
      <c r="G124" s="31" t="str">
        <f>IF(ROW()-8&gt;'Inf.'!$I$10,"",VLOOKUP(E124,'Q1.SL'!F:M,4,FALSE))</f>
        <v/>
      </c>
      <c r="H124" s="20" t="str">
        <f>IF(ROW()-8&gt;'Inf.'!$I$10,"",VLOOKUP(E124,'Q1.SL'!F:M,5,FALSE))</f>
        <v/>
      </c>
      <c r="I124" s="46"/>
      <c r="J124" t="str">
        <f ca="1" t="shared" si="1"/>
        <v/>
      </c>
    </row>
    <row r="125" spans="1:10" ht="21.95" customHeight="1">
      <c r="A125" s="20" t="str">
        <f>VLOOKUP(E125,'Q1.SL'!F:M,8,FALSE)</f>
        <v/>
      </c>
      <c r="B125" s="21" t="str">
        <f>_xlfn.IFERROR(VLOOKUP(E125,'Rec.'!B:H,4,FALSE),"")</f>
        <v/>
      </c>
      <c r="C125" s="21" t="str">
        <f>_xlfn.IFERROR(VLOOKUP(E125,'Rec.'!B:H,5,FALSE),"")</f>
        <v/>
      </c>
      <c r="D125" s="20" t="str">
        <f>_xlfn.IFERROR(VLOOKUP(E125,'Rec.'!B:H,6,FALSE),"")</f>
        <v/>
      </c>
      <c r="E125" s="20" t="str">
        <f>_xlfn.IFERROR(VLOOKUP(ROW()-8,'Q1.SL'!A:O,6,FALSE),"")</f>
        <v/>
      </c>
      <c r="F125" s="20" t="str">
        <f>VLOOKUP(E125,'Q1.SL'!F:M,6,FALSE)</f>
        <v/>
      </c>
      <c r="G125" s="31" t="str">
        <f>IF(ROW()-8&gt;'Inf.'!$I$10,"",VLOOKUP(E125,'Q1.SL'!F:M,4,FALSE))</f>
        <v/>
      </c>
      <c r="H125" s="20" t="str">
        <f>IF(ROW()-8&gt;'Inf.'!$I$10,"",VLOOKUP(E125,'Q1.SL'!F:M,5,FALSE))</f>
        <v/>
      </c>
      <c r="I125" s="46"/>
      <c r="J125" t="str">
        <f ca="1" t="shared" si="1"/>
        <v/>
      </c>
    </row>
    <row r="126" spans="1:10" ht="21.95" customHeight="1">
      <c r="A126" s="20" t="str">
        <f>VLOOKUP(E126,'Q1.SL'!F:M,8,FALSE)</f>
        <v/>
      </c>
      <c r="B126" s="21" t="str">
        <f>_xlfn.IFERROR(VLOOKUP(E126,'Rec.'!B:H,4,FALSE),"")</f>
        <v/>
      </c>
      <c r="C126" s="21" t="str">
        <f>_xlfn.IFERROR(VLOOKUP(E126,'Rec.'!B:H,5,FALSE),"")</f>
        <v/>
      </c>
      <c r="D126" s="20" t="str">
        <f>_xlfn.IFERROR(VLOOKUP(E126,'Rec.'!B:H,6,FALSE),"")</f>
        <v/>
      </c>
      <c r="E126" s="20" t="str">
        <f>_xlfn.IFERROR(VLOOKUP(ROW()-8,'Q1.SL'!A:O,6,FALSE),"")</f>
        <v/>
      </c>
      <c r="F126" s="20" t="str">
        <f>VLOOKUP(E126,'Q1.SL'!F:M,6,FALSE)</f>
        <v/>
      </c>
      <c r="G126" s="31" t="str">
        <f>IF(ROW()-8&gt;'Inf.'!$I$10,"",VLOOKUP(E126,'Q1.SL'!F:M,4,FALSE))</f>
        <v/>
      </c>
      <c r="H126" s="20" t="str">
        <f>IF(ROW()-8&gt;'Inf.'!$I$10,"",VLOOKUP(E126,'Q1.SL'!F:M,5,FALSE))</f>
        <v/>
      </c>
      <c r="I126" s="46"/>
      <c r="J126" t="str">
        <f ca="1" t="shared" si="1"/>
        <v/>
      </c>
    </row>
    <row r="127" spans="1:10" ht="21.95" customHeight="1">
      <c r="A127" s="20" t="str">
        <f>VLOOKUP(E127,'Q1.SL'!F:M,8,FALSE)</f>
        <v/>
      </c>
      <c r="B127" s="21" t="str">
        <f>_xlfn.IFERROR(VLOOKUP(E127,'Rec.'!B:H,4,FALSE),"")</f>
        <v/>
      </c>
      <c r="C127" s="21" t="str">
        <f>_xlfn.IFERROR(VLOOKUP(E127,'Rec.'!B:H,5,FALSE),"")</f>
        <v/>
      </c>
      <c r="D127" s="20" t="str">
        <f>_xlfn.IFERROR(VLOOKUP(E127,'Rec.'!B:H,6,FALSE),"")</f>
        <v/>
      </c>
      <c r="E127" s="20" t="str">
        <f>_xlfn.IFERROR(VLOOKUP(ROW()-8,'Q1.SL'!A:O,6,FALSE),"")</f>
        <v/>
      </c>
      <c r="F127" s="20" t="str">
        <f>VLOOKUP(E127,'Q1.SL'!F:M,6,FALSE)</f>
        <v/>
      </c>
      <c r="G127" s="31" t="str">
        <f>IF(ROW()-8&gt;'Inf.'!$I$10,"",VLOOKUP(E127,'Q1.SL'!F:M,4,FALSE))</f>
        <v/>
      </c>
      <c r="H127" s="20" t="str">
        <f>IF(ROW()-8&gt;'Inf.'!$I$10,"",VLOOKUP(E127,'Q1.SL'!F:M,5,FALSE))</f>
        <v/>
      </c>
      <c r="I127" s="46"/>
      <c r="J127" t="str">
        <f ca="1" t="shared" si="1"/>
        <v/>
      </c>
    </row>
    <row r="128" spans="1:10" ht="21.95" customHeight="1">
      <c r="A128" s="20" t="str">
        <f>VLOOKUP(E128,'Q1.SL'!F:M,8,FALSE)</f>
        <v/>
      </c>
      <c r="B128" s="21" t="str">
        <f>_xlfn.IFERROR(VLOOKUP(E128,'Rec.'!B:H,4,FALSE),"")</f>
        <v/>
      </c>
      <c r="C128" s="21" t="str">
        <f>_xlfn.IFERROR(VLOOKUP(E128,'Rec.'!B:H,5,FALSE),"")</f>
        <v/>
      </c>
      <c r="D128" s="20" t="str">
        <f>_xlfn.IFERROR(VLOOKUP(E128,'Rec.'!B:H,6,FALSE),"")</f>
        <v/>
      </c>
      <c r="E128" s="20" t="str">
        <f>_xlfn.IFERROR(VLOOKUP(ROW()-8,'Q1.SL'!A:O,6,FALSE),"")</f>
        <v/>
      </c>
      <c r="F128" s="20" t="str">
        <f>VLOOKUP(E128,'Q1.SL'!F:M,6,FALSE)</f>
        <v/>
      </c>
      <c r="G128" s="31" t="str">
        <f>IF(ROW()-8&gt;'Inf.'!$I$10,"",VLOOKUP(E128,'Q1.SL'!F:M,4,FALSE))</f>
        <v/>
      </c>
      <c r="H128" s="20" t="str">
        <f>IF(ROW()-8&gt;'Inf.'!$I$10,"",VLOOKUP(E128,'Q1.SL'!F:M,5,FALSE))</f>
        <v/>
      </c>
      <c r="I128" s="46"/>
      <c r="J128" t="str">
        <f ca="1" t="shared" si="1"/>
        <v/>
      </c>
    </row>
    <row r="129" spans="1:10" ht="21.95" customHeight="1">
      <c r="A129" s="20" t="str">
        <f>VLOOKUP(E129,'Q1.SL'!F:M,8,FALSE)</f>
        <v/>
      </c>
      <c r="B129" s="21" t="str">
        <f>_xlfn.IFERROR(VLOOKUP(E129,'Rec.'!B:H,4,FALSE),"")</f>
        <v/>
      </c>
      <c r="C129" s="21" t="str">
        <f>_xlfn.IFERROR(VLOOKUP(E129,'Rec.'!B:H,5,FALSE),"")</f>
        <v/>
      </c>
      <c r="D129" s="20" t="str">
        <f>_xlfn.IFERROR(VLOOKUP(E129,'Rec.'!B:H,6,FALSE),"")</f>
        <v/>
      </c>
      <c r="E129" s="20" t="str">
        <f>_xlfn.IFERROR(VLOOKUP(ROW()-8,'Q1.SL'!A:O,6,FALSE),"")</f>
        <v/>
      </c>
      <c r="F129" s="20" t="str">
        <f>VLOOKUP(E129,'Q1.SL'!F:M,6,FALSE)</f>
        <v/>
      </c>
      <c r="G129" s="31" t="str">
        <f>IF(ROW()-8&gt;'Inf.'!$I$10,"",VLOOKUP(E129,'Q1.SL'!F:M,4,FALSE))</f>
        <v/>
      </c>
      <c r="H129" s="20" t="str">
        <f>IF(ROW()-8&gt;'Inf.'!$I$10,"",VLOOKUP(E129,'Q1.SL'!F:M,5,FALSE))</f>
        <v/>
      </c>
      <c r="I129" s="46"/>
      <c r="J129" t="str">
        <f ca="1" t="shared" si="1"/>
        <v/>
      </c>
    </row>
    <row r="130" spans="1:10" ht="21.95" customHeight="1">
      <c r="A130" s="20" t="str">
        <f>VLOOKUP(E130,'Q1.SL'!F:M,8,FALSE)</f>
        <v/>
      </c>
      <c r="B130" s="21" t="str">
        <f>_xlfn.IFERROR(VLOOKUP(E130,'Rec.'!B:H,4,FALSE),"")</f>
        <v/>
      </c>
      <c r="C130" s="21" t="str">
        <f>_xlfn.IFERROR(VLOOKUP(E130,'Rec.'!B:H,5,FALSE),"")</f>
        <v/>
      </c>
      <c r="D130" s="20" t="str">
        <f>_xlfn.IFERROR(VLOOKUP(E130,'Rec.'!B:H,6,FALSE),"")</f>
        <v/>
      </c>
      <c r="E130" s="20" t="str">
        <f>_xlfn.IFERROR(VLOOKUP(ROW()-8,'Q1.SL'!A:O,6,FALSE),"")</f>
        <v/>
      </c>
      <c r="F130" s="20" t="str">
        <f>VLOOKUP(E130,'Q1.SL'!F:M,6,FALSE)</f>
        <v/>
      </c>
      <c r="G130" s="31" t="str">
        <f>IF(ROW()-8&gt;'Inf.'!$I$10,"",VLOOKUP(E130,'Q1.SL'!F:M,4,FALSE))</f>
        <v/>
      </c>
      <c r="H130" s="20" t="str">
        <f>IF(ROW()-8&gt;'Inf.'!$I$10,"",VLOOKUP(E130,'Q1.SL'!F:M,5,FALSE))</f>
        <v/>
      </c>
      <c r="I130" s="46"/>
      <c r="J130" t="str">
        <f ca="1" t="shared" si="1"/>
        <v/>
      </c>
    </row>
    <row r="131" spans="1:10" ht="21.95" customHeight="1">
      <c r="A131" s="20" t="str">
        <f>VLOOKUP(E131,'Q1.SL'!F:M,8,FALSE)</f>
        <v/>
      </c>
      <c r="B131" s="21" t="str">
        <f>_xlfn.IFERROR(VLOOKUP(E131,'Rec.'!B:H,4,FALSE),"")</f>
        <v/>
      </c>
      <c r="C131" s="21" t="str">
        <f>_xlfn.IFERROR(VLOOKUP(E131,'Rec.'!B:H,5,FALSE),"")</f>
        <v/>
      </c>
      <c r="D131" s="20" t="str">
        <f>_xlfn.IFERROR(VLOOKUP(E131,'Rec.'!B:H,6,FALSE),"")</f>
        <v/>
      </c>
      <c r="E131" s="20" t="str">
        <f>_xlfn.IFERROR(VLOOKUP(ROW()-8,'Q1.SL'!A:O,6,FALSE),"")</f>
        <v/>
      </c>
      <c r="F131" s="20" t="str">
        <f>VLOOKUP(E131,'Q1.SL'!F:M,6,FALSE)</f>
        <v/>
      </c>
      <c r="G131" s="31" t="str">
        <f>IF(ROW()-8&gt;'Inf.'!$I$10,"",VLOOKUP(E131,'Q1.SL'!F:M,4,FALSE))</f>
        <v/>
      </c>
      <c r="H131" s="20" t="str">
        <f>IF(ROW()-8&gt;'Inf.'!$I$10,"",VLOOKUP(E131,'Q1.SL'!F:M,5,FALSE))</f>
        <v/>
      </c>
      <c r="I131" s="46"/>
      <c r="J131" t="str">
        <f ca="1" t="shared" si="1"/>
        <v/>
      </c>
    </row>
    <row r="132" spans="1:10" ht="21.95" customHeight="1">
      <c r="A132" s="20" t="str">
        <f>VLOOKUP(E132,'Q1.SL'!F:M,8,FALSE)</f>
        <v/>
      </c>
      <c r="B132" s="21" t="str">
        <f>_xlfn.IFERROR(VLOOKUP(E132,'Rec.'!B:H,4,FALSE),"")</f>
        <v/>
      </c>
      <c r="C132" s="21" t="str">
        <f>_xlfn.IFERROR(VLOOKUP(E132,'Rec.'!B:H,5,FALSE),"")</f>
        <v/>
      </c>
      <c r="D132" s="20" t="str">
        <f>_xlfn.IFERROR(VLOOKUP(E132,'Rec.'!B:H,6,FALSE),"")</f>
        <v/>
      </c>
      <c r="E132" s="20" t="str">
        <f>_xlfn.IFERROR(VLOOKUP(ROW()-8,'Q1.SL'!A:O,6,FALSE),"")</f>
        <v/>
      </c>
      <c r="F132" s="20" t="str">
        <f>VLOOKUP(E132,'Q1.SL'!F:M,6,FALSE)</f>
        <v/>
      </c>
      <c r="G132" s="31" t="str">
        <f>IF(ROW()-8&gt;'Inf.'!$I$10,"",VLOOKUP(E132,'Q1.SL'!F:M,4,FALSE))</f>
        <v/>
      </c>
      <c r="H132" s="20" t="str">
        <f>IF(ROW()-8&gt;'Inf.'!$I$10,"",VLOOKUP(E132,'Q1.SL'!F:M,5,FALSE))</f>
        <v/>
      </c>
      <c r="I132" s="46"/>
      <c r="J132" t="str">
        <f ca="1" t="shared" si="1"/>
        <v/>
      </c>
    </row>
    <row r="133" spans="1:10" ht="21.95" customHeight="1">
      <c r="A133" s="20" t="str">
        <f>VLOOKUP(E133,'Q1.SL'!F:M,8,FALSE)</f>
        <v/>
      </c>
      <c r="B133" s="21" t="str">
        <f>_xlfn.IFERROR(VLOOKUP(E133,'Rec.'!B:H,4,FALSE),"")</f>
        <v/>
      </c>
      <c r="C133" s="21" t="str">
        <f>_xlfn.IFERROR(VLOOKUP(E133,'Rec.'!B:H,5,FALSE),"")</f>
        <v/>
      </c>
      <c r="D133" s="20" t="str">
        <f>_xlfn.IFERROR(VLOOKUP(E133,'Rec.'!B:H,6,FALSE),"")</f>
        <v/>
      </c>
      <c r="E133" s="20" t="str">
        <f>_xlfn.IFERROR(VLOOKUP(ROW()-8,'Q1.SL'!A:O,6,FALSE),"")</f>
        <v/>
      </c>
      <c r="F133" s="20" t="str">
        <f>VLOOKUP(E133,'Q1.SL'!F:M,6,FALSE)</f>
        <v/>
      </c>
      <c r="G133" s="31" t="str">
        <f>IF(ROW()-8&gt;'Inf.'!$I$10,"",VLOOKUP(E133,'Q1.SL'!F:M,4,FALSE))</f>
        <v/>
      </c>
      <c r="H133" s="20" t="str">
        <f>IF(ROW()-8&gt;'Inf.'!$I$10,"",VLOOKUP(E133,'Q1.SL'!F:M,5,FALSE))</f>
        <v/>
      </c>
      <c r="I133" s="46"/>
      <c r="J133" t="str">
        <f ca="1" t="shared" si="1"/>
        <v/>
      </c>
    </row>
    <row r="134" spans="1:10" ht="21.95" customHeight="1">
      <c r="A134" s="20" t="str">
        <f>VLOOKUP(E134,'Q1.SL'!F:M,8,FALSE)</f>
        <v/>
      </c>
      <c r="B134" s="21" t="str">
        <f>_xlfn.IFERROR(VLOOKUP(E134,'Rec.'!B:H,4,FALSE),"")</f>
        <v/>
      </c>
      <c r="C134" s="21" t="str">
        <f>_xlfn.IFERROR(VLOOKUP(E134,'Rec.'!B:H,5,FALSE),"")</f>
        <v/>
      </c>
      <c r="D134" s="20" t="str">
        <f>_xlfn.IFERROR(VLOOKUP(E134,'Rec.'!B:H,6,FALSE),"")</f>
        <v/>
      </c>
      <c r="E134" s="20" t="str">
        <f>_xlfn.IFERROR(VLOOKUP(ROW()-8,'Q1.SL'!A:O,6,FALSE),"")</f>
        <v/>
      </c>
      <c r="F134" s="20" t="str">
        <f>VLOOKUP(E134,'Q1.SL'!F:M,6,FALSE)</f>
        <v/>
      </c>
      <c r="G134" s="31" t="str">
        <f>IF(ROW()-8&gt;'Inf.'!$I$10,"",VLOOKUP(E134,'Q1.SL'!F:M,4,FALSE))</f>
        <v/>
      </c>
      <c r="H134" s="20" t="str">
        <f>IF(ROW()-8&gt;'Inf.'!$I$10,"",VLOOKUP(E134,'Q1.SL'!F:M,5,FALSE))</f>
        <v/>
      </c>
      <c r="I134" s="46"/>
      <c r="J134" t="str">
        <f ca="1" t="shared" si="1"/>
        <v/>
      </c>
    </row>
    <row r="135" spans="1:10" ht="21.95" customHeight="1">
      <c r="A135" s="20" t="str">
        <f>VLOOKUP(E135,'Q1.SL'!F:M,8,FALSE)</f>
        <v/>
      </c>
      <c r="B135" s="21" t="str">
        <f>_xlfn.IFERROR(VLOOKUP(E135,'Rec.'!B:H,4,FALSE),"")</f>
        <v/>
      </c>
      <c r="C135" s="21" t="str">
        <f>_xlfn.IFERROR(VLOOKUP(E135,'Rec.'!B:H,5,FALSE),"")</f>
        <v/>
      </c>
      <c r="D135" s="20" t="str">
        <f>_xlfn.IFERROR(VLOOKUP(E135,'Rec.'!B:H,6,FALSE),"")</f>
        <v/>
      </c>
      <c r="E135" s="20" t="str">
        <f>_xlfn.IFERROR(VLOOKUP(ROW()-8,'Q1.SL'!A:O,6,FALSE),"")</f>
        <v/>
      </c>
      <c r="F135" s="20" t="str">
        <f>VLOOKUP(E135,'Q1.SL'!F:M,6,FALSE)</f>
        <v/>
      </c>
      <c r="G135" s="31" t="str">
        <f>IF(ROW()-8&gt;'Inf.'!$I$10,"",VLOOKUP(E135,'Q1.SL'!F:M,4,FALSE))</f>
        <v/>
      </c>
      <c r="H135" s="20" t="str">
        <f>IF(ROW()-8&gt;'Inf.'!$I$10,"",VLOOKUP(E135,'Q1.SL'!F:M,5,FALSE))</f>
        <v/>
      </c>
      <c r="I135" s="46"/>
      <c r="J135" t="str">
        <f ca="1" t="shared" si="1"/>
        <v/>
      </c>
    </row>
    <row r="136" spans="1:10" ht="21.95" customHeight="1">
      <c r="A136" s="20" t="str">
        <f>VLOOKUP(E136,'Q1.SL'!F:M,8,FALSE)</f>
        <v/>
      </c>
      <c r="B136" s="21" t="str">
        <f>_xlfn.IFERROR(VLOOKUP(E136,'Rec.'!B:H,4,FALSE),"")</f>
        <v/>
      </c>
      <c r="C136" s="21" t="str">
        <f>_xlfn.IFERROR(VLOOKUP(E136,'Rec.'!B:H,5,FALSE),"")</f>
        <v/>
      </c>
      <c r="D136" s="20" t="str">
        <f>_xlfn.IFERROR(VLOOKUP(E136,'Rec.'!B:H,6,FALSE),"")</f>
        <v/>
      </c>
      <c r="E136" s="20" t="str">
        <f>_xlfn.IFERROR(VLOOKUP(ROW()-8,'Q1.SL'!A:O,6,FALSE),"")</f>
        <v/>
      </c>
      <c r="F136" s="20" t="str">
        <f>VLOOKUP(E136,'Q1.SL'!F:M,6,FALSE)</f>
        <v/>
      </c>
      <c r="G136" s="31" t="str">
        <f>IF(ROW()-8&gt;'Inf.'!$I$10,"",VLOOKUP(E136,'Q1.SL'!F:M,4,FALSE))</f>
        <v/>
      </c>
      <c r="H136" s="20" t="str">
        <f>IF(ROW()-8&gt;'Inf.'!$I$10,"",VLOOKUP(E136,'Q1.SL'!F:M,5,FALSE))</f>
        <v/>
      </c>
      <c r="I136" s="46"/>
      <c r="J136" t="str">
        <f ca="1" t="shared" si="1"/>
        <v/>
      </c>
    </row>
    <row r="137" spans="1:10" ht="21.95" customHeight="1">
      <c r="A137" s="20" t="str">
        <f>VLOOKUP(E137,'Q1.SL'!F:M,8,FALSE)</f>
        <v/>
      </c>
      <c r="B137" s="21" t="str">
        <f>_xlfn.IFERROR(VLOOKUP(E137,'Rec.'!B:H,4,FALSE),"")</f>
        <v/>
      </c>
      <c r="C137" s="21" t="str">
        <f>_xlfn.IFERROR(VLOOKUP(E137,'Rec.'!B:H,5,FALSE),"")</f>
        <v/>
      </c>
      <c r="D137" s="20" t="str">
        <f>_xlfn.IFERROR(VLOOKUP(E137,'Rec.'!B:H,6,FALSE),"")</f>
        <v/>
      </c>
      <c r="E137" s="20" t="str">
        <f>_xlfn.IFERROR(VLOOKUP(ROW()-8,'Q1.SL'!A:O,6,FALSE),"")</f>
        <v/>
      </c>
      <c r="F137" s="20" t="str">
        <f>VLOOKUP(E137,'Q1.SL'!F:M,6,FALSE)</f>
        <v/>
      </c>
      <c r="G137" s="31" t="str">
        <f>IF(ROW()-8&gt;'Inf.'!$I$10,"",VLOOKUP(E137,'Q1.SL'!F:M,4,FALSE))</f>
        <v/>
      </c>
      <c r="H137" s="20" t="str">
        <f>IF(ROW()-8&gt;'Inf.'!$I$10,"",VLOOKUP(E137,'Q1.SL'!F:M,5,FALSE))</f>
        <v/>
      </c>
      <c r="I137" s="46"/>
      <c r="J137" t="str">
        <f aca="true" t="shared" si="2" ref="J137:J200">_xlfn.IFERROR(_xlfn.RANK.AVG(A137,A:A,1),"")</f>
        <v/>
      </c>
    </row>
    <row r="138" spans="1:10" ht="21.95" customHeight="1">
      <c r="A138" s="20" t="str">
        <f>VLOOKUP(E138,'Q1.SL'!F:M,8,FALSE)</f>
        <v/>
      </c>
      <c r="B138" s="21" t="str">
        <f>_xlfn.IFERROR(VLOOKUP(E138,'Rec.'!B:H,4,FALSE),"")</f>
        <v/>
      </c>
      <c r="C138" s="21" t="str">
        <f>_xlfn.IFERROR(VLOOKUP(E138,'Rec.'!B:H,5,FALSE),"")</f>
        <v/>
      </c>
      <c r="D138" s="20" t="str">
        <f>_xlfn.IFERROR(VLOOKUP(E138,'Rec.'!B:H,6,FALSE),"")</f>
        <v/>
      </c>
      <c r="E138" s="20" t="str">
        <f>_xlfn.IFERROR(VLOOKUP(ROW()-8,'Q1.SL'!A:O,6,FALSE),"")</f>
        <v/>
      </c>
      <c r="F138" s="20" t="str">
        <f>VLOOKUP(E138,'Q1.SL'!F:M,6,FALSE)</f>
        <v/>
      </c>
      <c r="G138" s="31" t="str">
        <f>IF(ROW()-8&gt;'Inf.'!$I$10,"",VLOOKUP(E138,'Q1.SL'!F:M,4,FALSE))</f>
        <v/>
      </c>
      <c r="H138" s="20" t="str">
        <f>IF(ROW()-8&gt;'Inf.'!$I$10,"",VLOOKUP(E138,'Q1.SL'!F:M,5,FALSE))</f>
        <v/>
      </c>
      <c r="I138" s="46"/>
      <c r="J138" t="str">
        <f ca="1" t="shared" si="2"/>
        <v/>
      </c>
    </row>
    <row r="139" spans="1:10" ht="21.95" customHeight="1">
      <c r="A139" s="20" t="str">
        <f>VLOOKUP(E139,'Q1.SL'!F:M,8,FALSE)</f>
        <v/>
      </c>
      <c r="B139" s="21" t="str">
        <f>_xlfn.IFERROR(VLOOKUP(E139,'Rec.'!B:H,4,FALSE),"")</f>
        <v/>
      </c>
      <c r="C139" s="21" t="str">
        <f>_xlfn.IFERROR(VLOOKUP(E139,'Rec.'!B:H,5,FALSE),"")</f>
        <v/>
      </c>
      <c r="D139" s="20" t="str">
        <f>_xlfn.IFERROR(VLOOKUP(E139,'Rec.'!B:H,6,FALSE),"")</f>
        <v/>
      </c>
      <c r="E139" s="20" t="str">
        <f>_xlfn.IFERROR(VLOOKUP(ROW()-8,'Q1.SL'!A:O,6,FALSE),"")</f>
        <v/>
      </c>
      <c r="F139" s="20" t="str">
        <f>VLOOKUP(E139,'Q1.SL'!F:M,6,FALSE)</f>
        <v/>
      </c>
      <c r="G139" s="31" t="str">
        <f>IF(ROW()-8&gt;'Inf.'!$I$10,"",VLOOKUP(E139,'Q1.SL'!F:M,4,FALSE))</f>
        <v/>
      </c>
      <c r="H139" s="20" t="str">
        <f>IF(ROW()-8&gt;'Inf.'!$I$10,"",VLOOKUP(E139,'Q1.SL'!F:M,5,FALSE))</f>
        <v/>
      </c>
      <c r="I139" s="46"/>
      <c r="J139" t="str">
        <f ca="1" t="shared" si="2"/>
        <v/>
      </c>
    </row>
    <row r="140" spans="1:10" ht="21.95" customHeight="1">
      <c r="A140" s="20" t="str">
        <f>VLOOKUP(E140,'Q1.SL'!F:M,8,FALSE)</f>
        <v/>
      </c>
      <c r="B140" s="21" t="str">
        <f>_xlfn.IFERROR(VLOOKUP(E140,'Rec.'!B:H,4,FALSE),"")</f>
        <v/>
      </c>
      <c r="C140" s="21" t="str">
        <f>_xlfn.IFERROR(VLOOKUP(E140,'Rec.'!B:H,5,FALSE),"")</f>
        <v/>
      </c>
      <c r="D140" s="20" t="str">
        <f>_xlfn.IFERROR(VLOOKUP(E140,'Rec.'!B:H,6,FALSE),"")</f>
        <v/>
      </c>
      <c r="E140" s="20" t="str">
        <f>_xlfn.IFERROR(VLOOKUP(ROW()-8,'Q1.SL'!A:O,6,FALSE),"")</f>
        <v/>
      </c>
      <c r="F140" s="20" t="str">
        <f>VLOOKUP(E140,'Q1.SL'!F:M,6,FALSE)</f>
        <v/>
      </c>
      <c r="G140" s="31" t="str">
        <f>IF(ROW()-8&gt;'Inf.'!$I$10,"",VLOOKUP(E140,'Q1.SL'!F:M,4,FALSE))</f>
        <v/>
      </c>
      <c r="H140" s="20" t="str">
        <f>IF(ROW()-8&gt;'Inf.'!$I$10,"",VLOOKUP(E140,'Q1.SL'!F:M,5,FALSE))</f>
        <v/>
      </c>
      <c r="I140" s="46"/>
      <c r="J140" t="str">
        <f ca="1" t="shared" si="2"/>
        <v/>
      </c>
    </row>
    <row r="141" spans="1:10" ht="21.95" customHeight="1">
      <c r="A141" s="20" t="str">
        <f>VLOOKUP(E141,'Q1.SL'!F:M,8,FALSE)</f>
        <v/>
      </c>
      <c r="B141" s="21" t="str">
        <f>_xlfn.IFERROR(VLOOKUP(E141,'Rec.'!B:H,4,FALSE),"")</f>
        <v/>
      </c>
      <c r="C141" s="21" t="str">
        <f>_xlfn.IFERROR(VLOOKUP(E141,'Rec.'!B:H,5,FALSE),"")</f>
        <v/>
      </c>
      <c r="D141" s="20" t="str">
        <f>_xlfn.IFERROR(VLOOKUP(E141,'Rec.'!B:H,6,FALSE),"")</f>
        <v/>
      </c>
      <c r="E141" s="20" t="str">
        <f>_xlfn.IFERROR(VLOOKUP(ROW()-8,'Q1.SL'!A:O,6,FALSE),"")</f>
        <v/>
      </c>
      <c r="F141" s="20" t="str">
        <f>VLOOKUP(E141,'Q1.SL'!F:M,6,FALSE)</f>
        <v/>
      </c>
      <c r="G141" s="31" t="str">
        <f>IF(ROW()-8&gt;'Inf.'!$I$10,"",VLOOKUP(E141,'Q1.SL'!F:M,4,FALSE))</f>
        <v/>
      </c>
      <c r="H141" s="20" t="str">
        <f>IF(ROW()-8&gt;'Inf.'!$I$10,"",VLOOKUP(E141,'Q1.SL'!F:M,5,FALSE))</f>
        <v/>
      </c>
      <c r="I141" s="46"/>
      <c r="J141" t="str">
        <f ca="1" t="shared" si="2"/>
        <v/>
      </c>
    </row>
    <row r="142" spans="1:10" ht="21.95" customHeight="1">
      <c r="A142" s="20" t="str">
        <f>VLOOKUP(E142,'Q1.SL'!F:M,8,FALSE)</f>
        <v/>
      </c>
      <c r="B142" s="21" t="str">
        <f>_xlfn.IFERROR(VLOOKUP(E142,'Rec.'!B:H,4,FALSE),"")</f>
        <v/>
      </c>
      <c r="C142" s="21" t="str">
        <f>_xlfn.IFERROR(VLOOKUP(E142,'Rec.'!B:H,5,FALSE),"")</f>
        <v/>
      </c>
      <c r="D142" s="20" t="str">
        <f>_xlfn.IFERROR(VLOOKUP(E142,'Rec.'!B:H,6,FALSE),"")</f>
        <v/>
      </c>
      <c r="E142" s="20" t="str">
        <f>_xlfn.IFERROR(VLOOKUP(ROW()-8,'Q1.SL'!A:O,6,FALSE),"")</f>
        <v/>
      </c>
      <c r="F142" s="20" t="str">
        <f>VLOOKUP(E142,'Q1.SL'!F:M,6,FALSE)</f>
        <v/>
      </c>
      <c r="G142" s="31" t="str">
        <f>IF(ROW()-8&gt;'Inf.'!$I$10,"",VLOOKUP(E142,'Q1.SL'!F:M,4,FALSE))</f>
        <v/>
      </c>
      <c r="H142" s="20" t="str">
        <f>IF(ROW()-8&gt;'Inf.'!$I$10,"",VLOOKUP(E142,'Q1.SL'!F:M,5,FALSE))</f>
        <v/>
      </c>
      <c r="I142" s="46"/>
      <c r="J142" t="str">
        <f ca="1" t="shared" si="2"/>
        <v/>
      </c>
    </row>
    <row r="143" spans="1:10" ht="21.95" customHeight="1">
      <c r="A143" s="20" t="str">
        <f>VLOOKUP(E143,'Q1.SL'!F:M,8,FALSE)</f>
        <v/>
      </c>
      <c r="B143" s="21" t="str">
        <f>_xlfn.IFERROR(VLOOKUP(E143,'Rec.'!B:H,4,FALSE),"")</f>
        <v/>
      </c>
      <c r="C143" s="21" t="str">
        <f>_xlfn.IFERROR(VLOOKUP(E143,'Rec.'!B:H,5,FALSE),"")</f>
        <v/>
      </c>
      <c r="D143" s="20" t="str">
        <f>_xlfn.IFERROR(VLOOKUP(E143,'Rec.'!B:H,6,FALSE),"")</f>
        <v/>
      </c>
      <c r="E143" s="20" t="str">
        <f>_xlfn.IFERROR(VLOOKUP(ROW()-8,'Q1.SL'!A:O,6,FALSE),"")</f>
        <v/>
      </c>
      <c r="F143" s="20" t="str">
        <f>VLOOKUP(E143,'Q1.SL'!F:M,6,FALSE)</f>
        <v/>
      </c>
      <c r="G143" s="31" t="str">
        <f>IF(ROW()-8&gt;'Inf.'!$I$10,"",VLOOKUP(E143,'Q1.SL'!F:M,4,FALSE))</f>
        <v/>
      </c>
      <c r="H143" s="20" t="str">
        <f>IF(ROW()-8&gt;'Inf.'!$I$10,"",VLOOKUP(E143,'Q1.SL'!F:M,5,FALSE))</f>
        <v/>
      </c>
      <c r="I143" s="46"/>
      <c r="J143" t="str">
        <f ca="1" t="shared" si="2"/>
        <v/>
      </c>
    </row>
    <row r="144" spans="1:10" ht="21.95" customHeight="1">
      <c r="A144" s="20" t="str">
        <f>VLOOKUP(E144,'Q1.SL'!F:M,8,FALSE)</f>
        <v/>
      </c>
      <c r="B144" s="21" t="str">
        <f>_xlfn.IFERROR(VLOOKUP(E144,'Rec.'!B:H,4,FALSE),"")</f>
        <v/>
      </c>
      <c r="C144" s="21" t="str">
        <f>_xlfn.IFERROR(VLOOKUP(E144,'Rec.'!B:H,5,FALSE),"")</f>
        <v/>
      </c>
      <c r="D144" s="20" t="str">
        <f>_xlfn.IFERROR(VLOOKUP(E144,'Rec.'!B:H,6,FALSE),"")</f>
        <v/>
      </c>
      <c r="E144" s="20" t="str">
        <f>_xlfn.IFERROR(VLOOKUP(ROW()-8,'Q1.SL'!A:O,6,FALSE),"")</f>
        <v/>
      </c>
      <c r="F144" s="20" t="str">
        <f>VLOOKUP(E144,'Q1.SL'!F:M,6,FALSE)</f>
        <v/>
      </c>
      <c r="G144" s="31" t="str">
        <f>IF(ROW()-8&gt;'Inf.'!$I$10,"",VLOOKUP(E144,'Q1.SL'!F:M,4,FALSE))</f>
        <v/>
      </c>
      <c r="H144" s="20" t="str">
        <f>IF(ROW()-8&gt;'Inf.'!$I$10,"",VLOOKUP(E144,'Q1.SL'!F:M,5,FALSE))</f>
        <v/>
      </c>
      <c r="I144" s="46"/>
      <c r="J144" t="str">
        <f ca="1" t="shared" si="2"/>
        <v/>
      </c>
    </row>
    <row r="145" spans="1:10" ht="21.95" customHeight="1">
      <c r="A145" s="20" t="str">
        <f>VLOOKUP(E145,'Q1.SL'!F:M,8,FALSE)</f>
        <v/>
      </c>
      <c r="B145" s="21" t="str">
        <f>_xlfn.IFERROR(VLOOKUP(E145,'Rec.'!B:H,4,FALSE),"")</f>
        <v/>
      </c>
      <c r="C145" s="21" t="str">
        <f>_xlfn.IFERROR(VLOOKUP(E145,'Rec.'!B:H,5,FALSE),"")</f>
        <v/>
      </c>
      <c r="D145" s="20" t="str">
        <f>_xlfn.IFERROR(VLOOKUP(E145,'Rec.'!B:H,6,FALSE),"")</f>
        <v/>
      </c>
      <c r="E145" s="20" t="str">
        <f>_xlfn.IFERROR(VLOOKUP(ROW()-8,'Q1.SL'!A:O,6,FALSE),"")</f>
        <v/>
      </c>
      <c r="F145" s="20" t="str">
        <f>VLOOKUP(E145,'Q1.SL'!F:M,6,FALSE)</f>
        <v/>
      </c>
      <c r="G145" s="31" t="str">
        <f>IF(ROW()-8&gt;'Inf.'!$I$10,"",VLOOKUP(E145,'Q1.SL'!F:M,4,FALSE))</f>
        <v/>
      </c>
      <c r="H145" s="20" t="str">
        <f>IF(ROW()-8&gt;'Inf.'!$I$10,"",VLOOKUP(E145,'Q1.SL'!F:M,5,FALSE))</f>
        <v/>
      </c>
      <c r="I145" s="46"/>
      <c r="J145" t="str">
        <f ca="1" t="shared" si="2"/>
        <v/>
      </c>
    </row>
    <row r="146" spans="1:10" ht="21.95" customHeight="1">
      <c r="A146" s="20" t="str">
        <f>VLOOKUP(E146,'Q1.SL'!F:M,8,FALSE)</f>
        <v/>
      </c>
      <c r="B146" s="21" t="str">
        <f>_xlfn.IFERROR(VLOOKUP(E146,'Rec.'!B:H,4,FALSE),"")</f>
        <v/>
      </c>
      <c r="C146" s="21" t="str">
        <f>_xlfn.IFERROR(VLOOKUP(E146,'Rec.'!B:H,5,FALSE),"")</f>
        <v/>
      </c>
      <c r="D146" s="20" t="str">
        <f>_xlfn.IFERROR(VLOOKUP(E146,'Rec.'!B:H,6,FALSE),"")</f>
        <v/>
      </c>
      <c r="E146" s="20" t="str">
        <f>_xlfn.IFERROR(VLOOKUP(ROW()-8,'Q1.SL'!A:O,6,FALSE),"")</f>
        <v/>
      </c>
      <c r="F146" s="20" t="str">
        <f>VLOOKUP(E146,'Q1.SL'!F:M,6,FALSE)</f>
        <v/>
      </c>
      <c r="G146" s="31" t="str">
        <f>IF(ROW()-8&gt;'Inf.'!$I$10,"",VLOOKUP(E146,'Q1.SL'!F:M,4,FALSE))</f>
        <v/>
      </c>
      <c r="H146" s="20" t="str">
        <f>IF(ROW()-8&gt;'Inf.'!$I$10,"",VLOOKUP(E146,'Q1.SL'!F:M,5,FALSE))</f>
        <v/>
      </c>
      <c r="I146" s="46"/>
      <c r="J146" t="str">
        <f ca="1" t="shared" si="2"/>
        <v/>
      </c>
    </row>
    <row r="147" spans="1:10" ht="21.95" customHeight="1">
      <c r="A147" s="20" t="str">
        <f>VLOOKUP(E147,'Q1.SL'!F:M,8,FALSE)</f>
        <v/>
      </c>
      <c r="B147" s="21" t="str">
        <f>_xlfn.IFERROR(VLOOKUP(E147,'Rec.'!B:H,4,FALSE),"")</f>
        <v/>
      </c>
      <c r="C147" s="21" t="str">
        <f>_xlfn.IFERROR(VLOOKUP(E147,'Rec.'!B:H,5,FALSE),"")</f>
        <v/>
      </c>
      <c r="D147" s="20" t="str">
        <f>_xlfn.IFERROR(VLOOKUP(E147,'Rec.'!B:H,6,FALSE),"")</f>
        <v/>
      </c>
      <c r="E147" s="20" t="str">
        <f>_xlfn.IFERROR(VLOOKUP(ROW()-8,'Q1.SL'!A:O,6,FALSE),"")</f>
        <v/>
      </c>
      <c r="F147" s="20" t="str">
        <f>VLOOKUP(E147,'Q1.SL'!F:M,6,FALSE)</f>
        <v/>
      </c>
      <c r="G147" s="31" t="str">
        <f>IF(ROW()-8&gt;'Inf.'!$I$10,"",VLOOKUP(E147,'Q1.SL'!F:M,4,FALSE))</f>
        <v/>
      </c>
      <c r="H147" s="20" t="str">
        <f>IF(ROW()-8&gt;'Inf.'!$I$10,"",VLOOKUP(E147,'Q1.SL'!F:M,5,FALSE))</f>
        <v/>
      </c>
      <c r="I147" s="46"/>
      <c r="J147" t="str">
        <f ca="1" t="shared" si="2"/>
        <v/>
      </c>
    </row>
    <row r="148" spans="1:10" ht="21.95" customHeight="1">
      <c r="A148" s="20" t="str">
        <f>VLOOKUP(E148,'Q1.SL'!F:M,8,FALSE)</f>
        <v/>
      </c>
      <c r="B148" s="21" t="str">
        <f>_xlfn.IFERROR(VLOOKUP(E148,'Rec.'!B:H,4,FALSE),"")</f>
        <v/>
      </c>
      <c r="C148" s="21" t="str">
        <f>_xlfn.IFERROR(VLOOKUP(E148,'Rec.'!B:H,5,FALSE),"")</f>
        <v/>
      </c>
      <c r="D148" s="20" t="str">
        <f>_xlfn.IFERROR(VLOOKUP(E148,'Rec.'!B:H,6,FALSE),"")</f>
        <v/>
      </c>
      <c r="E148" s="20" t="str">
        <f>_xlfn.IFERROR(VLOOKUP(ROW()-8,'Q1.SL'!A:O,6,FALSE),"")</f>
        <v/>
      </c>
      <c r="F148" s="20" t="str">
        <f>VLOOKUP(E148,'Q1.SL'!F:M,6,FALSE)</f>
        <v/>
      </c>
      <c r="G148" s="31" t="str">
        <f>IF(ROW()-8&gt;'Inf.'!$I$10,"",VLOOKUP(E148,'Q1.SL'!F:M,4,FALSE))</f>
        <v/>
      </c>
      <c r="H148" s="20" t="str">
        <f>IF(ROW()-8&gt;'Inf.'!$I$10,"",VLOOKUP(E148,'Q1.SL'!F:M,5,FALSE))</f>
        <v/>
      </c>
      <c r="I148" s="46"/>
      <c r="J148" t="str">
        <f ca="1" t="shared" si="2"/>
        <v/>
      </c>
    </row>
    <row r="149" spans="1:10" ht="21.95" customHeight="1">
      <c r="A149" s="20" t="str">
        <f>VLOOKUP(E149,'Q1.SL'!F:M,8,FALSE)</f>
        <v/>
      </c>
      <c r="B149" s="21" t="str">
        <f>_xlfn.IFERROR(VLOOKUP(E149,'Rec.'!B:H,4,FALSE),"")</f>
        <v/>
      </c>
      <c r="C149" s="21" t="str">
        <f>_xlfn.IFERROR(VLOOKUP(E149,'Rec.'!B:H,5,FALSE),"")</f>
        <v/>
      </c>
      <c r="D149" s="20" t="str">
        <f>_xlfn.IFERROR(VLOOKUP(E149,'Rec.'!B:H,6,FALSE),"")</f>
        <v/>
      </c>
      <c r="E149" s="20" t="str">
        <f>_xlfn.IFERROR(VLOOKUP(ROW()-8,'Q1.SL'!A:O,6,FALSE),"")</f>
        <v/>
      </c>
      <c r="F149" s="20" t="str">
        <f>VLOOKUP(E149,'Q1.SL'!F:M,6,FALSE)</f>
        <v/>
      </c>
      <c r="G149" s="31" t="str">
        <f>IF(ROW()-8&gt;'Inf.'!$I$10,"",VLOOKUP(E149,'Q1.SL'!F:M,4,FALSE))</f>
        <v/>
      </c>
      <c r="H149" s="20" t="str">
        <f>IF(ROW()-8&gt;'Inf.'!$I$10,"",VLOOKUP(E149,'Q1.SL'!F:M,5,FALSE))</f>
        <v/>
      </c>
      <c r="I149" s="46"/>
      <c r="J149" t="str">
        <f ca="1" t="shared" si="2"/>
        <v/>
      </c>
    </row>
    <row r="150" spans="1:10" ht="21.95" customHeight="1">
      <c r="A150" s="20" t="str">
        <f>VLOOKUP(E150,'Q1.SL'!F:M,8,FALSE)</f>
        <v/>
      </c>
      <c r="B150" s="21" t="str">
        <f>_xlfn.IFERROR(VLOOKUP(E150,'Rec.'!B:H,4,FALSE),"")</f>
        <v/>
      </c>
      <c r="C150" s="21" t="str">
        <f>_xlfn.IFERROR(VLOOKUP(E150,'Rec.'!B:H,5,FALSE),"")</f>
        <v/>
      </c>
      <c r="D150" s="20" t="str">
        <f>_xlfn.IFERROR(VLOOKUP(E150,'Rec.'!B:H,6,FALSE),"")</f>
        <v/>
      </c>
      <c r="E150" s="20" t="str">
        <f>_xlfn.IFERROR(VLOOKUP(ROW()-8,'Q1.SL'!A:O,6,FALSE),"")</f>
        <v/>
      </c>
      <c r="F150" s="20" t="str">
        <f>VLOOKUP(E150,'Q1.SL'!F:M,6,FALSE)</f>
        <v/>
      </c>
      <c r="G150" s="31" t="str">
        <f>IF(ROW()-8&gt;'Inf.'!$I$10,"",VLOOKUP(E150,'Q1.SL'!F:M,4,FALSE))</f>
        <v/>
      </c>
      <c r="H150" s="20" t="str">
        <f>IF(ROW()-8&gt;'Inf.'!$I$10,"",VLOOKUP(E150,'Q1.SL'!F:M,5,FALSE))</f>
        <v/>
      </c>
      <c r="I150" s="46"/>
      <c r="J150" t="str">
        <f ca="1" t="shared" si="2"/>
        <v/>
      </c>
    </row>
    <row r="151" spans="1:10" ht="21.95" customHeight="1">
      <c r="A151" s="20" t="str">
        <f>VLOOKUP(E151,'Q1.SL'!F:M,8,FALSE)</f>
        <v/>
      </c>
      <c r="B151" s="21" t="str">
        <f>_xlfn.IFERROR(VLOOKUP(E151,'Rec.'!B:H,4,FALSE),"")</f>
        <v/>
      </c>
      <c r="C151" s="21" t="str">
        <f>_xlfn.IFERROR(VLOOKUP(E151,'Rec.'!B:H,5,FALSE),"")</f>
        <v/>
      </c>
      <c r="D151" s="20" t="str">
        <f>_xlfn.IFERROR(VLOOKUP(E151,'Rec.'!B:H,6,FALSE),"")</f>
        <v/>
      </c>
      <c r="E151" s="20" t="str">
        <f>_xlfn.IFERROR(VLOOKUP(ROW()-8,'Q1.SL'!A:O,6,FALSE),"")</f>
        <v/>
      </c>
      <c r="F151" s="20" t="str">
        <f>VLOOKUP(E151,'Q1.SL'!F:M,6,FALSE)</f>
        <v/>
      </c>
      <c r="G151" s="31" t="str">
        <f>IF(ROW()-8&gt;'Inf.'!$I$10,"",VLOOKUP(E151,'Q1.SL'!F:M,4,FALSE))</f>
        <v/>
      </c>
      <c r="H151" s="20" t="str">
        <f>IF(ROW()-8&gt;'Inf.'!$I$10,"",VLOOKUP(E151,'Q1.SL'!F:M,5,FALSE))</f>
        <v/>
      </c>
      <c r="I151" s="46"/>
      <c r="J151" t="str">
        <f ca="1" t="shared" si="2"/>
        <v/>
      </c>
    </row>
    <row r="152" spans="1:10" ht="21.95" customHeight="1">
      <c r="A152" s="20" t="str">
        <f>VLOOKUP(E152,'Q1.SL'!F:M,8,FALSE)</f>
        <v/>
      </c>
      <c r="B152" s="21" t="str">
        <f>_xlfn.IFERROR(VLOOKUP(E152,'Rec.'!B:H,4,FALSE),"")</f>
        <v/>
      </c>
      <c r="C152" s="21" t="str">
        <f>_xlfn.IFERROR(VLOOKUP(E152,'Rec.'!B:H,5,FALSE),"")</f>
        <v/>
      </c>
      <c r="D152" s="20" t="str">
        <f>_xlfn.IFERROR(VLOOKUP(E152,'Rec.'!B:H,6,FALSE),"")</f>
        <v/>
      </c>
      <c r="E152" s="20" t="str">
        <f>_xlfn.IFERROR(VLOOKUP(ROW()-8,'Q1.SL'!A:O,6,FALSE),"")</f>
        <v/>
      </c>
      <c r="F152" s="20" t="str">
        <f>VLOOKUP(E152,'Q1.SL'!F:M,6,FALSE)</f>
        <v/>
      </c>
      <c r="G152" s="31" t="str">
        <f>IF(ROW()-8&gt;'Inf.'!$I$10,"",VLOOKUP(E152,'Q1.SL'!F:M,4,FALSE))</f>
        <v/>
      </c>
      <c r="H152" s="20" t="str">
        <f>IF(ROW()-8&gt;'Inf.'!$I$10,"",VLOOKUP(E152,'Q1.SL'!F:M,5,FALSE))</f>
        <v/>
      </c>
      <c r="I152" s="46"/>
      <c r="J152" t="str">
        <f ca="1" t="shared" si="2"/>
        <v/>
      </c>
    </row>
    <row r="153" spans="1:10" ht="21.95" customHeight="1">
      <c r="A153" s="20" t="str">
        <f>VLOOKUP(E153,'Q1.SL'!F:M,8,FALSE)</f>
        <v/>
      </c>
      <c r="B153" s="21" t="str">
        <f>_xlfn.IFERROR(VLOOKUP(E153,'Rec.'!B:H,4,FALSE),"")</f>
        <v/>
      </c>
      <c r="C153" s="21" t="str">
        <f>_xlfn.IFERROR(VLOOKUP(E153,'Rec.'!B:H,5,FALSE),"")</f>
        <v/>
      </c>
      <c r="D153" s="20" t="str">
        <f>_xlfn.IFERROR(VLOOKUP(E153,'Rec.'!B:H,6,FALSE),"")</f>
        <v/>
      </c>
      <c r="E153" s="20" t="str">
        <f>_xlfn.IFERROR(VLOOKUP(ROW()-8,'Q1.SL'!A:O,6,FALSE),"")</f>
        <v/>
      </c>
      <c r="F153" s="20" t="str">
        <f>VLOOKUP(E153,'Q1.SL'!F:M,6,FALSE)</f>
        <v/>
      </c>
      <c r="G153" s="31" t="str">
        <f>IF(ROW()-8&gt;'Inf.'!$I$10,"",VLOOKUP(E153,'Q1.SL'!F:M,4,FALSE))</f>
        <v/>
      </c>
      <c r="H153" s="20" t="str">
        <f>IF(ROW()-8&gt;'Inf.'!$I$10,"",VLOOKUP(E153,'Q1.SL'!F:M,5,FALSE))</f>
        <v/>
      </c>
      <c r="I153" s="46"/>
      <c r="J153" t="str">
        <f ca="1" t="shared" si="2"/>
        <v/>
      </c>
    </row>
    <row r="154" spans="1:10" ht="21.95" customHeight="1">
      <c r="A154" s="20" t="str">
        <f>VLOOKUP(E154,'Q1.SL'!F:M,8,FALSE)</f>
        <v/>
      </c>
      <c r="B154" s="21" t="str">
        <f>_xlfn.IFERROR(VLOOKUP(E154,'Rec.'!B:H,4,FALSE),"")</f>
        <v/>
      </c>
      <c r="C154" s="21" t="str">
        <f>_xlfn.IFERROR(VLOOKUP(E154,'Rec.'!B:H,5,FALSE),"")</f>
        <v/>
      </c>
      <c r="D154" s="20" t="str">
        <f>_xlfn.IFERROR(VLOOKUP(E154,'Rec.'!B:H,6,FALSE),"")</f>
        <v/>
      </c>
      <c r="E154" s="20" t="str">
        <f>_xlfn.IFERROR(VLOOKUP(ROW()-8,'Q1.SL'!A:O,6,FALSE),"")</f>
        <v/>
      </c>
      <c r="F154" s="20" t="str">
        <f>VLOOKUP(E154,'Q1.SL'!F:M,6,FALSE)</f>
        <v/>
      </c>
      <c r="G154" s="31" t="str">
        <f>IF(ROW()-8&gt;'Inf.'!$I$10,"",VLOOKUP(E154,'Q1.SL'!F:M,4,FALSE))</f>
        <v/>
      </c>
      <c r="H154" s="20" t="str">
        <f>IF(ROW()-8&gt;'Inf.'!$I$10,"",VLOOKUP(E154,'Q1.SL'!F:M,5,FALSE))</f>
        <v/>
      </c>
      <c r="I154" s="46"/>
      <c r="J154" t="str">
        <f ca="1" t="shared" si="2"/>
        <v/>
      </c>
    </row>
    <row r="155" spans="1:10" ht="21.95" customHeight="1">
      <c r="A155" s="20" t="str">
        <f>VLOOKUP(E155,'Q1.SL'!F:M,8,FALSE)</f>
        <v/>
      </c>
      <c r="B155" s="21" t="str">
        <f>_xlfn.IFERROR(VLOOKUP(E155,'Rec.'!B:H,4,FALSE),"")</f>
        <v/>
      </c>
      <c r="C155" s="21" t="str">
        <f>_xlfn.IFERROR(VLOOKUP(E155,'Rec.'!B:H,5,FALSE),"")</f>
        <v/>
      </c>
      <c r="D155" s="20" t="str">
        <f>_xlfn.IFERROR(VLOOKUP(E155,'Rec.'!B:H,6,FALSE),"")</f>
        <v/>
      </c>
      <c r="E155" s="20" t="str">
        <f>_xlfn.IFERROR(VLOOKUP(ROW()-8,'Q1.SL'!A:O,6,FALSE),"")</f>
        <v/>
      </c>
      <c r="F155" s="20" t="str">
        <f>VLOOKUP(E155,'Q1.SL'!F:M,6,FALSE)</f>
        <v/>
      </c>
      <c r="G155" s="31" t="str">
        <f>IF(ROW()-8&gt;'Inf.'!$I$10,"",VLOOKUP(E155,'Q1.SL'!F:M,4,FALSE))</f>
        <v/>
      </c>
      <c r="H155" s="20" t="str">
        <f>IF(ROW()-8&gt;'Inf.'!$I$10,"",VLOOKUP(E155,'Q1.SL'!F:M,5,FALSE))</f>
        <v/>
      </c>
      <c r="I155" s="46"/>
      <c r="J155" t="str">
        <f ca="1" t="shared" si="2"/>
        <v/>
      </c>
    </row>
    <row r="156" spans="1:10" ht="21.95" customHeight="1">
      <c r="A156" s="20" t="str">
        <f>VLOOKUP(E156,'Q1.SL'!F:M,8,FALSE)</f>
        <v/>
      </c>
      <c r="B156" s="21" t="str">
        <f>_xlfn.IFERROR(VLOOKUP(E156,'Rec.'!B:H,4,FALSE),"")</f>
        <v/>
      </c>
      <c r="C156" s="21" t="str">
        <f>_xlfn.IFERROR(VLOOKUP(E156,'Rec.'!B:H,5,FALSE),"")</f>
        <v/>
      </c>
      <c r="D156" s="20" t="str">
        <f>_xlfn.IFERROR(VLOOKUP(E156,'Rec.'!B:H,6,FALSE),"")</f>
        <v/>
      </c>
      <c r="E156" s="20" t="str">
        <f>_xlfn.IFERROR(VLOOKUP(ROW()-8,'Q1.SL'!A:O,6,FALSE),"")</f>
        <v/>
      </c>
      <c r="F156" s="20" t="str">
        <f>VLOOKUP(E156,'Q1.SL'!F:M,6,FALSE)</f>
        <v/>
      </c>
      <c r="G156" s="31" t="str">
        <f>IF(ROW()-8&gt;'Inf.'!$I$10,"",VLOOKUP(E156,'Q1.SL'!F:M,4,FALSE))</f>
        <v/>
      </c>
      <c r="H156" s="20" t="str">
        <f>IF(ROW()-8&gt;'Inf.'!$I$10,"",VLOOKUP(E156,'Q1.SL'!F:M,5,FALSE))</f>
        <v/>
      </c>
      <c r="I156" s="46"/>
      <c r="J156" t="str">
        <f ca="1" t="shared" si="2"/>
        <v/>
      </c>
    </row>
    <row r="157" spans="1:10" ht="21.95" customHeight="1">
      <c r="A157" s="20" t="str">
        <f>VLOOKUP(E157,'Q1.SL'!F:M,8,FALSE)</f>
        <v/>
      </c>
      <c r="B157" s="21" t="str">
        <f>_xlfn.IFERROR(VLOOKUP(E157,'Rec.'!B:H,4,FALSE),"")</f>
        <v/>
      </c>
      <c r="C157" s="21" t="str">
        <f>_xlfn.IFERROR(VLOOKUP(E157,'Rec.'!B:H,5,FALSE),"")</f>
        <v/>
      </c>
      <c r="D157" s="20" t="str">
        <f>_xlfn.IFERROR(VLOOKUP(E157,'Rec.'!B:H,6,FALSE),"")</f>
        <v/>
      </c>
      <c r="E157" s="20" t="str">
        <f>_xlfn.IFERROR(VLOOKUP(ROW()-8,'Q1.SL'!A:O,6,FALSE),"")</f>
        <v/>
      </c>
      <c r="F157" s="20" t="str">
        <f>VLOOKUP(E157,'Q1.SL'!F:M,6,FALSE)</f>
        <v/>
      </c>
      <c r="G157" s="31" t="str">
        <f>IF(ROW()-8&gt;'Inf.'!$I$10,"",VLOOKUP(E157,'Q1.SL'!F:M,4,FALSE))</f>
        <v/>
      </c>
      <c r="H157" s="20" t="str">
        <f>IF(ROW()-8&gt;'Inf.'!$I$10,"",VLOOKUP(E157,'Q1.SL'!F:M,5,FALSE))</f>
        <v/>
      </c>
      <c r="I157" s="46"/>
      <c r="J157" t="str">
        <f ca="1" t="shared" si="2"/>
        <v/>
      </c>
    </row>
    <row r="158" spans="1:10" ht="21.95" customHeight="1">
      <c r="A158" s="20" t="str">
        <f>VLOOKUP(E158,'Q1.SL'!F:M,8,FALSE)</f>
        <v/>
      </c>
      <c r="B158" s="21" t="str">
        <f>_xlfn.IFERROR(VLOOKUP(E158,'Rec.'!B:H,4,FALSE),"")</f>
        <v/>
      </c>
      <c r="C158" s="21" t="str">
        <f>_xlfn.IFERROR(VLOOKUP(E158,'Rec.'!B:H,5,FALSE),"")</f>
        <v/>
      </c>
      <c r="D158" s="20" t="str">
        <f>_xlfn.IFERROR(VLOOKUP(E158,'Rec.'!B:H,6,FALSE),"")</f>
        <v/>
      </c>
      <c r="E158" s="20" t="str">
        <f>_xlfn.IFERROR(VLOOKUP(ROW()-8,'Q1.SL'!A:O,6,FALSE),"")</f>
        <v/>
      </c>
      <c r="F158" s="20" t="str">
        <f>VLOOKUP(E158,'Q1.SL'!F:M,6,FALSE)</f>
        <v/>
      </c>
      <c r="G158" s="31" t="str">
        <f>IF(ROW()-8&gt;'Inf.'!$I$10,"",VLOOKUP(E158,'Q1.SL'!F:M,4,FALSE))</f>
        <v/>
      </c>
      <c r="H158" s="20" t="str">
        <f>IF(ROW()-8&gt;'Inf.'!$I$10,"",VLOOKUP(E158,'Q1.SL'!F:M,5,FALSE))</f>
        <v/>
      </c>
      <c r="I158" s="46"/>
      <c r="J158" t="str">
        <f ca="1" t="shared" si="2"/>
        <v/>
      </c>
    </row>
    <row r="159" spans="1:10" ht="21.95" customHeight="1">
      <c r="A159" s="20" t="str">
        <f>VLOOKUP(E159,'Q1.SL'!F:M,8,FALSE)</f>
        <v/>
      </c>
      <c r="B159" s="21" t="str">
        <f>_xlfn.IFERROR(VLOOKUP(E159,'Rec.'!B:H,4,FALSE),"")</f>
        <v/>
      </c>
      <c r="C159" s="21" t="str">
        <f>_xlfn.IFERROR(VLOOKUP(E159,'Rec.'!B:H,5,FALSE),"")</f>
        <v/>
      </c>
      <c r="D159" s="20" t="str">
        <f>_xlfn.IFERROR(VLOOKUP(E159,'Rec.'!B:H,6,FALSE),"")</f>
        <v/>
      </c>
      <c r="E159" s="20" t="str">
        <f>_xlfn.IFERROR(VLOOKUP(ROW()-8,'Q1.SL'!A:O,6,FALSE),"")</f>
        <v/>
      </c>
      <c r="F159" s="20" t="str">
        <f>VLOOKUP(E159,'Q1.SL'!F:M,6,FALSE)</f>
        <v/>
      </c>
      <c r="G159" s="31" t="str">
        <f>IF(ROW()-8&gt;'Inf.'!$I$10,"",VLOOKUP(E159,'Q1.SL'!F:M,4,FALSE))</f>
        <v/>
      </c>
      <c r="H159" s="20" t="str">
        <f>IF(ROW()-8&gt;'Inf.'!$I$10,"",VLOOKUP(E159,'Q1.SL'!F:M,5,FALSE))</f>
        <v/>
      </c>
      <c r="I159" s="46"/>
      <c r="J159" t="str">
        <f ca="1" t="shared" si="2"/>
        <v/>
      </c>
    </row>
    <row r="160" spans="1:10" ht="21.95" customHeight="1">
      <c r="A160" s="20" t="str">
        <f>VLOOKUP(E160,'Q1.SL'!F:M,8,FALSE)</f>
        <v/>
      </c>
      <c r="B160" s="21" t="str">
        <f>_xlfn.IFERROR(VLOOKUP(E160,'Rec.'!B:H,4,FALSE),"")</f>
        <v/>
      </c>
      <c r="C160" s="21" t="str">
        <f>_xlfn.IFERROR(VLOOKUP(E160,'Rec.'!B:H,5,FALSE),"")</f>
        <v/>
      </c>
      <c r="D160" s="20" t="str">
        <f>_xlfn.IFERROR(VLOOKUP(E160,'Rec.'!B:H,6,FALSE),"")</f>
        <v/>
      </c>
      <c r="E160" s="20" t="str">
        <f>_xlfn.IFERROR(VLOOKUP(ROW()-8,'Q1.SL'!A:O,6,FALSE),"")</f>
        <v/>
      </c>
      <c r="F160" s="20" t="str">
        <f>VLOOKUP(E160,'Q1.SL'!F:M,6,FALSE)</f>
        <v/>
      </c>
      <c r="G160" s="31" t="str">
        <f>IF(ROW()-8&gt;'Inf.'!$I$10,"",VLOOKUP(E160,'Q1.SL'!F:M,4,FALSE))</f>
        <v/>
      </c>
      <c r="H160" s="20" t="str">
        <f>IF(ROW()-8&gt;'Inf.'!$I$10,"",VLOOKUP(E160,'Q1.SL'!F:M,5,FALSE))</f>
        <v/>
      </c>
      <c r="I160" s="46"/>
      <c r="J160" t="str">
        <f ca="1" t="shared" si="2"/>
        <v/>
      </c>
    </row>
    <row r="161" spans="1:10" ht="21.95" customHeight="1">
      <c r="A161" s="20" t="str">
        <f>VLOOKUP(E161,'Q1.SL'!F:M,8,FALSE)</f>
        <v/>
      </c>
      <c r="B161" s="21" t="str">
        <f>_xlfn.IFERROR(VLOOKUP(E161,'Rec.'!B:H,4,FALSE),"")</f>
        <v/>
      </c>
      <c r="C161" s="21" t="str">
        <f>_xlfn.IFERROR(VLOOKUP(E161,'Rec.'!B:H,5,FALSE),"")</f>
        <v/>
      </c>
      <c r="D161" s="20" t="str">
        <f>_xlfn.IFERROR(VLOOKUP(E161,'Rec.'!B:H,6,FALSE),"")</f>
        <v/>
      </c>
      <c r="E161" s="20" t="str">
        <f>_xlfn.IFERROR(VLOOKUP(ROW()-8,'Q1.SL'!A:O,6,FALSE),"")</f>
        <v/>
      </c>
      <c r="F161" s="20" t="str">
        <f>VLOOKUP(E161,'Q1.SL'!F:M,6,FALSE)</f>
        <v/>
      </c>
      <c r="G161" s="31" t="str">
        <f>IF(ROW()-8&gt;'Inf.'!$I$10,"",VLOOKUP(E161,'Q1.SL'!F:M,4,FALSE))</f>
        <v/>
      </c>
      <c r="H161" s="20" t="str">
        <f>IF(ROW()-8&gt;'Inf.'!$I$10,"",VLOOKUP(E161,'Q1.SL'!F:M,5,FALSE))</f>
        <v/>
      </c>
      <c r="I161" s="46"/>
      <c r="J161" t="str">
        <f ca="1" t="shared" si="2"/>
        <v/>
      </c>
    </row>
    <row r="162" spans="1:10" ht="21.95" customHeight="1">
      <c r="A162" s="20" t="str">
        <f>VLOOKUP(E162,'Q1.SL'!F:M,8,FALSE)</f>
        <v/>
      </c>
      <c r="B162" s="21" t="str">
        <f>_xlfn.IFERROR(VLOOKUP(E162,'Rec.'!B:H,4,FALSE),"")</f>
        <v/>
      </c>
      <c r="C162" s="21" t="str">
        <f>_xlfn.IFERROR(VLOOKUP(E162,'Rec.'!B:H,5,FALSE),"")</f>
        <v/>
      </c>
      <c r="D162" s="20" t="str">
        <f>_xlfn.IFERROR(VLOOKUP(E162,'Rec.'!B:H,6,FALSE),"")</f>
        <v/>
      </c>
      <c r="E162" s="20" t="str">
        <f>_xlfn.IFERROR(VLOOKUP(ROW()-8,'Q1.SL'!A:O,6,FALSE),"")</f>
        <v/>
      </c>
      <c r="F162" s="20" t="str">
        <f>VLOOKUP(E162,'Q1.SL'!F:M,6,FALSE)</f>
        <v/>
      </c>
      <c r="G162" s="31" t="str">
        <f>IF(ROW()-8&gt;'Inf.'!$I$10,"",VLOOKUP(E162,'Q1.SL'!F:M,4,FALSE))</f>
        <v/>
      </c>
      <c r="H162" s="20" t="str">
        <f>IF(ROW()-8&gt;'Inf.'!$I$10,"",VLOOKUP(E162,'Q1.SL'!F:M,5,FALSE))</f>
        <v/>
      </c>
      <c r="I162" s="46"/>
      <c r="J162" t="str">
        <f ca="1" t="shared" si="2"/>
        <v/>
      </c>
    </row>
    <row r="163" spans="1:10" ht="21.95" customHeight="1">
      <c r="A163" s="20" t="str">
        <f>VLOOKUP(E163,'Q1.SL'!F:M,8,FALSE)</f>
        <v/>
      </c>
      <c r="B163" s="21" t="str">
        <f>_xlfn.IFERROR(VLOOKUP(E163,'Rec.'!B:H,4,FALSE),"")</f>
        <v/>
      </c>
      <c r="C163" s="21" t="str">
        <f>_xlfn.IFERROR(VLOOKUP(E163,'Rec.'!B:H,5,FALSE),"")</f>
        <v/>
      </c>
      <c r="D163" s="20" t="str">
        <f>_xlfn.IFERROR(VLOOKUP(E163,'Rec.'!B:H,6,FALSE),"")</f>
        <v/>
      </c>
      <c r="E163" s="20" t="str">
        <f>_xlfn.IFERROR(VLOOKUP(ROW()-8,'Q1.SL'!A:O,6,FALSE),"")</f>
        <v/>
      </c>
      <c r="F163" s="20" t="str">
        <f>VLOOKUP(E163,'Q1.SL'!F:M,6,FALSE)</f>
        <v/>
      </c>
      <c r="G163" s="31" t="str">
        <f>IF(ROW()-8&gt;'Inf.'!$I$10,"",VLOOKUP(E163,'Q1.SL'!F:M,4,FALSE))</f>
        <v/>
      </c>
      <c r="H163" s="20" t="str">
        <f>IF(ROW()-8&gt;'Inf.'!$I$10,"",VLOOKUP(E163,'Q1.SL'!F:M,5,FALSE))</f>
        <v/>
      </c>
      <c r="I163" s="46"/>
      <c r="J163" t="str">
        <f ca="1" t="shared" si="2"/>
        <v/>
      </c>
    </row>
    <row r="164" spans="1:10" ht="21.95" customHeight="1">
      <c r="A164" s="20" t="str">
        <f>VLOOKUP(E164,'Q1.SL'!F:M,8,FALSE)</f>
        <v/>
      </c>
      <c r="B164" s="21" t="str">
        <f>_xlfn.IFERROR(VLOOKUP(E164,'Rec.'!B:H,4,FALSE),"")</f>
        <v/>
      </c>
      <c r="C164" s="21" t="str">
        <f>_xlfn.IFERROR(VLOOKUP(E164,'Rec.'!B:H,5,FALSE),"")</f>
        <v/>
      </c>
      <c r="D164" s="20" t="str">
        <f>_xlfn.IFERROR(VLOOKUP(E164,'Rec.'!B:H,6,FALSE),"")</f>
        <v/>
      </c>
      <c r="E164" s="20" t="str">
        <f>_xlfn.IFERROR(VLOOKUP(ROW()-8,'Q1.SL'!A:O,6,FALSE),"")</f>
        <v/>
      </c>
      <c r="F164" s="20" t="str">
        <f>VLOOKUP(E164,'Q1.SL'!F:M,6,FALSE)</f>
        <v/>
      </c>
      <c r="G164" s="31" t="str">
        <f>IF(ROW()-8&gt;'Inf.'!$I$10,"",VLOOKUP(E164,'Q1.SL'!F:M,4,FALSE))</f>
        <v/>
      </c>
      <c r="H164" s="20" t="str">
        <f>IF(ROW()-8&gt;'Inf.'!$I$10,"",VLOOKUP(E164,'Q1.SL'!F:M,5,FALSE))</f>
        <v/>
      </c>
      <c r="I164" s="46"/>
      <c r="J164" t="str">
        <f ca="1" t="shared" si="2"/>
        <v/>
      </c>
    </row>
    <row r="165" spans="1:10" ht="21.95" customHeight="1">
      <c r="A165" s="20" t="str">
        <f>VLOOKUP(E165,'Q1.SL'!F:M,8,FALSE)</f>
        <v/>
      </c>
      <c r="B165" s="21" t="str">
        <f>_xlfn.IFERROR(VLOOKUP(E165,'Rec.'!B:H,4,FALSE),"")</f>
        <v/>
      </c>
      <c r="C165" s="21" t="str">
        <f>_xlfn.IFERROR(VLOOKUP(E165,'Rec.'!B:H,5,FALSE),"")</f>
        <v/>
      </c>
      <c r="D165" s="20" t="str">
        <f>_xlfn.IFERROR(VLOOKUP(E165,'Rec.'!B:H,6,FALSE),"")</f>
        <v/>
      </c>
      <c r="E165" s="20" t="str">
        <f>_xlfn.IFERROR(VLOOKUP(ROW()-8,'Q1.SL'!A:O,6,FALSE),"")</f>
        <v/>
      </c>
      <c r="F165" s="20" t="str">
        <f>VLOOKUP(E165,'Q1.SL'!F:M,6,FALSE)</f>
        <v/>
      </c>
      <c r="G165" s="31" t="str">
        <f>IF(ROW()-8&gt;'Inf.'!$I$10,"",VLOOKUP(E165,'Q1.SL'!F:M,4,FALSE))</f>
        <v/>
      </c>
      <c r="H165" s="20" t="str">
        <f>IF(ROW()-8&gt;'Inf.'!$I$10,"",VLOOKUP(E165,'Q1.SL'!F:M,5,FALSE))</f>
        <v/>
      </c>
      <c r="I165" s="46"/>
      <c r="J165" t="str">
        <f ca="1" t="shared" si="2"/>
        <v/>
      </c>
    </row>
    <row r="166" spans="1:10" ht="21.95" customHeight="1">
      <c r="A166" s="20" t="str">
        <f>VLOOKUP(E166,'Q1.SL'!F:M,8,FALSE)</f>
        <v/>
      </c>
      <c r="B166" s="21" t="str">
        <f>_xlfn.IFERROR(VLOOKUP(E166,'Rec.'!B:H,4,FALSE),"")</f>
        <v/>
      </c>
      <c r="C166" s="21" t="str">
        <f>_xlfn.IFERROR(VLOOKUP(E166,'Rec.'!B:H,5,FALSE),"")</f>
        <v/>
      </c>
      <c r="D166" s="20" t="str">
        <f>_xlfn.IFERROR(VLOOKUP(E166,'Rec.'!B:H,6,FALSE),"")</f>
        <v/>
      </c>
      <c r="E166" s="20" t="str">
        <f>_xlfn.IFERROR(VLOOKUP(ROW()-8,'Q1.SL'!A:O,6,FALSE),"")</f>
        <v/>
      </c>
      <c r="F166" s="20" t="str">
        <f>VLOOKUP(E166,'Q1.SL'!F:M,6,FALSE)</f>
        <v/>
      </c>
      <c r="G166" s="31" t="str">
        <f>IF(ROW()-8&gt;'Inf.'!$I$10,"",VLOOKUP(E166,'Q1.SL'!F:M,4,FALSE))</f>
        <v/>
      </c>
      <c r="H166" s="20" t="str">
        <f>IF(ROW()-8&gt;'Inf.'!$I$10,"",VLOOKUP(E166,'Q1.SL'!F:M,5,FALSE))</f>
        <v/>
      </c>
      <c r="I166" s="46"/>
      <c r="J166" t="str">
        <f ca="1" t="shared" si="2"/>
        <v/>
      </c>
    </row>
    <row r="167" spans="1:10" ht="21.95" customHeight="1">
      <c r="A167" s="20" t="str">
        <f>VLOOKUP(E167,'Q1.SL'!F:M,8,FALSE)</f>
        <v/>
      </c>
      <c r="B167" s="21" t="str">
        <f>_xlfn.IFERROR(VLOOKUP(E167,'Rec.'!B:H,4,FALSE),"")</f>
        <v/>
      </c>
      <c r="C167" s="21" t="str">
        <f>_xlfn.IFERROR(VLOOKUP(E167,'Rec.'!B:H,5,FALSE),"")</f>
        <v/>
      </c>
      <c r="D167" s="20" t="str">
        <f>_xlfn.IFERROR(VLOOKUP(E167,'Rec.'!B:H,6,FALSE),"")</f>
        <v/>
      </c>
      <c r="E167" s="20" t="str">
        <f>_xlfn.IFERROR(VLOOKUP(ROW()-8,'Q1.SL'!A:O,6,FALSE),"")</f>
        <v/>
      </c>
      <c r="F167" s="20" t="str">
        <f>VLOOKUP(E167,'Q1.SL'!F:M,6,FALSE)</f>
        <v/>
      </c>
      <c r="G167" s="31" t="str">
        <f>IF(ROW()-8&gt;'Inf.'!$I$10,"",VLOOKUP(E167,'Q1.SL'!F:M,4,FALSE))</f>
        <v/>
      </c>
      <c r="H167" s="20" t="str">
        <f>IF(ROW()-8&gt;'Inf.'!$I$10,"",VLOOKUP(E167,'Q1.SL'!F:M,5,FALSE))</f>
        <v/>
      </c>
      <c r="I167" s="46"/>
      <c r="J167" t="str">
        <f ca="1" t="shared" si="2"/>
        <v/>
      </c>
    </row>
    <row r="168" spans="1:10" ht="21.95" customHeight="1">
      <c r="A168" s="20" t="str">
        <f>VLOOKUP(E168,'Q1.SL'!F:M,8,FALSE)</f>
        <v/>
      </c>
      <c r="B168" s="21" t="str">
        <f>_xlfn.IFERROR(VLOOKUP(E168,'Rec.'!B:H,4,FALSE),"")</f>
        <v/>
      </c>
      <c r="C168" s="21" t="str">
        <f>_xlfn.IFERROR(VLOOKUP(E168,'Rec.'!B:H,5,FALSE),"")</f>
        <v/>
      </c>
      <c r="D168" s="20" t="str">
        <f>_xlfn.IFERROR(VLOOKUP(E168,'Rec.'!B:H,6,FALSE),"")</f>
        <v/>
      </c>
      <c r="E168" s="20" t="str">
        <f>_xlfn.IFERROR(VLOOKUP(ROW()-8,'Q1.SL'!A:O,6,FALSE),"")</f>
        <v/>
      </c>
      <c r="F168" s="20" t="str">
        <f>VLOOKUP(E168,'Q1.SL'!F:M,6,FALSE)</f>
        <v/>
      </c>
      <c r="G168" s="31" t="str">
        <f>IF(ROW()-8&gt;'Inf.'!$I$10,"",VLOOKUP(E168,'Q1.SL'!F:M,4,FALSE))</f>
        <v/>
      </c>
      <c r="H168" s="20" t="str">
        <f>IF(ROW()-8&gt;'Inf.'!$I$10,"",VLOOKUP(E168,'Q1.SL'!F:M,5,FALSE))</f>
        <v/>
      </c>
      <c r="I168" s="46"/>
      <c r="J168" t="str">
        <f ca="1" t="shared" si="2"/>
        <v/>
      </c>
    </row>
    <row r="169" spans="1:10" ht="21.95" customHeight="1">
      <c r="A169" s="20" t="str">
        <f>VLOOKUP(E169,'Q1.SL'!F:M,8,FALSE)</f>
        <v/>
      </c>
      <c r="B169" s="21" t="str">
        <f>_xlfn.IFERROR(VLOOKUP(E169,'Rec.'!B:H,4,FALSE),"")</f>
        <v/>
      </c>
      <c r="C169" s="21" t="str">
        <f>_xlfn.IFERROR(VLOOKUP(E169,'Rec.'!B:H,5,FALSE),"")</f>
        <v/>
      </c>
      <c r="D169" s="20" t="str">
        <f>_xlfn.IFERROR(VLOOKUP(E169,'Rec.'!B:H,6,FALSE),"")</f>
        <v/>
      </c>
      <c r="E169" s="20" t="str">
        <f>_xlfn.IFERROR(VLOOKUP(ROW()-8,'Q1.SL'!A:O,6,FALSE),"")</f>
        <v/>
      </c>
      <c r="F169" s="20" t="str">
        <f>VLOOKUP(E169,'Q1.SL'!F:M,6,FALSE)</f>
        <v/>
      </c>
      <c r="G169" s="31" t="str">
        <f>IF(ROW()-8&gt;'Inf.'!$I$10,"",VLOOKUP(E169,'Q1.SL'!F:M,4,FALSE))</f>
        <v/>
      </c>
      <c r="H169" s="20" t="str">
        <f>IF(ROW()-8&gt;'Inf.'!$I$10,"",VLOOKUP(E169,'Q1.SL'!F:M,5,FALSE))</f>
        <v/>
      </c>
      <c r="I169" s="46"/>
      <c r="J169" t="str">
        <f ca="1" t="shared" si="2"/>
        <v/>
      </c>
    </row>
    <row r="170" spans="1:10" ht="21.95" customHeight="1">
      <c r="A170" s="20" t="str">
        <f>VLOOKUP(E170,'Q1.SL'!F:M,8,FALSE)</f>
        <v/>
      </c>
      <c r="B170" s="21" t="str">
        <f>_xlfn.IFERROR(VLOOKUP(E170,'Rec.'!B:H,4,FALSE),"")</f>
        <v/>
      </c>
      <c r="C170" s="21" t="str">
        <f>_xlfn.IFERROR(VLOOKUP(E170,'Rec.'!B:H,5,FALSE),"")</f>
        <v/>
      </c>
      <c r="D170" s="20" t="str">
        <f>_xlfn.IFERROR(VLOOKUP(E170,'Rec.'!B:H,6,FALSE),"")</f>
        <v/>
      </c>
      <c r="E170" s="20" t="str">
        <f>_xlfn.IFERROR(VLOOKUP(ROW()-8,'Q1.SL'!A:O,6,FALSE),"")</f>
        <v/>
      </c>
      <c r="F170" s="20" t="str">
        <f>VLOOKUP(E170,'Q1.SL'!F:M,6,FALSE)</f>
        <v/>
      </c>
      <c r="G170" s="31" t="str">
        <f>IF(ROW()-8&gt;'Inf.'!$I$10,"",VLOOKUP(E170,'Q1.SL'!F:M,4,FALSE))</f>
        <v/>
      </c>
      <c r="H170" s="20" t="str">
        <f>IF(ROW()-8&gt;'Inf.'!$I$10,"",VLOOKUP(E170,'Q1.SL'!F:M,5,FALSE))</f>
        <v/>
      </c>
      <c r="I170" s="46"/>
      <c r="J170" t="str">
        <f ca="1" t="shared" si="2"/>
        <v/>
      </c>
    </row>
    <row r="171" spans="1:10" ht="21.95" customHeight="1">
      <c r="A171" s="20" t="str">
        <f>VLOOKUP(E171,'Q1.SL'!F:M,8,FALSE)</f>
        <v/>
      </c>
      <c r="B171" s="21" t="str">
        <f>_xlfn.IFERROR(VLOOKUP(E171,'Rec.'!B:H,4,FALSE),"")</f>
        <v/>
      </c>
      <c r="C171" s="21" t="str">
        <f>_xlfn.IFERROR(VLOOKUP(E171,'Rec.'!B:H,5,FALSE),"")</f>
        <v/>
      </c>
      <c r="D171" s="20" t="str">
        <f>_xlfn.IFERROR(VLOOKUP(E171,'Rec.'!B:H,6,FALSE),"")</f>
        <v/>
      </c>
      <c r="E171" s="20" t="str">
        <f>_xlfn.IFERROR(VLOOKUP(ROW()-8,'Q1.SL'!A:O,6,FALSE),"")</f>
        <v/>
      </c>
      <c r="F171" s="20" t="str">
        <f>VLOOKUP(E171,'Q1.SL'!F:M,6,FALSE)</f>
        <v/>
      </c>
      <c r="G171" s="31" t="str">
        <f>IF(ROW()-8&gt;'Inf.'!$I$10,"",VLOOKUP(E171,'Q1.SL'!F:M,4,FALSE))</f>
        <v/>
      </c>
      <c r="H171" s="20" t="str">
        <f>IF(ROW()-8&gt;'Inf.'!$I$10,"",VLOOKUP(E171,'Q1.SL'!F:M,5,FALSE))</f>
        <v/>
      </c>
      <c r="I171" s="46"/>
      <c r="J171" t="str">
        <f ca="1" t="shared" si="2"/>
        <v/>
      </c>
    </row>
    <row r="172" spans="1:10" ht="21.95" customHeight="1">
      <c r="A172" s="20" t="str">
        <f>VLOOKUP(E172,'Q1.SL'!F:M,8,FALSE)</f>
        <v/>
      </c>
      <c r="B172" s="21" t="str">
        <f>_xlfn.IFERROR(VLOOKUP(E172,'Rec.'!B:H,4,FALSE),"")</f>
        <v/>
      </c>
      <c r="C172" s="21" t="str">
        <f>_xlfn.IFERROR(VLOOKUP(E172,'Rec.'!B:H,5,FALSE),"")</f>
        <v/>
      </c>
      <c r="D172" s="20" t="str">
        <f>_xlfn.IFERROR(VLOOKUP(E172,'Rec.'!B:H,6,FALSE),"")</f>
        <v/>
      </c>
      <c r="E172" s="20" t="str">
        <f>_xlfn.IFERROR(VLOOKUP(ROW()-8,'Q1.SL'!A:O,6,FALSE),"")</f>
        <v/>
      </c>
      <c r="F172" s="20" t="str">
        <f>VLOOKUP(E172,'Q1.SL'!F:M,6,FALSE)</f>
        <v/>
      </c>
      <c r="G172" s="31" t="str">
        <f>IF(ROW()-8&gt;'Inf.'!$I$10,"",VLOOKUP(E172,'Q1.SL'!F:M,4,FALSE))</f>
        <v/>
      </c>
      <c r="H172" s="20" t="str">
        <f>IF(ROW()-8&gt;'Inf.'!$I$10,"",VLOOKUP(E172,'Q1.SL'!F:M,5,FALSE))</f>
        <v/>
      </c>
      <c r="I172" s="46"/>
      <c r="J172" t="str">
        <f ca="1" t="shared" si="2"/>
        <v/>
      </c>
    </row>
    <row r="173" spans="1:10" ht="21.95" customHeight="1">
      <c r="A173" s="20" t="str">
        <f>VLOOKUP(E173,'Q1.SL'!F:M,8,FALSE)</f>
        <v/>
      </c>
      <c r="B173" s="21" t="str">
        <f>_xlfn.IFERROR(VLOOKUP(E173,'Rec.'!B:H,4,FALSE),"")</f>
        <v/>
      </c>
      <c r="C173" s="21" t="str">
        <f>_xlfn.IFERROR(VLOOKUP(E173,'Rec.'!B:H,5,FALSE),"")</f>
        <v/>
      </c>
      <c r="D173" s="20" t="str">
        <f>_xlfn.IFERROR(VLOOKUP(E173,'Rec.'!B:H,6,FALSE),"")</f>
        <v/>
      </c>
      <c r="E173" s="20" t="str">
        <f>_xlfn.IFERROR(VLOOKUP(ROW()-8,'Q1.SL'!A:O,6,FALSE),"")</f>
        <v/>
      </c>
      <c r="F173" s="20" t="str">
        <f>VLOOKUP(E173,'Q1.SL'!F:M,6,FALSE)</f>
        <v/>
      </c>
      <c r="G173" s="31" t="str">
        <f>IF(ROW()-8&gt;'Inf.'!$I$10,"",VLOOKUP(E173,'Q1.SL'!F:M,4,FALSE))</f>
        <v/>
      </c>
      <c r="H173" s="20" t="str">
        <f>IF(ROW()-8&gt;'Inf.'!$I$10,"",VLOOKUP(E173,'Q1.SL'!F:M,5,FALSE))</f>
        <v/>
      </c>
      <c r="I173" s="46"/>
      <c r="J173" t="str">
        <f ca="1" t="shared" si="2"/>
        <v/>
      </c>
    </row>
    <row r="174" spans="1:10" ht="21.95" customHeight="1">
      <c r="A174" s="20" t="str">
        <f>VLOOKUP(E174,'Q1.SL'!F:M,8,FALSE)</f>
        <v/>
      </c>
      <c r="B174" s="21" t="str">
        <f>_xlfn.IFERROR(VLOOKUP(E174,'Rec.'!B:H,4,FALSE),"")</f>
        <v/>
      </c>
      <c r="C174" s="21" t="str">
        <f>_xlfn.IFERROR(VLOOKUP(E174,'Rec.'!B:H,5,FALSE),"")</f>
        <v/>
      </c>
      <c r="D174" s="20" t="str">
        <f>_xlfn.IFERROR(VLOOKUP(E174,'Rec.'!B:H,6,FALSE),"")</f>
        <v/>
      </c>
      <c r="E174" s="20" t="str">
        <f>_xlfn.IFERROR(VLOOKUP(ROW()-8,'Q1.SL'!A:O,6,FALSE),"")</f>
        <v/>
      </c>
      <c r="F174" s="20" t="str">
        <f>VLOOKUP(E174,'Q1.SL'!F:M,6,FALSE)</f>
        <v/>
      </c>
      <c r="G174" s="31" t="str">
        <f>IF(ROW()-8&gt;'Inf.'!$I$10,"",VLOOKUP(E174,'Q1.SL'!F:M,4,FALSE))</f>
        <v/>
      </c>
      <c r="H174" s="20" t="str">
        <f>IF(ROW()-8&gt;'Inf.'!$I$10,"",VLOOKUP(E174,'Q1.SL'!F:M,5,FALSE))</f>
        <v/>
      </c>
      <c r="I174" s="46"/>
      <c r="J174" t="str">
        <f ca="1" t="shared" si="2"/>
        <v/>
      </c>
    </row>
    <row r="175" spans="1:10" ht="21.95" customHeight="1">
      <c r="A175" s="20" t="str">
        <f>VLOOKUP(E175,'Q1.SL'!F:M,8,FALSE)</f>
        <v/>
      </c>
      <c r="B175" s="21" t="str">
        <f>_xlfn.IFERROR(VLOOKUP(E175,'Rec.'!B:H,4,FALSE),"")</f>
        <v/>
      </c>
      <c r="C175" s="21" t="str">
        <f>_xlfn.IFERROR(VLOOKUP(E175,'Rec.'!B:H,5,FALSE),"")</f>
        <v/>
      </c>
      <c r="D175" s="20" t="str">
        <f>_xlfn.IFERROR(VLOOKUP(E175,'Rec.'!B:H,6,FALSE),"")</f>
        <v/>
      </c>
      <c r="E175" s="20" t="str">
        <f>_xlfn.IFERROR(VLOOKUP(ROW()-8,'Q1.SL'!A:O,6,FALSE),"")</f>
        <v/>
      </c>
      <c r="F175" s="20" t="str">
        <f>VLOOKUP(E175,'Q1.SL'!F:M,6,FALSE)</f>
        <v/>
      </c>
      <c r="G175" s="31" t="str">
        <f>IF(ROW()-8&gt;'Inf.'!$I$10,"",VLOOKUP(E175,'Q1.SL'!F:M,4,FALSE))</f>
        <v/>
      </c>
      <c r="H175" s="20" t="str">
        <f>IF(ROW()-8&gt;'Inf.'!$I$10,"",VLOOKUP(E175,'Q1.SL'!F:M,5,FALSE))</f>
        <v/>
      </c>
      <c r="I175" s="46"/>
      <c r="J175" t="str">
        <f ca="1" t="shared" si="2"/>
        <v/>
      </c>
    </row>
    <row r="176" spans="1:10" ht="21.95" customHeight="1">
      <c r="A176" s="20" t="str">
        <f>VLOOKUP(E176,'Q1.SL'!F:M,8,FALSE)</f>
        <v/>
      </c>
      <c r="B176" s="21" t="str">
        <f>_xlfn.IFERROR(VLOOKUP(E176,'Rec.'!B:H,4,FALSE),"")</f>
        <v/>
      </c>
      <c r="C176" s="21" t="str">
        <f>_xlfn.IFERROR(VLOOKUP(E176,'Rec.'!B:H,5,FALSE),"")</f>
        <v/>
      </c>
      <c r="D176" s="20" t="str">
        <f>_xlfn.IFERROR(VLOOKUP(E176,'Rec.'!B:H,6,FALSE),"")</f>
        <v/>
      </c>
      <c r="E176" s="20" t="str">
        <f>_xlfn.IFERROR(VLOOKUP(ROW()-8,'Q1.SL'!A:O,6,FALSE),"")</f>
        <v/>
      </c>
      <c r="F176" s="20" t="str">
        <f>VLOOKUP(E176,'Q1.SL'!F:M,6,FALSE)</f>
        <v/>
      </c>
      <c r="G176" s="31" t="str">
        <f>IF(ROW()-8&gt;'Inf.'!$I$10,"",VLOOKUP(E176,'Q1.SL'!F:M,4,FALSE))</f>
        <v/>
      </c>
      <c r="H176" s="20" t="str">
        <f>IF(ROW()-8&gt;'Inf.'!$I$10,"",VLOOKUP(E176,'Q1.SL'!F:M,5,FALSE))</f>
        <v/>
      </c>
      <c r="I176" s="46"/>
      <c r="J176" t="str">
        <f ca="1" t="shared" si="2"/>
        <v/>
      </c>
    </row>
    <row r="177" spans="1:10" ht="21.95" customHeight="1">
      <c r="A177" s="20" t="str">
        <f>VLOOKUP(E177,'Q1.SL'!F:M,8,FALSE)</f>
        <v/>
      </c>
      <c r="B177" s="21" t="str">
        <f>_xlfn.IFERROR(VLOOKUP(E177,'Rec.'!B:H,4,FALSE),"")</f>
        <v/>
      </c>
      <c r="C177" s="21" t="str">
        <f>_xlfn.IFERROR(VLOOKUP(E177,'Rec.'!B:H,5,FALSE),"")</f>
        <v/>
      </c>
      <c r="D177" s="20" t="str">
        <f>_xlfn.IFERROR(VLOOKUP(E177,'Rec.'!B:H,6,FALSE),"")</f>
        <v/>
      </c>
      <c r="E177" s="20" t="str">
        <f>_xlfn.IFERROR(VLOOKUP(ROW()-8,'Q1.SL'!A:O,6,FALSE),"")</f>
        <v/>
      </c>
      <c r="F177" s="20" t="str">
        <f>VLOOKUP(E177,'Q1.SL'!F:M,6,FALSE)</f>
        <v/>
      </c>
      <c r="G177" s="31" t="str">
        <f>IF(ROW()-8&gt;'Inf.'!$I$10,"",VLOOKUP(E177,'Q1.SL'!F:M,4,FALSE))</f>
        <v/>
      </c>
      <c r="H177" s="20" t="str">
        <f>IF(ROW()-8&gt;'Inf.'!$I$10,"",VLOOKUP(E177,'Q1.SL'!F:M,5,FALSE))</f>
        <v/>
      </c>
      <c r="I177" s="46"/>
      <c r="J177" t="str">
        <f ca="1" t="shared" si="2"/>
        <v/>
      </c>
    </row>
    <row r="178" spans="1:10" ht="21.95" customHeight="1">
      <c r="A178" s="20" t="str">
        <f>VLOOKUP(E178,'Q1.SL'!F:M,8,FALSE)</f>
        <v/>
      </c>
      <c r="B178" s="21" t="str">
        <f>_xlfn.IFERROR(VLOOKUP(E178,'Rec.'!B:H,4,FALSE),"")</f>
        <v/>
      </c>
      <c r="C178" s="21" t="str">
        <f>_xlfn.IFERROR(VLOOKUP(E178,'Rec.'!B:H,5,FALSE),"")</f>
        <v/>
      </c>
      <c r="D178" s="20" t="str">
        <f>_xlfn.IFERROR(VLOOKUP(E178,'Rec.'!B:H,6,FALSE),"")</f>
        <v/>
      </c>
      <c r="E178" s="20" t="str">
        <f>_xlfn.IFERROR(VLOOKUP(ROW()-8,'Q1.SL'!A:O,6,FALSE),"")</f>
        <v/>
      </c>
      <c r="F178" s="20" t="str">
        <f>VLOOKUP(E178,'Q1.SL'!F:M,6,FALSE)</f>
        <v/>
      </c>
      <c r="G178" s="31" t="str">
        <f>IF(ROW()-8&gt;'Inf.'!$I$10,"",VLOOKUP(E178,'Q1.SL'!F:M,4,FALSE))</f>
        <v/>
      </c>
      <c r="H178" s="20" t="str">
        <f>IF(ROW()-8&gt;'Inf.'!$I$10,"",VLOOKUP(E178,'Q1.SL'!F:M,5,FALSE))</f>
        <v/>
      </c>
      <c r="I178" s="46"/>
      <c r="J178" t="str">
        <f ca="1" t="shared" si="2"/>
        <v/>
      </c>
    </row>
    <row r="179" spans="1:10" ht="21.95" customHeight="1">
      <c r="A179" s="20" t="str">
        <f>VLOOKUP(E179,'Q1.SL'!F:M,8,FALSE)</f>
        <v/>
      </c>
      <c r="B179" s="21" t="str">
        <f>_xlfn.IFERROR(VLOOKUP(E179,'Rec.'!B:H,4,FALSE),"")</f>
        <v/>
      </c>
      <c r="C179" s="21" t="str">
        <f>_xlfn.IFERROR(VLOOKUP(E179,'Rec.'!B:H,5,FALSE),"")</f>
        <v/>
      </c>
      <c r="D179" s="20" t="str">
        <f>_xlfn.IFERROR(VLOOKUP(E179,'Rec.'!B:H,6,FALSE),"")</f>
        <v/>
      </c>
      <c r="E179" s="20" t="str">
        <f>_xlfn.IFERROR(VLOOKUP(ROW()-8,'Q1.SL'!A:O,6,FALSE),"")</f>
        <v/>
      </c>
      <c r="F179" s="20" t="str">
        <f>VLOOKUP(E179,'Q1.SL'!F:M,6,FALSE)</f>
        <v/>
      </c>
      <c r="G179" s="31" t="str">
        <f>IF(ROW()-8&gt;'Inf.'!$I$10,"",VLOOKUP(E179,'Q1.SL'!F:M,4,FALSE))</f>
        <v/>
      </c>
      <c r="H179" s="20" t="str">
        <f>IF(ROW()-8&gt;'Inf.'!$I$10,"",VLOOKUP(E179,'Q1.SL'!F:M,5,FALSE))</f>
        <v/>
      </c>
      <c r="I179" s="46"/>
      <c r="J179" t="str">
        <f ca="1" t="shared" si="2"/>
        <v/>
      </c>
    </row>
    <row r="180" spans="1:10" ht="21.95" customHeight="1">
      <c r="A180" s="20" t="str">
        <f>VLOOKUP(E180,'Q1.SL'!F:M,8,FALSE)</f>
        <v/>
      </c>
      <c r="B180" s="21" t="str">
        <f>_xlfn.IFERROR(VLOOKUP(E180,'Rec.'!B:H,4,FALSE),"")</f>
        <v/>
      </c>
      <c r="C180" s="21" t="str">
        <f>_xlfn.IFERROR(VLOOKUP(E180,'Rec.'!B:H,5,FALSE),"")</f>
        <v/>
      </c>
      <c r="D180" s="20" t="str">
        <f>_xlfn.IFERROR(VLOOKUP(E180,'Rec.'!B:H,6,FALSE),"")</f>
        <v/>
      </c>
      <c r="E180" s="20" t="str">
        <f>_xlfn.IFERROR(VLOOKUP(ROW()-8,'Q1.SL'!A:O,6,FALSE),"")</f>
        <v/>
      </c>
      <c r="F180" s="20" t="str">
        <f>VLOOKUP(E180,'Q1.SL'!F:M,6,FALSE)</f>
        <v/>
      </c>
      <c r="G180" s="31" t="str">
        <f>IF(ROW()-8&gt;'Inf.'!$I$10,"",VLOOKUP(E180,'Q1.SL'!F:M,4,FALSE))</f>
        <v/>
      </c>
      <c r="H180" s="20" t="str">
        <f>IF(ROW()-8&gt;'Inf.'!$I$10,"",VLOOKUP(E180,'Q1.SL'!F:M,5,FALSE))</f>
        <v/>
      </c>
      <c r="I180" s="46"/>
      <c r="J180" t="str">
        <f ca="1" t="shared" si="2"/>
        <v/>
      </c>
    </row>
    <row r="181" spans="1:10" ht="21.95" customHeight="1">
      <c r="A181" s="20" t="str">
        <f>VLOOKUP(E181,'Q1.SL'!F:M,8,FALSE)</f>
        <v/>
      </c>
      <c r="B181" s="21" t="str">
        <f>_xlfn.IFERROR(VLOOKUP(E181,'Rec.'!B:H,4,FALSE),"")</f>
        <v/>
      </c>
      <c r="C181" s="21" t="str">
        <f>_xlfn.IFERROR(VLOOKUP(E181,'Rec.'!B:H,5,FALSE),"")</f>
        <v/>
      </c>
      <c r="D181" s="20" t="str">
        <f>_xlfn.IFERROR(VLOOKUP(E181,'Rec.'!B:H,6,FALSE),"")</f>
        <v/>
      </c>
      <c r="E181" s="20" t="str">
        <f>_xlfn.IFERROR(VLOOKUP(ROW()-8,'Q1.SL'!A:O,6,FALSE),"")</f>
        <v/>
      </c>
      <c r="F181" s="20" t="str">
        <f>VLOOKUP(E181,'Q1.SL'!F:M,6,FALSE)</f>
        <v/>
      </c>
      <c r="G181" s="31" t="str">
        <f>IF(ROW()-8&gt;'Inf.'!$I$10,"",VLOOKUP(E181,'Q1.SL'!F:M,4,FALSE))</f>
        <v/>
      </c>
      <c r="H181" s="20" t="str">
        <f>IF(ROW()-8&gt;'Inf.'!$I$10,"",VLOOKUP(E181,'Q1.SL'!F:M,5,FALSE))</f>
        <v/>
      </c>
      <c r="I181" s="46"/>
      <c r="J181" t="str">
        <f ca="1" t="shared" si="2"/>
        <v/>
      </c>
    </row>
    <row r="182" spans="1:10" ht="21.95" customHeight="1">
      <c r="A182" s="20" t="str">
        <f>VLOOKUP(E182,'Q1.SL'!F:M,8,FALSE)</f>
        <v/>
      </c>
      <c r="B182" s="21" t="str">
        <f>_xlfn.IFERROR(VLOOKUP(E182,'Rec.'!B:H,4,FALSE),"")</f>
        <v/>
      </c>
      <c r="C182" s="21" t="str">
        <f>_xlfn.IFERROR(VLOOKUP(E182,'Rec.'!B:H,5,FALSE),"")</f>
        <v/>
      </c>
      <c r="D182" s="20" t="str">
        <f>_xlfn.IFERROR(VLOOKUP(E182,'Rec.'!B:H,6,FALSE),"")</f>
        <v/>
      </c>
      <c r="E182" s="20" t="str">
        <f>_xlfn.IFERROR(VLOOKUP(ROW()-8,'Q1.SL'!A:O,6,FALSE),"")</f>
        <v/>
      </c>
      <c r="F182" s="20" t="str">
        <f>VLOOKUP(E182,'Q1.SL'!F:M,6,FALSE)</f>
        <v/>
      </c>
      <c r="G182" s="31" t="str">
        <f>IF(ROW()-8&gt;'Inf.'!$I$10,"",VLOOKUP(E182,'Q1.SL'!F:M,4,FALSE))</f>
        <v/>
      </c>
      <c r="H182" s="20" t="str">
        <f>IF(ROW()-8&gt;'Inf.'!$I$10,"",VLOOKUP(E182,'Q1.SL'!F:M,5,FALSE))</f>
        <v/>
      </c>
      <c r="I182" s="46"/>
      <c r="J182" t="str">
        <f ca="1" t="shared" si="2"/>
        <v/>
      </c>
    </row>
    <row r="183" spans="1:10" ht="21.95" customHeight="1">
      <c r="A183" s="20" t="str">
        <f>VLOOKUP(E183,'Q1.SL'!F:M,8,FALSE)</f>
        <v/>
      </c>
      <c r="B183" s="21" t="str">
        <f>_xlfn.IFERROR(VLOOKUP(E183,'Rec.'!B:H,4,FALSE),"")</f>
        <v/>
      </c>
      <c r="C183" s="21" t="str">
        <f>_xlfn.IFERROR(VLOOKUP(E183,'Rec.'!B:H,5,FALSE),"")</f>
        <v/>
      </c>
      <c r="D183" s="20" t="str">
        <f>_xlfn.IFERROR(VLOOKUP(E183,'Rec.'!B:H,6,FALSE),"")</f>
        <v/>
      </c>
      <c r="E183" s="20" t="str">
        <f>_xlfn.IFERROR(VLOOKUP(ROW()-8,'Q1.SL'!A:O,6,FALSE),"")</f>
        <v/>
      </c>
      <c r="F183" s="20" t="str">
        <f>VLOOKUP(E183,'Q1.SL'!F:M,6,FALSE)</f>
        <v/>
      </c>
      <c r="G183" s="31" t="str">
        <f>IF(ROW()-8&gt;'Inf.'!$I$10,"",VLOOKUP(E183,'Q1.SL'!F:M,4,FALSE))</f>
        <v/>
      </c>
      <c r="H183" s="20" t="str">
        <f>IF(ROW()-8&gt;'Inf.'!$I$10,"",VLOOKUP(E183,'Q1.SL'!F:M,5,FALSE))</f>
        <v/>
      </c>
      <c r="I183" s="46"/>
      <c r="J183" t="str">
        <f ca="1" t="shared" si="2"/>
        <v/>
      </c>
    </row>
    <row r="184" spans="1:10" ht="21.95" customHeight="1">
      <c r="A184" s="20" t="str">
        <f>VLOOKUP(E184,'Q1.SL'!F:M,8,FALSE)</f>
        <v/>
      </c>
      <c r="B184" s="21" t="str">
        <f>_xlfn.IFERROR(VLOOKUP(E184,'Rec.'!B:H,4,FALSE),"")</f>
        <v/>
      </c>
      <c r="C184" s="21" t="str">
        <f>_xlfn.IFERROR(VLOOKUP(E184,'Rec.'!B:H,5,FALSE),"")</f>
        <v/>
      </c>
      <c r="D184" s="20" t="str">
        <f>_xlfn.IFERROR(VLOOKUP(E184,'Rec.'!B:H,6,FALSE),"")</f>
        <v/>
      </c>
      <c r="E184" s="20" t="str">
        <f>_xlfn.IFERROR(VLOOKUP(ROW()-8,'Q1.SL'!A:O,6,FALSE),"")</f>
        <v/>
      </c>
      <c r="F184" s="20" t="str">
        <f>VLOOKUP(E184,'Q1.SL'!F:M,6,FALSE)</f>
        <v/>
      </c>
      <c r="G184" s="31" t="str">
        <f>IF(ROW()-8&gt;'Inf.'!$I$10,"",VLOOKUP(E184,'Q1.SL'!F:M,4,FALSE))</f>
        <v/>
      </c>
      <c r="H184" s="20" t="str">
        <f>IF(ROW()-8&gt;'Inf.'!$I$10,"",VLOOKUP(E184,'Q1.SL'!F:M,5,FALSE))</f>
        <v/>
      </c>
      <c r="I184" s="46"/>
      <c r="J184" t="str">
        <f ca="1" t="shared" si="2"/>
        <v/>
      </c>
    </row>
    <row r="185" spans="1:10" ht="21.95" customHeight="1">
      <c r="A185" s="20" t="str">
        <f>VLOOKUP(E185,'Q1.SL'!F:M,8,FALSE)</f>
        <v/>
      </c>
      <c r="B185" s="21" t="str">
        <f>_xlfn.IFERROR(VLOOKUP(E185,'Rec.'!B:H,4,FALSE),"")</f>
        <v/>
      </c>
      <c r="C185" s="21" t="str">
        <f>_xlfn.IFERROR(VLOOKUP(E185,'Rec.'!B:H,5,FALSE),"")</f>
        <v/>
      </c>
      <c r="D185" s="20" t="str">
        <f>_xlfn.IFERROR(VLOOKUP(E185,'Rec.'!B:H,6,FALSE),"")</f>
        <v/>
      </c>
      <c r="E185" s="20" t="str">
        <f>_xlfn.IFERROR(VLOOKUP(ROW()-8,'Q1.SL'!A:O,6,FALSE),"")</f>
        <v/>
      </c>
      <c r="F185" s="20" t="str">
        <f>VLOOKUP(E185,'Q1.SL'!F:M,6,FALSE)</f>
        <v/>
      </c>
      <c r="G185" s="31" t="str">
        <f>IF(ROW()-8&gt;'Inf.'!$I$10,"",VLOOKUP(E185,'Q1.SL'!F:M,4,FALSE))</f>
        <v/>
      </c>
      <c r="H185" s="20" t="str">
        <f>IF(ROW()-8&gt;'Inf.'!$I$10,"",VLOOKUP(E185,'Q1.SL'!F:M,5,FALSE))</f>
        <v/>
      </c>
      <c r="I185" s="46"/>
      <c r="J185" t="str">
        <f ca="1" t="shared" si="2"/>
        <v/>
      </c>
    </row>
    <row r="186" spans="1:10" ht="21.95" customHeight="1">
      <c r="A186" s="20" t="str">
        <f>VLOOKUP(E186,'Q1.SL'!F:M,8,FALSE)</f>
        <v/>
      </c>
      <c r="B186" s="21" t="str">
        <f>_xlfn.IFERROR(VLOOKUP(E186,'Rec.'!B:H,4,FALSE),"")</f>
        <v/>
      </c>
      <c r="C186" s="21" t="str">
        <f>_xlfn.IFERROR(VLOOKUP(E186,'Rec.'!B:H,5,FALSE),"")</f>
        <v/>
      </c>
      <c r="D186" s="20" t="str">
        <f>_xlfn.IFERROR(VLOOKUP(E186,'Rec.'!B:H,6,FALSE),"")</f>
        <v/>
      </c>
      <c r="E186" s="20" t="str">
        <f>_xlfn.IFERROR(VLOOKUP(ROW()-8,'Q1.SL'!A:O,6,FALSE),"")</f>
        <v/>
      </c>
      <c r="F186" s="20" t="str">
        <f>VLOOKUP(E186,'Q1.SL'!F:M,6,FALSE)</f>
        <v/>
      </c>
      <c r="G186" s="31" t="str">
        <f>IF(ROW()-8&gt;'Inf.'!$I$10,"",VLOOKUP(E186,'Q1.SL'!F:M,4,FALSE))</f>
        <v/>
      </c>
      <c r="H186" s="20" t="str">
        <f>IF(ROW()-8&gt;'Inf.'!$I$10,"",VLOOKUP(E186,'Q1.SL'!F:M,5,FALSE))</f>
        <v/>
      </c>
      <c r="I186" s="46"/>
      <c r="J186" t="str">
        <f ca="1" t="shared" si="2"/>
        <v/>
      </c>
    </row>
    <row r="187" spans="1:10" ht="21.95" customHeight="1">
      <c r="A187" s="20" t="str">
        <f>VLOOKUP(E187,'Q1.SL'!F:M,8,FALSE)</f>
        <v/>
      </c>
      <c r="B187" s="21" t="str">
        <f>_xlfn.IFERROR(VLOOKUP(E187,'Rec.'!B:H,4,FALSE),"")</f>
        <v/>
      </c>
      <c r="C187" s="21" t="str">
        <f>_xlfn.IFERROR(VLOOKUP(E187,'Rec.'!B:H,5,FALSE),"")</f>
        <v/>
      </c>
      <c r="D187" s="20" t="str">
        <f>_xlfn.IFERROR(VLOOKUP(E187,'Rec.'!B:H,6,FALSE),"")</f>
        <v/>
      </c>
      <c r="E187" s="20" t="str">
        <f>_xlfn.IFERROR(VLOOKUP(ROW()-8,'Q1.SL'!A:O,6,FALSE),"")</f>
        <v/>
      </c>
      <c r="F187" s="20" t="str">
        <f>VLOOKUP(E187,'Q1.SL'!F:M,6,FALSE)</f>
        <v/>
      </c>
      <c r="G187" s="31" t="str">
        <f>IF(ROW()-8&gt;'Inf.'!$I$10,"",VLOOKUP(E187,'Q1.SL'!F:M,4,FALSE))</f>
        <v/>
      </c>
      <c r="H187" s="20" t="str">
        <f>IF(ROW()-8&gt;'Inf.'!$I$10,"",VLOOKUP(E187,'Q1.SL'!F:M,5,FALSE))</f>
        <v/>
      </c>
      <c r="I187" s="46"/>
      <c r="J187" t="str">
        <f ca="1" t="shared" si="2"/>
        <v/>
      </c>
    </row>
    <row r="188" spans="1:10" ht="21.95" customHeight="1">
      <c r="A188" s="20" t="str">
        <f>VLOOKUP(E188,'Q1.SL'!F:M,8,FALSE)</f>
        <v/>
      </c>
      <c r="B188" s="21" t="str">
        <f>_xlfn.IFERROR(VLOOKUP(E188,'Rec.'!B:H,4,FALSE),"")</f>
        <v/>
      </c>
      <c r="C188" s="21" t="str">
        <f>_xlfn.IFERROR(VLOOKUP(E188,'Rec.'!B:H,5,FALSE),"")</f>
        <v/>
      </c>
      <c r="D188" s="20" t="str">
        <f>_xlfn.IFERROR(VLOOKUP(E188,'Rec.'!B:H,6,FALSE),"")</f>
        <v/>
      </c>
      <c r="E188" s="20" t="str">
        <f>_xlfn.IFERROR(VLOOKUP(ROW()-8,'Q1.SL'!A:O,6,FALSE),"")</f>
        <v/>
      </c>
      <c r="F188" s="20" t="str">
        <f>VLOOKUP(E188,'Q1.SL'!F:M,6,FALSE)</f>
        <v/>
      </c>
      <c r="G188" s="31" t="str">
        <f>IF(ROW()-8&gt;'Inf.'!$I$10,"",VLOOKUP(E188,'Q1.SL'!F:M,4,FALSE))</f>
        <v/>
      </c>
      <c r="H188" s="20" t="str">
        <f>IF(ROW()-8&gt;'Inf.'!$I$10,"",VLOOKUP(E188,'Q1.SL'!F:M,5,FALSE))</f>
        <v/>
      </c>
      <c r="I188" s="46"/>
      <c r="J188" t="str">
        <f ca="1" t="shared" si="2"/>
        <v/>
      </c>
    </row>
    <row r="189" spans="1:10" ht="21.95" customHeight="1">
      <c r="A189" s="20" t="str">
        <f>VLOOKUP(E189,'Q1.SL'!F:M,8,FALSE)</f>
        <v/>
      </c>
      <c r="B189" s="21" t="str">
        <f>_xlfn.IFERROR(VLOOKUP(E189,'Rec.'!B:H,4,FALSE),"")</f>
        <v/>
      </c>
      <c r="C189" s="21" t="str">
        <f>_xlfn.IFERROR(VLOOKUP(E189,'Rec.'!B:H,5,FALSE),"")</f>
        <v/>
      </c>
      <c r="D189" s="20" t="str">
        <f>_xlfn.IFERROR(VLOOKUP(E189,'Rec.'!B:H,6,FALSE),"")</f>
        <v/>
      </c>
      <c r="E189" s="20" t="str">
        <f>_xlfn.IFERROR(VLOOKUP(ROW()-8,'Q1.SL'!A:O,6,FALSE),"")</f>
        <v/>
      </c>
      <c r="F189" s="20" t="str">
        <f>VLOOKUP(E189,'Q1.SL'!F:M,6,FALSE)</f>
        <v/>
      </c>
      <c r="G189" s="31" t="str">
        <f>IF(ROW()-8&gt;'Inf.'!$I$10,"",VLOOKUP(E189,'Q1.SL'!F:M,4,FALSE))</f>
        <v/>
      </c>
      <c r="H189" s="20" t="str">
        <f>IF(ROW()-8&gt;'Inf.'!$I$10,"",VLOOKUP(E189,'Q1.SL'!F:M,5,FALSE))</f>
        <v/>
      </c>
      <c r="I189" s="46"/>
      <c r="J189" t="str">
        <f ca="1" t="shared" si="2"/>
        <v/>
      </c>
    </row>
    <row r="190" spans="1:10" ht="21.95" customHeight="1">
      <c r="A190" s="20" t="str">
        <f>VLOOKUP(E190,'Q1.SL'!F:M,8,FALSE)</f>
        <v/>
      </c>
      <c r="B190" s="21" t="str">
        <f>_xlfn.IFERROR(VLOOKUP(E190,'Rec.'!B:H,4,FALSE),"")</f>
        <v/>
      </c>
      <c r="C190" s="21" t="str">
        <f>_xlfn.IFERROR(VLOOKUP(E190,'Rec.'!B:H,5,FALSE),"")</f>
        <v/>
      </c>
      <c r="D190" s="20" t="str">
        <f>_xlfn.IFERROR(VLOOKUP(E190,'Rec.'!B:H,6,FALSE),"")</f>
        <v/>
      </c>
      <c r="E190" s="20" t="str">
        <f>_xlfn.IFERROR(VLOOKUP(ROW()-8,'Q1.SL'!A:O,6,FALSE),"")</f>
        <v/>
      </c>
      <c r="F190" s="20" t="str">
        <f>VLOOKUP(E190,'Q1.SL'!F:M,6,FALSE)</f>
        <v/>
      </c>
      <c r="G190" s="31" t="str">
        <f>IF(ROW()-8&gt;'Inf.'!$I$10,"",VLOOKUP(E190,'Q1.SL'!F:M,4,FALSE))</f>
        <v/>
      </c>
      <c r="H190" s="20" t="str">
        <f>IF(ROW()-8&gt;'Inf.'!$I$10,"",VLOOKUP(E190,'Q1.SL'!F:M,5,FALSE))</f>
        <v/>
      </c>
      <c r="I190" s="46"/>
      <c r="J190" t="str">
        <f ca="1" t="shared" si="2"/>
        <v/>
      </c>
    </row>
    <row r="191" spans="1:10" ht="21.95" customHeight="1">
      <c r="A191" s="20" t="str">
        <f>VLOOKUP(E191,'Q1.SL'!F:M,8,FALSE)</f>
        <v/>
      </c>
      <c r="B191" s="21" t="str">
        <f>_xlfn.IFERROR(VLOOKUP(E191,'Rec.'!B:H,4,FALSE),"")</f>
        <v/>
      </c>
      <c r="C191" s="21" t="str">
        <f>_xlfn.IFERROR(VLOOKUP(E191,'Rec.'!B:H,5,FALSE),"")</f>
        <v/>
      </c>
      <c r="D191" s="20" t="str">
        <f>_xlfn.IFERROR(VLOOKUP(E191,'Rec.'!B:H,6,FALSE),"")</f>
        <v/>
      </c>
      <c r="E191" s="20" t="str">
        <f>_xlfn.IFERROR(VLOOKUP(ROW()-8,'Q1.SL'!A:O,6,FALSE),"")</f>
        <v/>
      </c>
      <c r="F191" s="20" t="str">
        <f>VLOOKUP(E191,'Q1.SL'!F:M,6,FALSE)</f>
        <v/>
      </c>
      <c r="G191" s="31" t="str">
        <f>IF(ROW()-8&gt;'Inf.'!$I$10,"",VLOOKUP(E191,'Q1.SL'!F:M,4,FALSE))</f>
        <v/>
      </c>
      <c r="H191" s="20" t="str">
        <f>IF(ROW()-8&gt;'Inf.'!$I$10,"",VLOOKUP(E191,'Q1.SL'!F:M,5,FALSE))</f>
        <v/>
      </c>
      <c r="I191" s="46"/>
      <c r="J191" t="str">
        <f ca="1" t="shared" si="2"/>
        <v/>
      </c>
    </row>
    <row r="192" spans="1:10" ht="21.95" customHeight="1">
      <c r="A192" s="20" t="str">
        <f>VLOOKUP(E192,'Q1.SL'!F:M,8,FALSE)</f>
        <v/>
      </c>
      <c r="B192" s="21" t="str">
        <f>_xlfn.IFERROR(VLOOKUP(E192,'Rec.'!B:H,4,FALSE),"")</f>
        <v/>
      </c>
      <c r="C192" s="21" t="str">
        <f>_xlfn.IFERROR(VLOOKUP(E192,'Rec.'!B:H,5,FALSE),"")</f>
        <v/>
      </c>
      <c r="D192" s="20" t="str">
        <f>_xlfn.IFERROR(VLOOKUP(E192,'Rec.'!B:H,6,FALSE),"")</f>
        <v/>
      </c>
      <c r="E192" s="20" t="str">
        <f>_xlfn.IFERROR(VLOOKUP(ROW()-8,'Q1.SL'!A:O,6,FALSE),"")</f>
        <v/>
      </c>
      <c r="F192" s="20" t="str">
        <f>VLOOKUP(E192,'Q1.SL'!F:M,6,FALSE)</f>
        <v/>
      </c>
      <c r="G192" s="31" t="str">
        <f>IF(ROW()-8&gt;'Inf.'!$I$10,"",VLOOKUP(E192,'Q1.SL'!F:M,4,FALSE))</f>
        <v/>
      </c>
      <c r="H192" s="20" t="str">
        <f>IF(ROW()-8&gt;'Inf.'!$I$10,"",VLOOKUP(E192,'Q1.SL'!F:M,5,FALSE))</f>
        <v/>
      </c>
      <c r="I192" s="46"/>
      <c r="J192" t="str">
        <f ca="1" t="shared" si="2"/>
        <v/>
      </c>
    </row>
    <row r="193" spans="1:10" ht="21.95" customHeight="1">
      <c r="A193" s="20" t="str">
        <f>VLOOKUP(E193,'Q1.SL'!F:M,8,FALSE)</f>
        <v/>
      </c>
      <c r="B193" s="21" t="str">
        <f>_xlfn.IFERROR(VLOOKUP(E193,'Rec.'!B:H,4,FALSE),"")</f>
        <v/>
      </c>
      <c r="C193" s="21" t="str">
        <f>_xlfn.IFERROR(VLOOKUP(E193,'Rec.'!B:H,5,FALSE),"")</f>
        <v/>
      </c>
      <c r="D193" s="20" t="str">
        <f>_xlfn.IFERROR(VLOOKUP(E193,'Rec.'!B:H,6,FALSE),"")</f>
        <v/>
      </c>
      <c r="E193" s="20" t="str">
        <f>_xlfn.IFERROR(VLOOKUP(ROW()-8,'Q1.SL'!A:O,6,FALSE),"")</f>
        <v/>
      </c>
      <c r="F193" s="20" t="str">
        <f>VLOOKUP(E193,'Q1.SL'!F:M,6,FALSE)</f>
        <v/>
      </c>
      <c r="G193" s="31" t="str">
        <f>IF(ROW()-8&gt;'Inf.'!$I$10,"",VLOOKUP(E193,'Q1.SL'!F:M,4,FALSE))</f>
        <v/>
      </c>
      <c r="H193" s="20" t="str">
        <f>IF(ROW()-8&gt;'Inf.'!$I$10,"",VLOOKUP(E193,'Q1.SL'!F:M,5,FALSE))</f>
        <v/>
      </c>
      <c r="I193" s="46"/>
      <c r="J193" t="str">
        <f ca="1" t="shared" si="2"/>
        <v/>
      </c>
    </row>
    <row r="194" spans="1:10" ht="21.95" customHeight="1">
      <c r="A194" s="20" t="str">
        <f>VLOOKUP(E194,'Q1.SL'!F:M,8,FALSE)</f>
        <v/>
      </c>
      <c r="B194" s="21" t="str">
        <f>_xlfn.IFERROR(VLOOKUP(E194,'Rec.'!B:H,4,FALSE),"")</f>
        <v/>
      </c>
      <c r="C194" s="21" t="str">
        <f>_xlfn.IFERROR(VLOOKUP(E194,'Rec.'!B:H,5,FALSE),"")</f>
        <v/>
      </c>
      <c r="D194" s="20" t="str">
        <f>_xlfn.IFERROR(VLOOKUP(E194,'Rec.'!B:H,6,FALSE),"")</f>
        <v/>
      </c>
      <c r="E194" s="20" t="str">
        <f>_xlfn.IFERROR(VLOOKUP(ROW()-8,'Q1.SL'!A:O,6,FALSE),"")</f>
        <v/>
      </c>
      <c r="F194" s="20" t="str">
        <f>VLOOKUP(E194,'Q1.SL'!F:M,6,FALSE)</f>
        <v/>
      </c>
      <c r="G194" s="31" t="str">
        <f>IF(ROW()-8&gt;'Inf.'!$I$10,"",VLOOKUP(E194,'Q1.SL'!F:M,4,FALSE))</f>
        <v/>
      </c>
      <c r="H194" s="20" t="str">
        <f>IF(ROW()-8&gt;'Inf.'!$I$10,"",VLOOKUP(E194,'Q1.SL'!F:M,5,FALSE))</f>
        <v/>
      </c>
      <c r="I194" s="46"/>
      <c r="J194" t="str">
        <f ca="1" t="shared" si="2"/>
        <v/>
      </c>
    </row>
    <row r="195" spans="1:10" ht="21.95" customHeight="1">
      <c r="A195" s="20" t="str">
        <f>VLOOKUP(E195,'Q1.SL'!F:M,8,FALSE)</f>
        <v/>
      </c>
      <c r="B195" s="21" t="str">
        <f>_xlfn.IFERROR(VLOOKUP(E195,'Rec.'!B:H,4,FALSE),"")</f>
        <v/>
      </c>
      <c r="C195" s="21" t="str">
        <f>_xlfn.IFERROR(VLOOKUP(E195,'Rec.'!B:H,5,FALSE),"")</f>
        <v/>
      </c>
      <c r="D195" s="20" t="str">
        <f>_xlfn.IFERROR(VLOOKUP(E195,'Rec.'!B:H,6,FALSE),"")</f>
        <v/>
      </c>
      <c r="E195" s="20" t="str">
        <f>_xlfn.IFERROR(VLOOKUP(ROW()-8,'Q1.SL'!A:O,6,FALSE),"")</f>
        <v/>
      </c>
      <c r="F195" s="20" t="str">
        <f>VLOOKUP(E195,'Q1.SL'!F:M,6,FALSE)</f>
        <v/>
      </c>
      <c r="G195" s="31" t="str">
        <f>IF(ROW()-8&gt;'Inf.'!$I$10,"",VLOOKUP(E195,'Q1.SL'!F:M,4,FALSE))</f>
        <v/>
      </c>
      <c r="H195" s="20" t="str">
        <f>IF(ROW()-8&gt;'Inf.'!$I$10,"",VLOOKUP(E195,'Q1.SL'!F:M,5,FALSE))</f>
        <v/>
      </c>
      <c r="I195" s="46"/>
      <c r="J195" t="str">
        <f ca="1" t="shared" si="2"/>
        <v/>
      </c>
    </row>
    <row r="196" spans="1:10" ht="21.95" customHeight="1">
      <c r="A196" s="20" t="str">
        <f>VLOOKUP(E196,'Q1.SL'!F:M,8,FALSE)</f>
        <v/>
      </c>
      <c r="B196" s="21" t="str">
        <f>_xlfn.IFERROR(VLOOKUP(E196,'Rec.'!B:H,4,FALSE),"")</f>
        <v/>
      </c>
      <c r="C196" s="21" t="str">
        <f>_xlfn.IFERROR(VLOOKUP(E196,'Rec.'!B:H,5,FALSE),"")</f>
        <v/>
      </c>
      <c r="D196" s="20" t="str">
        <f>_xlfn.IFERROR(VLOOKUP(E196,'Rec.'!B:H,6,FALSE),"")</f>
        <v/>
      </c>
      <c r="E196" s="20" t="str">
        <f>_xlfn.IFERROR(VLOOKUP(ROW()-8,'Q1.SL'!A:O,6,FALSE),"")</f>
        <v/>
      </c>
      <c r="F196" s="20" t="str">
        <f>VLOOKUP(E196,'Q1.SL'!F:M,6,FALSE)</f>
        <v/>
      </c>
      <c r="G196" s="31" t="str">
        <f>IF(ROW()-8&gt;'Inf.'!$I$10,"",VLOOKUP(E196,'Q1.SL'!F:M,4,FALSE))</f>
        <v/>
      </c>
      <c r="H196" s="20" t="str">
        <f>IF(ROW()-8&gt;'Inf.'!$I$10,"",VLOOKUP(E196,'Q1.SL'!F:M,5,FALSE))</f>
        <v/>
      </c>
      <c r="I196" s="46"/>
      <c r="J196" t="str">
        <f ca="1" t="shared" si="2"/>
        <v/>
      </c>
    </row>
    <row r="197" spans="1:10" ht="21.95" customHeight="1">
      <c r="A197" s="20" t="str">
        <f>VLOOKUP(E197,'Q1.SL'!F:M,8,FALSE)</f>
        <v/>
      </c>
      <c r="B197" s="21" t="str">
        <f>_xlfn.IFERROR(VLOOKUP(E197,'Rec.'!B:H,4,FALSE),"")</f>
        <v/>
      </c>
      <c r="C197" s="21" t="str">
        <f>_xlfn.IFERROR(VLOOKUP(E197,'Rec.'!B:H,5,FALSE),"")</f>
        <v/>
      </c>
      <c r="D197" s="20" t="str">
        <f>_xlfn.IFERROR(VLOOKUP(E197,'Rec.'!B:H,6,FALSE),"")</f>
        <v/>
      </c>
      <c r="E197" s="20" t="str">
        <f>_xlfn.IFERROR(VLOOKUP(ROW()-8,'Q1.SL'!A:O,6,FALSE),"")</f>
        <v/>
      </c>
      <c r="F197" s="20" t="str">
        <f>VLOOKUP(E197,'Q1.SL'!F:M,6,FALSE)</f>
        <v/>
      </c>
      <c r="G197" s="31" t="str">
        <f>IF(ROW()-8&gt;'Inf.'!$I$10,"",VLOOKUP(E197,'Q1.SL'!F:M,4,FALSE))</f>
        <v/>
      </c>
      <c r="H197" s="20" t="str">
        <f>IF(ROW()-8&gt;'Inf.'!$I$10,"",VLOOKUP(E197,'Q1.SL'!F:M,5,FALSE))</f>
        <v/>
      </c>
      <c r="I197" s="46"/>
      <c r="J197" t="str">
        <f ca="1" t="shared" si="2"/>
        <v/>
      </c>
    </row>
    <row r="198" spans="1:10" ht="21.95" customHeight="1">
      <c r="A198" s="20" t="str">
        <f>VLOOKUP(E198,'Q1.SL'!F:M,8,FALSE)</f>
        <v/>
      </c>
      <c r="B198" s="21" t="str">
        <f>_xlfn.IFERROR(VLOOKUP(E198,'Rec.'!B:H,4,FALSE),"")</f>
        <v/>
      </c>
      <c r="C198" s="21" t="str">
        <f>_xlfn.IFERROR(VLOOKUP(E198,'Rec.'!B:H,5,FALSE),"")</f>
        <v/>
      </c>
      <c r="D198" s="20" t="str">
        <f>_xlfn.IFERROR(VLOOKUP(E198,'Rec.'!B:H,6,FALSE),"")</f>
        <v/>
      </c>
      <c r="E198" s="20" t="str">
        <f>_xlfn.IFERROR(VLOOKUP(ROW()-8,'Q1.SL'!A:O,6,FALSE),"")</f>
        <v/>
      </c>
      <c r="F198" s="20" t="str">
        <f>VLOOKUP(E198,'Q1.SL'!F:M,6,FALSE)</f>
        <v/>
      </c>
      <c r="G198" s="31" t="str">
        <f>IF(ROW()-8&gt;'Inf.'!$I$10,"",VLOOKUP(E198,'Q1.SL'!F:M,4,FALSE))</f>
        <v/>
      </c>
      <c r="H198" s="20" t="str">
        <f>IF(ROW()-8&gt;'Inf.'!$I$10,"",VLOOKUP(E198,'Q1.SL'!F:M,5,FALSE))</f>
        <v/>
      </c>
      <c r="I198" s="46"/>
      <c r="J198" t="str">
        <f ca="1" t="shared" si="2"/>
        <v/>
      </c>
    </row>
    <row r="199" spans="1:10" ht="21.95" customHeight="1">
      <c r="A199" s="20" t="str">
        <f>VLOOKUP(E199,'Q1.SL'!F:M,8,FALSE)</f>
        <v/>
      </c>
      <c r="B199" s="21" t="str">
        <f>_xlfn.IFERROR(VLOOKUP(E199,'Rec.'!B:H,4,FALSE),"")</f>
        <v/>
      </c>
      <c r="C199" s="21" t="str">
        <f>_xlfn.IFERROR(VLOOKUP(E199,'Rec.'!B:H,5,FALSE),"")</f>
        <v/>
      </c>
      <c r="D199" s="20" t="str">
        <f>_xlfn.IFERROR(VLOOKUP(E199,'Rec.'!B:H,6,FALSE),"")</f>
        <v/>
      </c>
      <c r="E199" s="20" t="str">
        <f>_xlfn.IFERROR(VLOOKUP(ROW()-8,'Q1.SL'!A:O,6,FALSE),"")</f>
        <v/>
      </c>
      <c r="F199" s="20" t="str">
        <f>VLOOKUP(E199,'Q1.SL'!F:M,6,FALSE)</f>
        <v/>
      </c>
      <c r="G199" s="31" t="str">
        <f>IF(ROW()-8&gt;'Inf.'!$I$10,"",VLOOKUP(E199,'Q1.SL'!F:M,4,FALSE))</f>
        <v/>
      </c>
      <c r="H199" s="20" t="str">
        <f>IF(ROW()-8&gt;'Inf.'!$I$10,"",VLOOKUP(E199,'Q1.SL'!F:M,5,FALSE))</f>
        <v/>
      </c>
      <c r="I199" s="46"/>
      <c r="J199" t="str">
        <f ca="1" t="shared" si="2"/>
        <v/>
      </c>
    </row>
    <row r="200" spans="1:10" ht="21.95" customHeight="1">
      <c r="A200" s="20" t="str">
        <f>VLOOKUP(E200,'Q1.SL'!F:M,8,FALSE)</f>
        <v/>
      </c>
      <c r="B200" s="21" t="str">
        <f>_xlfn.IFERROR(VLOOKUP(E200,'Rec.'!B:H,4,FALSE),"")</f>
        <v/>
      </c>
      <c r="C200" s="21" t="str">
        <f>_xlfn.IFERROR(VLOOKUP(E200,'Rec.'!B:H,5,FALSE),"")</f>
        <v/>
      </c>
      <c r="D200" s="20" t="str">
        <f>_xlfn.IFERROR(VLOOKUP(E200,'Rec.'!B:H,6,FALSE),"")</f>
        <v/>
      </c>
      <c r="E200" s="20" t="str">
        <f>_xlfn.IFERROR(VLOOKUP(ROW()-8,'Q1.SL'!A:O,6,FALSE),"")</f>
        <v/>
      </c>
      <c r="F200" s="20" t="str">
        <f>VLOOKUP(E200,'Q1.SL'!F:M,6,FALSE)</f>
        <v/>
      </c>
      <c r="G200" s="31" t="str">
        <f>IF(ROW()-8&gt;'Inf.'!$I$10,"",VLOOKUP(E200,'Q1.SL'!F:M,4,FALSE))</f>
        <v/>
      </c>
      <c r="H200" s="20" t="str">
        <f>IF(ROW()-8&gt;'Inf.'!$I$10,"",VLOOKUP(E200,'Q1.SL'!F:M,5,FALSE))</f>
        <v/>
      </c>
      <c r="I200" s="46"/>
      <c r="J200" t="str">
        <f ca="1" t="shared" si="2"/>
        <v/>
      </c>
    </row>
    <row r="201" spans="1:10" ht="21.95" customHeight="1">
      <c r="A201" s="20" t="str">
        <f>VLOOKUP(E201,'Q1.SL'!F:M,8,FALSE)</f>
        <v/>
      </c>
      <c r="B201" s="21" t="str">
        <f>_xlfn.IFERROR(VLOOKUP(E201,'Rec.'!B:H,4,FALSE),"")</f>
        <v/>
      </c>
      <c r="C201" s="21" t="str">
        <f>_xlfn.IFERROR(VLOOKUP(E201,'Rec.'!B:H,5,FALSE),"")</f>
        <v/>
      </c>
      <c r="D201" s="20" t="str">
        <f>_xlfn.IFERROR(VLOOKUP(E201,'Rec.'!B:H,6,FALSE),"")</f>
        <v/>
      </c>
      <c r="E201" s="20" t="str">
        <f>_xlfn.IFERROR(VLOOKUP(ROW()-8,'Q1.SL'!A:O,6,FALSE),"")</f>
        <v/>
      </c>
      <c r="F201" s="20" t="str">
        <f>VLOOKUP(E201,'Q1.SL'!F:M,6,FALSE)</f>
        <v/>
      </c>
      <c r="G201" s="31" t="str">
        <f>IF(ROW()-8&gt;'Inf.'!$I$10,"",VLOOKUP(E201,'Q1.SL'!F:M,4,FALSE))</f>
        <v/>
      </c>
      <c r="H201" s="20" t="str">
        <f>IF(ROW()-8&gt;'Inf.'!$I$10,"",VLOOKUP(E201,'Q1.SL'!F:M,5,FALSE))</f>
        <v/>
      </c>
      <c r="I201" s="46"/>
      <c r="J201" t="str">
        <f aca="true" t="shared" si="3" ref="J201:J264">_xlfn.IFERROR(_xlfn.RANK.AVG(A201,A:A,1),"")</f>
        <v/>
      </c>
    </row>
    <row r="202" spans="1:10" ht="21.95" customHeight="1">
      <c r="A202" s="20" t="str">
        <f>VLOOKUP(E202,'Q1.SL'!F:M,8,FALSE)</f>
        <v/>
      </c>
      <c r="B202" s="21" t="str">
        <f>_xlfn.IFERROR(VLOOKUP(E202,'Rec.'!B:H,4,FALSE),"")</f>
        <v/>
      </c>
      <c r="C202" s="21" t="str">
        <f>_xlfn.IFERROR(VLOOKUP(E202,'Rec.'!B:H,5,FALSE),"")</f>
        <v/>
      </c>
      <c r="D202" s="20" t="str">
        <f>_xlfn.IFERROR(VLOOKUP(E202,'Rec.'!B:H,6,FALSE),"")</f>
        <v/>
      </c>
      <c r="E202" s="20" t="str">
        <f>_xlfn.IFERROR(VLOOKUP(ROW()-8,'Q1.SL'!A:O,6,FALSE),"")</f>
        <v/>
      </c>
      <c r="F202" s="20" t="str">
        <f>VLOOKUP(E202,'Q1.SL'!F:M,6,FALSE)</f>
        <v/>
      </c>
      <c r="G202" s="31" t="str">
        <f>IF(ROW()-8&gt;'Inf.'!$I$10,"",VLOOKUP(E202,'Q1.SL'!F:M,4,FALSE))</f>
        <v/>
      </c>
      <c r="H202" s="20" t="str">
        <f>IF(ROW()-8&gt;'Inf.'!$I$10,"",VLOOKUP(E202,'Q1.SL'!F:M,5,FALSE))</f>
        <v/>
      </c>
      <c r="I202" s="46"/>
      <c r="J202" t="str">
        <f ca="1" t="shared" si="3"/>
        <v/>
      </c>
    </row>
    <row r="203" spans="1:10" ht="21.95" customHeight="1">
      <c r="A203" s="20" t="str">
        <f>VLOOKUP(E203,'Q1.SL'!F:M,8,FALSE)</f>
        <v/>
      </c>
      <c r="B203" s="21" t="str">
        <f>_xlfn.IFERROR(VLOOKUP(E203,'Rec.'!B:H,4,FALSE),"")</f>
        <v/>
      </c>
      <c r="C203" s="21" t="str">
        <f>_xlfn.IFERROR(VLOOKUP(E203,'Rec.'!B:H,5,FALSE),"")</f>
        <v/>
      </c>
      <c r="D203" s="20" t="str">
        <f>_xlfn.IFERROR(VLOOKUP(E203,'Rec.'!B:H,6,FALSE),"")</f>
        <v/>
      </c>
      <c r="E203" s="20" t="str">
        <f>_xlfn.IFERROR(VLOOKUP(ROW()-8,'Q1.SL'!A:O,6,FALSE),"")</f>
        <v/>
      </c>
      <c r="F203" s="20" t="str">
        <f>VLOOKUP(E203,'Q1.SL'!F:M,6,FALSE)</f>
        <v/>
      </c>
      <c r="G203" s="31" t="str">
        <f>IF(ROW()-8&gt;'Inf.'!$I$10,"",VLOOKUP(E203,'Q1.SL'!F:M,4,FALSE))</f>
        <v/>
      </c>
      <c r="H203" s="20" t="str">
        <f>IF(ROW()-8&gt;'Inf.'!$I$10,"",VLOOKUP(E203,'Q1.SL'!F:M,5,FALSE))</f>
        <v/>
      </c>
      <c r="I203" s="46"/>
      <c r="J203" t="str">
        <f ca="1" t="shared" si="3"/>
        <v/>
      </c>
    </row>
    <row r="204" spans="1:10" ht="21.95" customHeight="1">
      <c r="A204" s="20" t="str">
        <f>VLOOKUP(E204,'Q1.SL'!F:M,8,FALSE)</f>
        <v/>
      </c>
      <c r="B204" s="21" t="str">
        <f>_xlfn.IFERROR(VLOOKUP(E204,'Rec.'!B:H,4,FALSE),"")</f>
        <v/>
      </c>
      <c r="C204" s="21" t="str">
        <f>_xlfn.IFERROR(VLOOKUP(E204,'Rec.'!B:H,5,FALSE),"")</f>
        <v/>
      </c>
      <c r="D204" s="20" t="str">
        <f>_xlfn.IFERROR(VLOOKUP(E204,'Rec.'!B:H,6,FALSE),"")</f>
        <v/>
      </c>
      <c r="E204" s="20" t="str">
        <f>_xlfn.IFERROR(VLOOKUP(ROW()-8,'Q1.SL'!A:O,6,FALSE),"")</f>
        <v/>
      </c>
      <c r="F204" s="20" t="str">
        <f>VLOOKUP(E204,'Q1.SL'!F:M,6,FALSE)</f>
        <v/>
      </c>
      <c r="G204" s="31" t="str">
        <f>IF(ROW()-8&gt;'Inf.'!$I$10,"",VLOOKUP(E204,'Q1.SL'!F:M,4,FALSE))</f>
        <v/>
      </c>
      <c r="H204" s="20" t="str">
        <f>IF(ROW()-8&gt;'Inf.'!$I$10,"",VLOOKUP(E204,'Q1.SL'!F:M,5,FALSE))</f>
        <v/>
      </c>
      <c r="I204" s="46"/>
      <c r="J204" t="str">
        <f ca="1" t="shared" si="3"/>
        <v/>
      </c>
    </row>
    <row r="205" spans="1:10" ht="21.95" customHeight="1">
      <c r="A205" s="20" t="str">
        <f>VLOOKUP(E205,'Q1.SL'!F:M,8,FALSE)</f>
        <v/>
      </c>
      <c r="B205" s="21" t="str">
        <f>_xlfn.IFERROR(VLOOKUP(E205,'Rec.'!B:H,4,FALSE),"")</f>
        <v/>
      </c>
      <c r="C205" s="21" t="str">
        <f>_xlfn.IFERROR(VLOOKUP(E205,'Rec.'!B:H,5,FALSE),"")</f>
        <v/>
      </c>
      <c r="D205" s="20" t="str">
        <f>_xlfn.IFERROR(VLOOKUP(E205,'Rec.'!B:H,6,FALSE),"")</f>
        <v/>
      </c>
      <c r="E205" s="20" t="str">
        <f>_xlfn.IFERROR(VLOOKUP(ROW()-8,'Q1.SL'!A:O,6,FALSE),"")</f>
        <v/>
      </c>
      <c r="F205" s="20" t="str">
        <f>VLOOKUP(E205,'Q1.SL'!F:M,6,FALSE)</f>
        <v/>
      </c>
      <c r="G205" s="31" t="str">
        <f>IF(ROW()-8&gt;'Inf.'!$I$10,"",VLOOKUP(E205,'Q1.SL'!F:M,4,FALSE))</f>
        <v/>
      </c>
      <c r="H205" s="20" t="str">
        <f>IF(ROW()-8&gt;'Inf.'!$I$10,"",VLOOKUP(E205,'Q1.SL'!F:M,5,FALSE))</f>
        <v/>
      </c>
      <c r="I205" s="46"/>
      <c r="J205" t="str">
        <f ca="1" t="shared" si="3"/>
        <v/>
      </c>
    </row>
    <row r="206" spans="1:10" ht="21.95" customHeight="1">
      <c r="A206" s="20" t="str">
        <f>VLOOKUP(E206,'Q1.SL'!F:M,8,FALSE)</f>
        <v/>
      </c>
      <c r="B206" s="21" t="str">
        <f>_xlfn.IFERROR(VLOOKUP(E206,'Rec.'!B:H,4,FALSE),"")</f>
        <v/>
      </c>
      <c r="C206" s="21" t="str">
        <f>_xlfn.IFERROR(VLOOKUP(E206,'Rec.'!B:H,5,FALSE),"")</f>
        <v/>
      </c>
      <c r="D206" s="20" t="str">
        <f>_xlfn.IFERROR(VLOOKUP(E206,'Rec.'!B:H,6,FALSE),"")</f>
        <v/>
      </c>
      <c r="E206" s="20" t="str">
        <f>_xlfn.IFERROR(VLOOKUP(ROW()-8,'Q1.SL'!A:O,6,FALSE),"")</f>
        <v/>
      </c>
      <c r="F206" s="20" t="str">
        <f>VLOOKUP(E206,'Q1.SL'!F:M,6,FALSE)</f>
        <v/>
      </c>
      <c r="G206" s="31" t="str">
        <f>IF(ROW()-8&gt;'Inf.'!$I$10,"",VLOOKUP(E206,'Q1.SL'!F:M,4,FALSE))</f>
        <v/>
      </c>
      <c r="H206" s="20" t="str">
        <f>IF(ROW()-8&gt;'Inf.'!$I$10,"",VLOOKUP(E206,'Q1.SL'!F:M,5,FALSE))</f>
        <v/>
      </c>
      <c r="I206" s="46"/>
      <c r="J206" t="str">
        <f ca="1" t="shared" si="3"/>
        <v/>
      </c>
    </row>
    <row r="207" spans="1:10" ht="21.95" customHeight="1">
      <c r="A207" s="20" t="str">
        <f>VLOOKUP(E207,'Q1.SL'!F:M,8,FALSE)</f>
        <v/>
      </c>
      <c r="B207" s="21" t="str">
        <f>_xlfn.IFERROR(VLOOKUP(E207,'Rec.'!B:H,4,FALSE),"")</f>
        <v/>
      </c>
      <c r="C207" s="21" t="str">
        <f>_xlfn.IFERROR(VLOOKUP(E207,'Rec.'!B:H,5,FALSE),"")</f>
        <v/>
      </c>
      <c r="D207" s="20" t="str">
        <f>_xlfn.IFERROR(VLOOKUP(E207,'Rec.'!B:H,6,FALSE),"")</f>
        <v/>
      </c>
      <c r="E207" s="20" t="str">
        <f>_xlfn.IFERROR(VLOOKUP(ROW()-8,'Q1.SL'!A:O,6,FALSE),"")</f>
        <v/>
      </c>
      <c r="F207" s="20" t="str">
        <f>VLOOKUP(E207,'Q1.SL'!F:M,6,FALSE)</f>
        <v/>
      </c>
      <c r="G207" s="31" t="str">
        <f>IF(ROW()-8&gt;'Inf.'!$I$10,"",VLOOKUP(E207,'Q1.SL'!F:M,4,FALSE))</f>
        <v/>
      </c>
      <c r="H207" s="20" t="str">
        <f>IF(ROW()-8&gt;'Inf.'!$I$10,"",VLOOKUP(E207,'Q1.SL'!F:M,5,FALSE))</f>
        <v/>
      </c>
      <c r="I207" s="46"/>
      <c r="J207" t="str">
        <f ca="1" t="shared" si="3"/>
        <v/>
      </c>
    </row>
    <row r="208" spans="1:10" ht="21.95" customHeight="1">
      <c r="A208" s="20" t="str">
        <f>VLOOKUP(E208,'Q1.SL'!F:M,8,FALSE)</f>
        <v/>
      </c>
      <c r="B208" s="21" t="str">
        <f>_xlfn.IFERROR(VLOOKUP(E208,'Rec.'!B:H,4,FALSE),"")</f>
        <v/>
      </c>
      <c r="C208" s="21" t="str">
        <f>_xlfn.IFERROR(VLOOKUP(E208,'Rec.'!B:H,5,FALSE),"")</f>
        <v/>
      </c>
      <c r="D208" s="20" t="str">
        <f>_xlfn.IFERROR(VLOOKUP(E208,'Rec.'!B:H,6,FALSE),"")</f>
        <v/>
      </c>
      <c r="E208" s="20" t="str">
        <f>_xlfn.IFERROR(VLOOKUP(ROW()-8,'Q1.SL'!A:O,6,FALSE),"")</f>
        <v/>
      </c>
      <c r="F208" s="20" t="str">
        <f>VLOOKUP(E208,'Q1.SL'!F:M,6,FALSE)</f>
        <v/>
      </c>
      <c r="G208" s="31" t="str">
        <f>IF(ROW()-8&gt;'Inf.'!$I$10,"",VLOOKUP(E208,'Q1.SL'!F:M,4,FALSE))</f>
        <v/>
      </c>
      <c r="H208" s="20" t="str">
        <f>IF(ROW()-8&gt;'Inf.'!$I$10,"",VLOOKUP(E208,'Q1.SL'!F:M,5,FALSE))</f>
        <v/>
      </c>
      <c r="I208" s="46"/>
      <c r="J208" t="str">
        <f ca="1" t="shared" si="3"/>
        <v/>
      </c>
    </row>
    <row r="209" spans="1:10" ht="21.95" customHeight="1">
      <c r="A209" s="20" t="str">
        <f>VLOOKUP(E209,'Q1.SL'!F:M,8,FALSE)</f>
        <v/>
      </c>
      <c r="B209" s="21" t="str">
        <f>_xlfn.IFERROR(VLOOKUP(E209,'Rec.'!B:H,4,FALSE),"")</f>
        <v/>
      </c>
      <c r="C209" s="21" t="str">
        <f>_xlfn.IFERROR(VLOOKUP(E209,'Rec.'!B:H,5,FALSE),"")</f>
        <v/>
      </c>
      <c r="D209" s="20" t="str">
        <f>_xlfn.IFERROR(VLOOKUP(E209,'Rec.'!B:H,6,FALSE),"")</f>
        <v/>
      </c>
      <c r="E209" s="20" t="str">
        <f>_xlfn.IFERROR(VLOOKUP(ROW()-8,'Q1.SL'!A:O,6,FALSE),"")</f>
        <v/>
      </c>
      <c r="F209" s="20" t="str">
        <f>VLOOKUP(E209,'Q1.SL'!F:M,6,FALSE)</f>
        <v/>
      </c>
      <c r="G209" s="31" t="str">
        <f>IF(ROW()-8&gt;'Inf.'!$I$10,"",VLOOKUP(E209,'Q1.SL'!F:M,4,FALSE))</f>
        <v/>
      </c>
      <c r="H209" s="20" t="str">
        <f>IF(ROW()-8&gt;'Inf.'!$I$10,"",VLOOKUP(E209,'Q1.SL'!F:M,5,FALSE))</f>
        <v/>
      </c>
      <c r="I209" s="46"/>
      <c r="J209" t="str">
        <f ca="1" t="shared" si="3"/>
        <v/>
      </c>
    </row>
    <row r="210" spans="1:10" ht="21.95" customHeight="1">
      <c r="A210" s="20" t="str">
        <f>VLOOKUP(E210,'Q1.SL'!F:M,8,FALSE)</f>
        <v/>
      </c>
      <c r="B210" s="21" t="str">
        <f>_xlfn.IFERROR(VLOOKUP(E210,'Rec.'!B:H,4,FALSE),"")</f>
        <v/>
      </c>
      <c r="C210" s="21" t="str">
        <f>_xlfn.IFERROR(VLOOKUP(E210,'Rec.'!B:H,5,FALSE),"")</f>
        <v/>
      </c>
      <c r="D210" s="20" t="str">
        <f>_xlfn.IFERROR(VLOOKUP(E210,'Rec.'!B:H,6,FALSE),"")</f>
        <v/>
      </c>
      <c r="E210" s="20" t="str">
        <f>_xlfn.IFERROR(VLOOKUP(ROW()-8,'Q1.SL'!A:O,6,FALSE),"")</f>
        <v/>
      </c>
      <c r="F210" s="20" t="str">
        <f>VLOOKUP(E210,'Q1.SL'!F:M,6,FALSE)</f>
        <v/>
      </c>
      <c r="G210" s="31" t="str">
        <f>IF(ROW()-8&gt;'Inf.'!$I$10,"",VLOOKUP(E210,'Q1.SL'!F:M,4,FALSE))</f>
        <v/>
      </c>
      <c r="H210" s="20" t="str">
        <f>IF(ROW()-8&gt;'Inf.'!$I$10,"",VLOOKUP(E210,'Q1.SL'!F:M,5,FALSE))</f>
        <v/>
      </c>
      <c r="I210" s="46"/>
      <c r="J210" t="str">
        <f ca="1" t="shared" si="3"/>
        <v/>
      </c>
    </row>
    <row r="211" spans="1:10" ht="21.95" customHeight="1">
      <c r="A211" s="20" t="str">
        <f>VLOOKUP(E211,'Q1.SL'!F:M,8,FALSE)</f>
        <v/>
      </c>
      <c r="B211" s="21" t="str">
        <f>_xlfn.IFERROR(VLOOKUP(E211,'Rec.'!B:H,4,FALSE),"")</f>
        <v/>
      </c>
      <c r="C211" s="21" t="str">
        <f>_xlfn.IFERROR(VLOOKUP(E211,'Rec.'!B:H,5,FALSE),"")</f>
        <v/>
      </c>
      <c r="D211" s="20" t="str">
        <f>_xlfn.IFERROR(VLOOKUP(E211,'Rec.'!B:H,6,FALSE),"")</f>
        <v/>
      </c>
      <c r="E211" s="20" t="str">
        <f>_xlfn.IFERROR(VLOOKUP(ROW()-8,'Q1.SL'!A:O,6,FALSE),"")</f>
        <v/>
      </c>
      <c r="F211" s="20" t="str">
        <f>VLOOKUP(E211,'Q1.SL'!F:M,6,FALSE)</f>
        <v/>
      </c>
      <c r="G211" s="31" t="str">
        <f>IF(ROW()-8&gt;'Inf.'!$I$10,"",VLOOKUP(E211,'Q1.SL'!F:M,4,FALSE))</f>
        <v/>
      </c>
      <c r="H211" s="20" t="str">
        <f>IF(ROW()-8&gt;'Inf.'!$I$10,"",VLOOKUP(E211,'Q1.SL'!F:M,5,FALSE))</f>
        <v/>
      </c>
      <c r="I211" s="46"/>
      <c r="J211" t="str">
        <f ca="1" t="shared" si="3"/>
        <v/>
      </c>
    </row>
    <row r="212" spans="1:10" ht="21.95" customHeight="1">
      <c r="A212" s="20" t="str">
        <f>VLOOKUP(E212,'Q1.SL'!F:M,8,FALSE)</f>
        <v/>
      </c>
      <c r="B212" s="21" t="str">
        <f>_xlfn.IFERROR(VLOOKUP(E212,'Rec.'!B:H,4,FALSE),"")</f>
        <v/>
      </c>
      <c r="C212" s="21" t="str">
        <f>_xlfn.IFERROR(VLOOKUP(E212,'Rec.'!B:H,5,FALSE),"")</f>
        <v/>
      </c>
      <c r="D212" s="20" t="str">
        <f>_xlfn.IFERROR(VLOOKUP(E212,'Rec.'!B:H,6,FALSE),"")</f>
        <v/>
      </c>
      <c r="E212" s="20" t="str">
        <f>_xlfn.IFERROR(VLOOKUP(ROW()-8,'Q1.SL'!A:O,6,FALSE),"")</f>
        <v/>
      </c>
      <c r="F212" s="20" t="str">
        <f>VLOOKUP(E212,'Q1.SL'!F:M,6,FALSE)</f>
        <v/>
      </c>
      <c r="G212" s="31" t="str">
        <f>IF(ROW()-8&gt;'Inf.'!$I$10,"",VLOOKUP(E212,'Q1.SL'!F:M,4,FALSE))</f>
        <v/>
      </c>
      <c r="H212" s="20" t="str">
        <f>IF(ROW()-8&gt;'Inf.'!$I$10,"",VLOOKUP(E212,'Q1.SL'!F:M,5,FALSE))</f>
        <v/>
      </c>
      <c r="I212" s="46"/>
      <c r="J212" t="str">
        <f ca="1" t="shared" si="3"/>
        <v/>
      </c>
    </row>
    <row r="213" spans="1:10" ht="21.95" customHeight="1">
      <c r="A213" s="20" t="str">
        <f>VLOOKUP(E213,'Q1.SL'!F:M,8,FALSE)</f>
        <v/>
      </c>
      <c r="B213" s="21" t="str">
        <f>_xlfn.IFERROR(VLOOKUP(E213,'Rec.'!B:H,4,FALSE),"")</f>
        <v/>
      </c>
      <c r="C213" s="21" t="str">
        <f>_xlfn.IFERROR(VLOOKUP(E213,'Rec.'!B:H,5,FALSE),"")</f>
        <v/>
      </c>
      <c r="D213" s="20" t="str">
        <f>_xlfn.IFERROR(VLOOKUP(E213,'Rec.'!B:H,6,FALSE),"")</f>
        <v/>
      </c>
      <c r="E213" s="20" t="str">
        <f>_xlfn.IFERROR(VLOOKUP(ROW()-8,'Q1.SL'!A:O,6,FALSE),"")</f>
        <v/>
      </c>
      <c r="F213" s="20" t="str">
        <f>VLOOKUP(E213,'Q1.SL'!F:M,6,FALSE)</f>
        <v/>
      </c>
      <c r="G213" s="31" t="str">
        <f>IF(ROW()-8&gt;'Inf.'!$I$10,"",VLOOKUP(E213,'Q1.SL'!F:M,4,FALSE))</f>
        <v/>
      </c>
      <c r="H213" s="20" t="str">
        <f>IF(ROW()-8&gt;'Inf.'!$I$10,"",VLOOKUP(E213,'Q1.SL'!F:M,5,FALSE))</f>
        <v/>
      </c>
      <c r="I213" s="46"/>
      <c r="J213" t="str">
        <f ca="1" t="shared" si="3"/>
        <v/>
      </c>
    </row>
    <row r="214" spans="1:10" ht="21.95" customHeight="1">
      <c r="A214" s="20" t="str">
        <f>VLOOKUP(E214,'Q1.SL'!F:M,8,FALSE)</f>
        <v/>
      </c>
      <c r="B214" s="21" t="str">
        <f>_xlfn.IFERROR(VLOOKUP(E214,'Rec.'!B:H,4,FALSE),"")</f>
        <v/>
      </c>
      <c r="C214" s="21" t="str">
        <f>_xlfn.IFERROR(VLOOKUP(E214,'Rec.'!B:H,5,FALSE),"")</f>
        <v/>
      </c>
      <c r="D214" s="20" t="str">
        <f>_xlfn.IFERROR(VLOOKUP(E214,'Rec.'!B:H,6,FALSE),"")</f>
        <v/>
      </c>
      <c r="E214" s="20" t="str">
        <f>_xlfn.IFERROR(VLOOKUP(ROW()-8,'Q1.SL'!A:O,6,FALSE),"")</f>
        <v/>
      </c>
      <c r="F214" s="20" t="str">
        <f>VLOOKUP(E214,'Q1.SL'!F:M,6,FALSE)</f>
        <v/>
      </c>
      <c r="G214" s="31" t="str">
        <f>IF(ROW()-8&gt;'Inf.'!$I$10,"",VLOOKUP(E214,'Q1.SL'!F:M,4,FALSE))</f>
        <v/>
      </c>
      <c r="H214" s="20" t="str">
        <f>IF(ROW()-8&gt;'Inf.'!$I$10,"",VLOOKUP(E214,'Q1.SL'!F:M,5,FALSE))</f>
        <v/>
      </c>
      <c r="I214" s="46"/>
      <c r="J214" t="str">
        <f ca="1" t="shared" si="3"/>
        <v/>
      </c>
    </row>
    <row r="215" spans="1:10" ht="21.95" customHeight="1">
      <c r="A215" s="20" t="str">
        <f>VLOOKUP(E215,'Q1.SL'!F:M,8,FALSE)</f>
        <v/>
      </c>
      <c r="B215" s="21" t="str">
        <f>_xlfn.IFERROR(VLOOKUP(E215,'Rec.'!B:H,4,FALSE),"")</f>
        <v/>
      </c>
      <c r="C215" s="21" t="str">
        <f>_xlfn.IFERROR(VLOOKUP(E215,'Rec.'!B:H,5,FALSE),"")</f>
        <v/>
      </c>
      <c r="D215" s="20" t="str">
        <f>_xlfn.IFERROR(VLOOKUP(E215,'Rec.'!B:H,6,FALSE),"")</f>
        <v/>
      </c>
      <c r="E215" s="20" t="str">
        <f>_xlfn.IFERROR(VLOOKUP(ROW()-8,'Q1.SL'!A:O,6,FALSE),"")</f>
        <v/>
      </c>
      <c r="F215" s="20" t="str">
        <f>VLOOKUP(E215,'Q1.SL'!F:M,6,FALSE)</f>
        <v/>
      </c>
      <c r="G215" s="31" t="str">
        <f>IF(ROW()-8&gt;'Inf.'!$I$10,"",VLOOKUP(E215,'Q1.SL'!F:M,4,FALSE))</f>
        <v/>
      </c>
      <c r="H215" s="20" t="str">
        <f>IF(ROW()-8&gt;'Inf.'!$I$10,"",VLOOKUP(E215,'Q1.SL'!F:M,5,FALSE))</f>
        <v/>
      </c>
      <c r="I215" s="46"/>
      <c r="J215" t="str">
        <f ca="1" t="shared" si="3"/>
        <v/>
      </c>
    </row>
    <row r="216" spans="1:10" ht="21.95" customHeight="1">
      <c r="A216" s="20" t="str">
        <f>VLOOKUP(E216,'Q1.SL'!F:M,8,FALSE)</f>
        <v/>
      </c>
      <c r="B216" s="21" t="str">
        <f>_xlfn.IFERROR(VLOOKUP(E216,'Rec.'!B:H,4,FALSE),"")</f>
        <v/>
      </c>
      <c r="C216" s="21" t="str">
        <f>_xlfn.IFERROR(VLOOKUP(E216,'Rec.'!B:H,5,FALSE),"")</f>
        <v/>
      </c>
      <c r="D216" s="20" t="str">
        <f>_xlfn.IFERROR(VLOOKUP(E216,'Rec.'!B:H,6,FALSE),"")</f>
        <v/>
      </c>
      <c r="E216" s="20" t="str">
        <f>_xlfn.IFERROR(VLOOKUP(ROW()-8,'Q1.SL'!A:O,6,FALSE),"")</f>
        <v/>
      </c>
      <c r="F216" s="20" t="str">
        <f>VLOOKUP(E216,'Q1.SL'!F:M,6,FALSE)</f>
        <v/>
      </c>
      <c r="G216" s="31" t="str">
        <f>IF(ROW()-8&gt;'Inf.'!$I$10,"",VLOOKUP(E216,'Q1.SL'!F:M,4,FALSE))</f>
        <v/>
      </c>
      <c r="H216" s="20" t="str">
        <f>IF(ROW()-8&gt;'Inf.'!$I$10,"",VLOOKUP(E216,'Q1.SL'!F:M,5,FALSE))</f>
        <v/>
      </c>
      <c r="I216" s="46"/>
      <c r="J216" t="str">
        <f ca="1" t="shared" si="3"/>
        <v/>
      </c>
    </row>
    <row r="217" spans="1:10" ht="21.95" customHeight="1">
      <c r="A217" s="20" t="str">
        <f>VLOOKUP(E217,'Q1.SL'!F:M,8,FALSE)</f>
        <v/>
      </c>
      <c r="B217" s="21" t="str">
        <f>_xlfn.IFERROR(VLOOKUP(E217,'Rec.'!B:H,4,FALSE),"")</f>
        <v/>
      </c>
      <c r="C217" s="21" t="str">
        <f>_xlfn.IFERROR(VLOOKUP(E217,'Rec.'!B:H,5,FALSE),"")</f>
        <v/>
      </c>
      <c r="D217" s="20" t="str">
        <f>_xlfn.IFERROR(VLOOKUP(E217,'Rec.'!B:H,6,FALSE),"")</f>
        <v/>
      </c>
      <c r="E217" s="20" t="str">
        <f>_xlfn.IFERROR(VLOOKUP(ROW()-8,'Q1.SL'!A:O,6,FALSE),"")</f>
        <v/>
      </c>
      <c r="F217" s="20" t="str">
        <f>VLOOKUP(E217,'Q1.SL'!F:M,6,FALSE)</f>
        <v/>
      </c>
      <c r="G217" s="31" t="str">
        <f>IF(ROW()-8&gt;'Inf.'!$I$10,"",VLOOKUP(E217,'Q1.SL'!F:M,4,FALSE))</f>
        <v/>
      </c>
      <c r="H217" s="20" t="str">
        <f>IF(ROW()-8&gt;'Inf.'!$I$10,"",VLOOKUP(E217,'Q1.SL'!F:M,5,FALSE))</f>
        <v/>
      </c>
      <c r="I217" s="46"/>
      <c r="J217" t="str">
        <f ca="1" t="shared" si="3"/>
        <v/>
      </c>
    </row>
    <row r="218" spans="1:10" ht="21.95" customHeight="1">
      <c r="A218" s="20" t="str">
        <f>VLOOKUP(E218,'Q1.SL'!F:M,8,FALSE)</f>
        <v/>
      </c>
      <c r="B218" s="21" t="str">
        <f>_xlfn.IFERROR(VLOOKUP(E218,'Rec.'!B:H,4,FALSE),"")</f>
        <v/>
      </c>
      <c r="C218" s="21" t="str">
        <f>_xlfn.IFERROR(VLOOKUP(E218,'Rec.'!B:H,5,FALSE),"")</f>
        <v/>
      </c>
      <c r="D218" s="20" t="str">
        <f>_xlfn.IFERROR(VLOOKUP(E218,'Rec.'!B:H,6,FALSE),"")</f>
        <v/>
      </c>
      <c r="E218" s="20" t="str">
        <f>_xlfn.IFERROR(VLOOKUP(ROW()-8,'Q1.SL'!A:O,6,FALSE),"")</f>
        <v/>
      </c>
      <c r="F218" s="20" t="str">
        <f>VLOOKUP(E218,'Q1.SL'!F:M,6,FALSE)</f>
        <v/>
      </c>
      <c r="G218" s="31" t="str">
        <f>IF(ROW()-8&gt;'Inf.'!$I$10,"",VLOOKUP(E218,'Q1.SL'!F:M,4,FALSE))</f>
        <v/>
      </c>
      <c r="H218" s="20" t="str">
        <f>IF(ROW()-8&gt;'Inf.'!$I$10,"",VLOOKUP(E218,'Q1.SL'!F:M,5,FALSE))</f>
        <v/>
      </c>
      <c r="I218" s="46"/>
      <c r="J218" t="str">
        <f ca="1" t="shared" si="3"/>
        <v/>
      </c>
    </row>
    <row r="219" spans="1:10" ht="21.95" customHeight="1">
      <c r="A219" s="20" t="str">
        <f>VLOOKUP(E219,'Q1.SL'!F:M,8,FALSE)</f>
        <v/>
      </c>
      <c r="B219" s="21" t="str">
        <f>_xlfn.IFERROR(VLOOKUP(E219,'Rec.'!B:H,4,FALSE),"")</f>
        <v/>
      </c>
      <c r="C219" s="21" t="str">
        <f>_xlfn.IFERROR(VLOOKUP(E219,'Rec.'!B:H,5,FALSE),"")</f>
        <v/>
      </c>
      <c r="D219" s="20" t="str">
        <f>_xlfn.IFERROR(VLOOKUP(E219,'Rec.'!B:H,6,FALSE),"")</f>
        <v/>
      </c>
      <c r="E219" s="20" t="str">
        <f>_xlfn.IFERROR(VLOOKUP(ROW()-8,'Q1.SL'!A:O,6,FALSE),"")</f>
        <v/>
      </c>
      <c r="F219" s="20" t="str">
        <f>VLOOKUP(E219,'Q1.SL'!F:M,6,FALSE)</f>
        <v/>
      </c>
      <c r="G219" s="31" t="str">
        <f>IF(ROW()-8&gt;'Inf.'!$I$10,"",VLOOKUP(E219,'Q1.SL'!F:M,4,FALSE))</f>
        <v/>
      </c>
      <c r="H219" s="20" t="str">
        <f>IF(ROW()-8&gt;'Inf.'!$I$10,"",VLOOKUP(E219,'Q1.SL'!F:M,5,FALSE))</f>
        <v/>
      </c>
      <c r="I219" s="46"/>
      <c r="J219" t="str">
        <f ca="1" t="shared" si="3"/>
        <v/>
      </c>
    </row>
    <row r="220" spans="1:10" ht="21.95" customHeight="1">
      <c r="A220" s="20" t="str">
        <f>VLOOKUP(E220,'Q1.SL'!F:M,8,FALSE)</f>
        <v/>
      </c>
      <c r="B220" s="21" t="str">
        <f>_xlfn.IFERROR(VLOOKUP(E220,'Rec.'!B:H,4,FALSE),"")</f>
        <v/>
      </c>
      <c r="C220" s="21" t="str">
        <f>_xlfn.IFERROR(VLOOKUP(E220,'Rec.'!B:H,5,FALSE),"")</f>
        <v/>
      </c>
      <c r="D220" s="20" t="str">
        <f>_xlfn.IFERROR(VLOOKUP(E220,'Rec.'!B:H,6,FALSE),"")</f>
        <v/>
      </c>
      <c r="E220" s="20" t="str">
        <f>_xlfn.IFERROR(VLOOKUP(ROW()-8,'Q1.SL'!A:O,6,FALSE),"")</f>
        <v/>
      </c>
      <c r="F220" s="20" t="str">
        <f>VLOOKUP(E220,'Q1.SL'!F:M,6,FALSE)</f>
        <v/>
      </c>
      <c r="G220" s="31" t="str">
        <f>IF(ROW()-8&gt;'Inf.'!$I$10,"",VLOOKUP(E220,'Q1.SL'!F:M,4,FALSE))</f>
        <v/>
      </c>
      <c r="H220" s="20" t="str">
        <f>IF(ROW()-8&gt;'Inf.'!$I$10,"",VLOOKUP(E220,'Q1.SL'!F:M,5,FALSE))</f>
        <v/>
      </c>
      <c r="I220" s="46"/>
      <c r="J220" t="str">
        <f ca="1" t="shared" si="3"/>
        <v/>
      </c>
    </row>
    <row r="221" spans="1:10" ht="21.95" customHeight="1">
      <c r="A221" s="20" t="str">
        <f>VLOOKUP(E221,'Q1.SL'!F:M,8,FALSE)</f>
        <v/>
      </c>
      <c r="B221" s="21" t="str">
        <f>_xlfn.IFERROR(VLOOKUP(E221,'Rec.'!B:H,4,FALSE),"")</f>
        <v/>
      </c>
      <c r="C221" s="21" t="str">
        <f>_xlfn.IFERROR(VLOOKUP(E221,'Rec.'!B:H,5,FALSE),"")</f>
        <v/>
      </c>
      <c r="D221" s="20" t="str">
        <f>_xlfn.IFERROR(VLOOKUP(E221,'Rec.'!B:H,6,FALSE),"")</f>
        <v/>
      </c>
      <c r="E221" s="20" t="str">
        <f>_xlfn.IFERROR(VLOOKUP(ROW()-8,'Q1.SL'!A:O,6,FALSE),"")</f>
        <v/>
      </c>
      <c r="F221" s="20" t="str">
        <f>VLOOKUP(E221,'Q1.SL'!F:M,6,FALSE)</f>
        <v/>
      </c>
      <c r="G221" s="31" t="str">
        <f>IF(ROW()-8&gt;'Inf.'!$I$10,"",VLOOKUP(E221,'Q1.SL'!F:M,4,FALSE))</f>
        <v/>
      </c>
      <c r="H221" s="20" t="str">
        <f>IF(ROW()-8&gt;'Inf.'!$I$10,"",VLOOKUP(E221,'Q1.SL'!F:M,5,FALSE))</f>
        <v/>
      </c>
      <c r="I221" s="46"/>
      <c r="J221" t="str">
        <f ca="1" t="shared" si="3"/>
        <v/>
      </c>
    </row>
    <row r="222" spans="1:10" ht="21.95" customHeight="1">
      <c r="A222" s="20" t="str">
        <f>VLOOKUP(E222,'Q1.SL'!F:M,8,FALSE)</f>
        <v/>
      </c>
      <c r="B222" s="21" t="str">
        <f>_xlfn.IFERROR(VLOOKUP(E222,'Rec.'!B:H,4,FALSE),"")</f>
        <v/>
      </c>
      <c r="C222" s="21" t="str">
        <f>_xlfn.IFERROR(VLOOKUP(E222,'Rec.'!B:H,5,FALSE),"")</f>
        <v/>
      </c>
      <c r="D222" s="20" t="str">
        <f>_xlfn.IFERROR(VLOOKUP(E222,'Rec.'!B:H,6,FALSE),"")</f>
        <v/>
      </c>
      <c r="E222" s="20" t="str">
        <f>_xlfn.IFERROR(VLOOKUP(ROW()-8,'Q1.SL'!A:O,6,FALSE),"")</f>
        <v/>
      </c>
      <c r="F222" s="20" t="str">
        <f>VLOOKUP(E222,'Q1.SL'!F:M,6,FALSE)</f>
        <v/>
      </c>
      <c r="G222" s="31" t="str">
        <f>IF(ROW()-8&gt;'Inf.'!$I$10,"",VLOOKUP(E222,'Q1.SL'!F:M,4,FALSE))</f>
        <v/>
      </c>
      <c r="H222" s="20" t="str">
        <f>IF(ROW()-8&gt;'Inf.'!$I$10,"",VLOOKUP(E222,'Q1.SL'!F:M,5,FALSE))</f>
        <v/>
      </c>
      <c r="I222" s="46"/>
      <c r="J222" t="str">
        <f ca="1" t="shared" si="3"/>
        <v/>
      </c>
    </row>
    <row r="223" spans="1:10" ht="21.95" customHeight="1">
      <c r="A223" s="20" t="str">
        <f>VLOOKUP(E223,'Q1.SL'!F:M,8,FALSE)</f>
        <v/>
      </c>
      <c r="B223" s="21" t="str">
        <f>_xlfn.IFERROR(VLOOKUP(E223,'Rec.'!B:H,4,FALSE),"")</f>
        <v/>
      </c>
      <c r="C223" s="21" t="str">
        <f>_xlfn.IFERROR(VLOOKUP(E223,'Rec.'!B:H,5,FALSE),"")</f>
        <v/>
      </c>
      <c r="D223" s="20" t="str">
        <f>_xlfn.IFERROR(VLOOKUP(E223,'Rec.'!B:H,6,FALSE),"")</f>
        <v/>
      </c>
      <c r="E223" s="20" t="str">
        <f>_xlfn.IFERROR(VLOOKUP(ROW()-8,'Q1.SL'!A:O,6,FALSE),"")</f>
        <v/>
      </c>
      <c r="F223" s="20" t="str">
        <f>VLOOKUP(E223,'Q1.SL'!F:M,6,FALSE)</f>
        <v/>
      </c>
      <c r="G223" s="31" t="str">
        <f>IF(ROW()-8&gt;'Inf.'!$I$10,"",VLOOKUP(E223,'Q1.SL'!F:M,4,FALSE))</f>
        <v/>
      </c>
      <c r="H223" s="20" t="str">
        <f>IF(ROW()-8&gt;'Inf.'!$I$10,"",VLOOKUP(E223,'Q1.SL'!F:M,5,FALSE))</f>
        <v/>
      </c>
      <c r="I223" s="46"/>
      <c r="J223" t="str">
        <f ca="1" t="shared" si="3"/>
        <v/>
      </c>
    </row>
    <row r="224" spans="1:10" ht="21.95" customHeight="1">
      <c r="A224" s="20" t="str">
        <f>VLOOKUP(E224,'Q1.SL'!F:M,8,FALSE)</f>
        <v/>
      </c>
      <c r="B224" s="21" t="str">
        <f>_xlfn.IFERROR(VLOOKUP(E224,'Rec.'!B:H,4,FALSE),"")</f>
        <v/>
      </c>
      <c r="C224" s="21" t="str">
        <f>_xlfn.IFERROR(VLOOKUP(E224,'Rec.'!B:H,5,FALSE),"")</f>
        <v/>
      </c>
      <c r="D224" s="20" t="str">
        <f>_xlfn.IFERROR(VLOOKUP(E224,'Rec.'!B:H,6,FALSE),"")</f>
        <v/>
      </c>
      <c r="E224" s="20" t="str">
        <f>_xlfn.IFERROR(VLOOKUP(ROW()-8,'Q1.SL'!A:O,6,FALSE),"")</f>
        <v/>
      </c>
      <c r="F224" s="20" t="str">
        <f>VLOOKUP(E224,'Q1.SL'!F:M,6,FALSE)</f>
        <v/>
      </c>
      <c r="G224" s="31" t="str">
        <f>IF(ROW()-8&gt;'Inf.'!$I$10,"",VLOOKUP(E224,'Q1.SL'!F:M,4,FALSE))</f>
        <v/>
      </c>
      <c r="H224" s="20" t="str">
        <f>IF(ROW()-8&gt;'Inf.'!$I$10,"",VLOOKUP(E224,'Q1.SL'!F:M,5,FALSE))</f>
        <v/>
      </c>
      <c r="I224" s="46"/>
      <c r="J224" t="str">
        <f ca="1" t="shared" si="3"/>
        <v/>
      </c>
    </row>
    <row r="225" spans="1:10" ht="21.95" customHeight="1">
      <c r="A225" s="20" t="str">
        <f>VLOOKUP(E225,'Q1.SL'!F:M,8,FALSE)</f>
        <v/>
      </c>
      <c r="B225" s="21" t="str">
        <f>_xlfn.IFERROR(VLOOKUP(E225,'Rec.'!B:H,4,FALSE),"")</f>
        <v/>
      </c>
      <c r="C225" s="21" t="str">
        <f>_xlfn.IFERROR(VLOOKUP(E225,'Rec.'!B:H,5,FALSE),"")</f>
        <v/>
      </c>
      <c r="D225" s="20" t="str">
        <f>_xlfn.IFERROR(VLOOKUP(E225,'Rec.'!B:H,6,FALSE),"")</f>
        <v/>
      </c>
      <c r="E225" s="20" t="str">
        <f>_xlfn.IFERROR(VLOOKUP(ROW()-8,'Q1.SL'!A:O,6,FALSE),"")</f>
        <v/>
      </c>
      <c r="F225" s="20" t="str">
        <f>VLOOKUP(E225,'Q1.SL'!F:M,6,FALSE)</f>
        <v/>
      </c>
      <c r="G225" s="31" t="str">
        <f>IF(ROW()-8&gt;'Inf.'!$I$10,"",VLOOKUP(E225,'Q1.SL'!F:M,4,FALSE))</f>
        <v/>
      </c>
      <c r="H225" s="20" t="str">
        <f>IF(ROW()-8&gt;'Inf.'!$I$10,"",VLOOKUP(E225,'Q1.SL'!F:M,5,FALSE))</f>
        <v/>
      </c>
      <c r="I225" s="46"/>
      <c r="J225" t="str">
        <f ca="1" t="shared" si="3"/>
        <v/>
      </c>
    </row>
    <row r="226" spans="1:10" ht="21.95" customHeight="1">
      <c r="A226" s="20" t="str">
        <f>VLOOKUP(E226,'Q1.SL'!F:M,8,FALSE)</f>
        <v/>
      </c>
      <c r="B226" s="21" t="str">
        <f>_xlfn.IFERROR(VLOOKUP(E226,'Rec.'!B:H,4,FALSE),"")</f>
        <v/>
      </c>
      <c r="C226" s="21" t="str">
        <f>_xlfn.IFERROR(VLOOKUP(E226,'Rec.'!B:H,5,FALSE),"")</f>
        <v/>
      </c>
      <c r="D226" s="20" t="str">
        <f>_xlfn.IFERROR(VLOOKUP(E226,'Rec.'!B:H,6,FALSE),"")</f>
        <v/>
      </c>
      <c r="E226" s="20" t="str">
        <f>_xlfn.IFERROR(VLOOKUP(ROW()-8,'Q1.SL'!A:O,6,FALSE),"")</f>
        <v/>
      </c>
      <c r="F226" s="20" t="str">
        <f>VLOOKUP(E226,'Q1.SL'!F:M,6,FALSE)</f>
        <v/>
      </c>
      <c r="G226" s="31" t="str">
        <f>IF(ROW()-8&gt;'Inf.'!$I$10,"",VLOOKUP(E226,'Q1.SL'!F:M,4,FALSE))</f>
        <v/>
      </c>
      <c r="H226" s="20" t="str">
        <f>IF(ROW()-8&gt;'Inf.'!$I$10,"",VLOOKUP(E226,'Q1.SL'!F:M,5,FALSE))</f>
        <v/>
      </c>
      <c r="I226" s="46"/>
      <c r="J226" t="str">
        <f ca="1" t="shared" si="3"/>
        <v/>
      </c>
    </row>
    <row r="227" spans="1:10" ht="21.95" customHeight="1">
      <c r="A227" s="20" t="str">
        <f>VLOOKUP(E227,'Q1.SL'!F:M,8,FALSE)</f>
        <v/>
      </c>
      <c r="B227" s="21" t="str">
        <f>_xlfn.IFERROR(VLOOKUP(E227,'Rec.'!B:H,4,FALSE),"")</f>
        <v/>
      </c>
      <c r="C227" s="21" t="str">
        <f>_xlfn.IFERROR(VLOOKUP(E227,'Rec.'!B:H,5,FALSE),"")</f>
        <v/>
      </c>
      <c r="D227" s="20" t="str">
        <f>_xlfn.IFERROR(VLOOKUP(E227,'Rec.'!B:H,6,FALSE),"")</f>
        <v/>
      </c>
      <c r="E227" s="20" t="str">
        <f>_xlfn.IFERROR(VLOOKUP(ROW()-8,'Q1.SL'!A:O,6,FALSE),"")</f>
        <v/>
      </c>
      <c r="F227" s="20" t="str">
        <f>VLOOKUP(E227,'Q1.SL'!F:M,6,FALSE)</f>
        <v/>
      </c>
      <c r="G227" s="31" t="str">
        <f>IF(ROW()-8&gt;'Inf.'!$I$10,"",VLOOKUP(E227,'Q1.SL'!F:M,4,FALSE))</f>
        <v/>
      </c>
      <c r="H227" s="20" t="str">
        <f>IF(ROW()-8&gt;'Inf.'!$I$10,"",VLOOKUP(E227,'Q1.SL'!F:M,5,FALSE))</f>
        <v/>
      </c>
      <c r="I227" s="46"/>
      <c r="J227" t="str">
        <f ca="1" t="shared" si="3"/>
        <v/>
      </c>
    </row>
    <row r="228" spans="1:10" ht="21.95" customHeight="1">
      <c r="A228" s="20" t="str">
        <f>VLOOKUP(E228,'Q1.SL'!F:M,8,FALSE)</f>
        <v/>
      </c>
      <c r="B228" s="21" t="str">
        <f>_xlfn.IFERROR(VLOOKUP(E228,'Rec.'!B:H,4,FALSE),"")</f>
        <v/>
      </c>
      <c r="C228" s="21" t="str">
        <f>_xlfn.IFERROR(VLOOKUP(E228,'Rec.'!B:H,5,FALSE),"")</f>
        <v/>
      </c>
      <c r="D228" s="20" t="str">
        <f>_xlfn.IFERROR(VLOOKUP(E228,'Rec.'!B:H,6,FALSE),"")</f>
        <v/>
      </c>
      <c r="E228" s="20" t="str">
        <f>_xlfn.IFERROR(VLOOKUP(ROW()-8,'Q1.SL'!A:O,6,FALSE),"")</f>
        <v/>
      </c>
      <c r="F228" s="20" t="str">
        <f>VLOOKUP(E228,'Q1.SL'!F:M,6,FALSE)</f>
        <v/>
      </c>
      <c r="G228" s="31" t="str">
        <f>IF(ROW()-8&gt;'Inf.'!$I$10,"",VLOOKUP(E228,'Q1.SL'!F:M,4,FALSE))</f>
        <v/>
      </c>
      <c r="H228" s="20" t="str">
        <f>IF(ROW()-8&gt;'Inf.'!$I$10,"",VLOOKUP(E228,'Q1.SL'!F:M,5,FALSE))</f>
        <v/>
      </c>
      <c r="I228" s="46"/>
      <c r="J228" t="str">
        <f ca="1" t="shared" si="3"/>
        <v/>
      </c>
    </row>
    <row r="229" spans="1:10" ht="21.95" customHeight="1">
      <c r="A229" s="20" t="str">
        <f>VLOOKUP(E229,'Q1.SL'!F:M,8,FALSE)</f>
        <v/>
      </c>
      <c r="B229" s="21" t="str">
        <f>_xlfn.IFERROR(VLOOKUP(E229,'Rec.'!B:H,4,FALSE),"")</f>
        <v/>
      </c>
      <c r="C229" s="21" t="str">
        <f>_xlfn.IFERROR(VLOOKUP(E229,'Rec.'!B:H,5,FALSE),"")</f>
        <v/>
      </c>
      <c r="D229" s="20" t="str">
        <f>_xlfn.IFERROR(VLOOKUP(E229,'Rec.'!B:H,6,FALSE),"")</f>
        <v/>
      </c>
      <c r="E229" s="20" t="str">
        <f>_xlfn.IFERROR(VLOOKUP(ROW()-8,'Q1.SL'!A:O,6,FALSE),"")</f>
        <v/>
      </c>
      <c r="F229" s="20" t="str">
        <f>VLOOKUP(E229,'Q1.SL'!F:M,6,FALSE)</f>
        <v/>
      </c>
      <c r="G229" s="31" t="str">
        <f>IF(ROW()-8&gt;'Inf.'!$I$10,"",VLOOKUP(E229,'Q1.SL'!F:M,4,FALSE))</f>
        <v/>
      </c>
      <c r="H229" s="20" t="str">
        <f>IF(ROW()-8&gt;'Inf.'!$I$10,"",VLOOKUP(E229,'Q1.SL'!F:M,5,FALSE))</f>
        <v/>
      </c>
      <c r="I229" s="46"/>
      <c r="J229" t="str">
        <f ca="1" t="shared" si="3"/>
        <v/>
      </c>
    </row>
    <row r="230" spans="1:10" ht="21.95" customHeight="1">
      <c r="A230" s="20" t="str">
        <f>VLOOKUP(E230,'Q1.SL'!F:M,8,FALSE)</f>
        <v/>
      </c>
      <c r="B230" s="21" t="str">
        <f>_xlfn.IFERROR(VLOOKUP(E230,'Rec.'!B:H,4,FALSE),"")</f>
        <v/>
      </c>
      <c r="C230" s="21" t="str">
        <f>_xlfn.IFERROR(VLOOKUP(E230,'Rec.'!B:H,5,FALSE),"")</f>
        <v/>
      </c>
      <c r="D230" s="20" t="str">
        <f>_xlfn.IFERROR(VLOOKUP(E230,'Rec.'!B:H,6,FALSE),"")</f>
        <v/>
      </c>
      <c r="E230" s="20" t="str">
        <f>_xlfn.IFERROR(VLOOKUP(ROW()-8,'Q1.SL'!A:O,6,FALSE),"")</f>
        <v/>
      </c>
      <c r="F230" s="20" t="str">
        <f>VLOOKUP(E230,'Q1.SL'!F:M,6,FALSE)</f>
        <v/>
      </c>
      <c r="G230" s="31" t="str">
        <f>IF(ROW()-8&gt;'Inf.'!$I$10,"",VLOOKUP(E230,'Q1.SL'!F:M,4,FALSE))</f>
        <v/>
      </c>
      <c r="H230" s="20" t="str">
        <f>IF(ROW()-8&gt;'Inf.'!$I$10,"",VLOOKUP(E230,'Q1.SL'!F:M,5,FALSE))</f>
        <v/>
      </c>
      <c r="I230" s="46"/>
      <c r="J230" t="str">
        <f ca="1" t="shared" si="3"/>
        <v/>
      </c>
    </row>
    <row r="231" spans="1:10" ht="21.95" customHeight="1">
      <c r="A231" s="20" t="str">
        <f>VLOOKUP(E231,'Q1.SL'!F:M,8,FALSE)</f>
        <v/>
      </c>
      <c r="B231" s="21" t="str">
        <f>_xlfn.IFERROR(VLOOKUP(E231,'Rec.'!B:H,4,FALSE),"")</f>
        <v/>
      </c>
      <c r="C231" s="21" t="str">
        <f>_xlfn.IFERROR(VLOOKUP(E231,'Rec.'!B:H,5,FALSE),"")</f>
        <v/>
      </c>
      <c r="D231" s="20" t="str">
        <f>_xlfn.IFERROR(VLOOKUP(E231,'Rec.'!B:H,6,FALSE),"")</f>
        <v/>
      </c>
      <c r="E231" s="20" t="str">
        <f>_xlfn.IFERROR(VLOOKUP(ROW()-8,'Q1.SL'!A:O,6,FALSE),"")</f>
        <v/>
      </c>
      <c r="F231" s="20" t="str">
        <f>VLOOKUP(E231,'Q1.SL'!F:M,6,FALSE)</f>
        <v/>
      </c>
      <c r="G231" s="31" t="str">
        <f>IF(ROW()-8&gt;'Inf.'!$I$10,"",VLOOKUP(E231,'Q1.SL'!F:M,4,FALSE))</f>
        <v/>
      </c>
      <c r="H231" s="20" t="str">
        <f>IF(ROW()-8&gt;'Inf.'!$I$10,"",VLOOKUP(E231,'Q1.SL'!F:M,5,FALSE))</f>
        <v/>
      </c>
      <c r="I231" s="46"/>
      <c r="J231" t="str">
        <f ca="1" t="shared" si="3"/>
        <v/>
      </c>
    </row>
    <row r="232" spans="1:10" ht="21.95" customHeight="1">
      <c r="A232" s="20" t="str">
        <f>VLOOKUP(E232,'Q1.SL'!F:M,8,FALSE)</f>
        <v/>
      </c>
      <c r="B232" s="21" t="str">
        <f>_xlfn.IFERROR(VLOOKUP(E232,'Rec.'!B:H,4,FALSE),"")</f>
        <v/>
      </c>
      <c r="C232" s="21" t="str">
        <f>_xlfn.IFERROR(VLOOKUP(E232,'Rec.'!B:H,5,FALSE),"")</f>
        <v/>
      </c>
      <c r="D232" s="20" t="str">
        <f>_xlfn.IFERROR(VLOOKUP(E232,'Rec.'!B:H,6,FALSE),"")</f>
        <v/>
      </c>
      <c r="E232" s="20" t="str">
        <f>_xlfn.IFERROR(VLOOKUP(ROW()-8,'Q1.SL'!A:O,6,FALSE),"")</f>
        <v/>
      </c>
      <c r="F232" s="20" t="str">
        <f>VLOOKUP(E232,'Q1.SL'!F:M,6,FALSE)</f>
        <v/>
      </c>
      <c r="G232" s="31" t="str">
        <f>IF(ROW()-8&gt;'Inf.'!$I$10,"",VLOOKUP(E232,'Q1.SL'!F:M,4,FALSE))</f>
        <v/>
      </c>
      <c r="H232" s="20" t="str">
        <f>IF(ROW()-8&gt;'Inf.'!$I$10,"",VLOOKUP(E232,'Q1.SL'!F:M,5,FALSE))</f>
        <v/>
      </c>
      <c r="I232" s="46"/>
      <c r="J232" t="str">
        <f ca="1" t="shared" si="3"/>
        <v/>
      </c>
    </row>
    <row r="233" spans="1:10" ht="21.95" customHeight="1">
      <c r="A233" s="20" t="str">
        <f>VLOOKUP(E233,'Q1.SL'!F:M,8,FALSE)</f>
        <v/>
      </c>
      <c r="B233" s="21" t="str">
        <f>_xlfn.IFERROR(VLOOKUP(E233,'Rec.'!B:H,4,FALSE),"")</f>
        <v/>
      </c>
      <c r="C233" s="21" t="str">
        <f>_xlfn.IFERROR(VLOOKUP(E233,'Rec.'!B:H,5,FALSE),"")</f>
        <v/>
      </c>
      <c r="D233" s="20" t="str">
        <f>_xlfn.IFERROR(VLOOKUP(E233,'Rec.'!B:H,6,FALSE),"")</f>
        <v/>
      </c>
      <c r="E233" s="20" t="str">
        <f>_xlfn.IFERROR(VLOOKUP(ROW()-8,'Q1.SL'!A:O,6,FALSE),"")</f>
        <v/>
      </c>
      <c r="F233" s="20" t="str">
        <f>VLOOKUP(E233,'Q1.SL'!F:M,6,FALSE)</f>
        <v/>
      </c>
      <c r="G233" s="31" t="str">
        <f>IF(ROW()-8&gt;'Inf.'!$I$10,"",VLOOKUP(E233,'Q1.SL'!F:M,4,FALSE))</f>
        <v/>
      </c>
      <c r="H233" s="20" t="str">
        <f>IF(ROW()-8&gt;'Inf.'!$I$10,"",VLOOKUP(E233,'Q1.SL'!F:M,5,FALSE))</f>
        <v/>
      </c>
      <c r="I233" s="46"/>
      <c r="J233" t="str">
        <f ca="1" t="shared" si="3"/>
        <v/>
      </c>
    </row>
    <row r="234" spans="1:10" ht="21.95" customHeight="1">
      <c r="A234" s="20" t="str">
        <f>VLOOKUP(E234,'Q1.SL'!F:M,8,FALSE)</f>
        <v/>
      </c>
      <c r="B234" s="21" t="str">
        <f>_xlfn.IFERROR(VLOOKUP(E234,'Rec.'!B:H,4,FALSE),"")</f>
        <v/>
      </c>
      <c r="C234" s="21" t="str">
        <f>_xlfn.IFERROR(VLOOKUP(E234,'Rec.'!B:H,5,FALSE),"")</f>
        <v/>
      </c>
      <c r="D234" s="20" t="str">
        <f>_xlfn.IFERROR(VLOOKUP(E234,'Rec.'!B:H,6,FALSE),"")</f>
        <v/>
      </c>
      <c r="E234" s="20" t="str">
        <f>_xlfn.IFERROR(VLOOKUP(ROW()-8,'Q1.SL'!A:O,6,FALSE),"")</f>
        <v/>
      </c>
      <c r="F234" s="20" t="str">
        <f>VLOOKUP(E234,'Q1.SL'!F:M,6,FALSE)</f>
        <v/>
      </c>
      <c r="G234" s="31" t="str">
        <f>IF(ROW()-8&gt;'Inf.'!$I$10,"",VLOOKUP(E234,'Q1.SL'!F:M,4,FALSE))</f>
        <v/>
      </c>
      <c r="H234" s="20" t="str">
        <f>IF(ROW()-8&gt;'Inf.'!$I$10,"",VLOOKUP(E234,'Q1.SL'!F:M,5,FALSE))</f>
        <v/>
      </c>
      <c r="I234" s="46"/>
      <c r="J234" t="str">
        <f ca="1" t="shared" si="3"/>
        <v/>
      </c>
    </row>
    <row r="235" spans="1:10" ht="21.95" customHeight="1">
      <c r="A235" s="20" t="str">
        <f>VLOOKUP(E235,'Q1.SL'!F:M,8,FALSE)</f>
        <v/>
      </c>
      <c r="B235" s="21" t="str">
        <f>_xlfn.IFERROR(VLOOKUP(E235,'Rec.'!B:H,4,FALSE),"")</f>
        <v/>
      </c>
      <c r="C235" s="21" t="str">
        <f>_xlfn.IFERROR(VLOOKUP(E235,'Rec.'!B:H,5,FALSE),"")</f>
        <v/>
      </c>
      <c r="D235" s="20" t="str">
        <f>_xlfn.IFERROR(VLOOKUP(E235,'Rec.'!B:H,6,FALSE),"")</f>
        <v/>
      </c>
      <c r="E235" s="20" t="str">
        <f>_xlfn.IFERROR(VLOOKUP(ROW()-8,'Q1.SL'!A:O,6,FALSE),"")</f>
        <v/>
      </c>
      <c r="F235" s="20" t="str">
        <f>VLOOKUP(E235,'Q1.SL'!F:M,6,FALSE)</f>
        <v/>
      </c>
      <c r="G235" s="31" t="str">
        <f>IF(ROW()-8&gt;'Inf.'!$I$10,"",VLOOKUP(E235,'Q1.SL'!F:M,4,FALSE))</f>
        <v/>
      </c>
      <c r="H235" s="20" t="str">
        <f>IF(ROW()-8&gt;'Inf.'!$I$10,"",VLOOKUP(E235,'Q1.SL'!F:M,5,FALSE))</f>
        <v/>
      </c>
      <c r="I235" s="46"/>
      <c r="J235" t="str">
        <f ca="1" t="shared" si="3"/>
        <v/>
      </c>
    </row>
    <row r="236" spans="1:10" ht="21.95" customHeight="1">
      <c r="A236" s="20" t="str">
        <f>VLOOKUP(E236,'Q1.SL'!F:M,8,FALSE)</f>
        <v/>
      </c>
      <c r="B236" s="21" t="str">
        <f>_xlfn.IFERROR(VLOOKUP(E236,'Rec.'!B:H,4,FALSE),"")</f>
        <v/>
      </c>
      <c r="C236" s="21" t="str">
        <f>_xlfn.IFERROR(VLOOKUP(E236,'Rec.'!B:H,5,FALSE),"")</f>
        <v/>
      </c>
      <c r="D236" s="20" t="str">
        <f>_xlfn.IFERROR(VLOOKUP(E236,'Rec.'!B:H,6,FALSE),"")</f>
        <v/>
      </c>
      <c r="E236" s="20" t="str">
        <f>_xlfn.IFERROR(VLOOKUP(ROW()-8,'Q1.SL'!A:O,6,FALSE),"")</f>
        <v/>
      </c>
      <c r="F236" s="20" t="str">
        <f>VLOOKUP(E236,'Q1.SL'!F:M,6,FALSE)</f>
        <v/>
      </c>
      <c r="G236" s="31" t="str">
        <f>IF(ROW()-8&gt;'Inf.'!$I$10,"",VLOOKUP(E236,'Q1.SL'!F:M,4,FALSE))</f>
        <v/>
      </c>
      <c r="H236" s="20" t="str">
        <f>IF(ROW()-8&gt;'Inf.'!$I$10,"",VLOOKUP(E236,'Q1.SL'!F:M,5,FALSE))</f>
        <v/>
      </c>
      <c r="I236" s="46"/>
      <c r="J236" t="str">
        <f ca="1" t="shared" si="3"/>
        <v/>
      </c>
    </row>
    <row r="237" spans="1:10" ht="21.95" customHeight="1">
      <c r="A237" s="20" t="str">
        <f>VLOOKUP(E237,'Q1.SL'!F:M,8,FALSE)</f>
        <v/>
      </c>
      <c r="B237" s="21" t="str">
        <f>_xlfn.IFERROR(VLOOKUP(E237,'Rec.'!B:H,4,FALSE),"")</f>
        <v/>
      </c>
      <c r="C237" s="21" t="str">
        <f>_xlfn.IFERROR(VLOOKUP(E237,'Rec.'!B:H,5,FALSE),"")</f>
        <v/>
      </c>
      <c r="D237" s="20" t="str">
        <f>_xlfn.IFERROR(VLOOKUP(E237,'Rec.'!B:H,6,FALSE),"")</f>
        <v/>
      </c>
      <c r="E237" s="20" t="str">
        <f>_xlfn.IFERROR(VLOOKUP(ROW()-8,'Q1.SL'!A:O,6,FALSE),"")</f>
        <v/>
      </c>
      <c r="F237" s="20" t="str">
        <f>VLOOKUP(E237,'Q1.SL'!F:M,6,FALSE)</f>
        <v/>
      </c>
      <c r="G237" s="31" t="str">
        <f>IF(ROW()-8&gt;'Inf.'!$I$10,"",VLOOKUP(E237,'Q1.SL'!F:M,4,FALSE))</f>
        <v/>
      </c>
      <c r="H237" s="20" t="str">
        <f>IF(ROW()-8&gt;'Inf.'!$I$10,"",VLOOKUP(E237,'Q1.SL'!F:M,5,FALSE))</f>
        <v/>
      </c>
      <c r="I237" s="46"/>
      <c r="J237" t="str">
        <f ca="1" t="shared" si="3"/>
        <v/>
      </c>
    </row>
    <row r="238" spans="1:10" ht="21.95" customHeight="1">
      <c r="A238" s="20" t="str">
        <f>VLOOKUP(E238,'Q1.SL'!F:M,8,FALSE)</f>
        <v/>
      </c>
      <c r="B238" s="21" t="str">
        <f>_xlfn.IFERROR(VLOOKUP(E238,'Rec.'!B:H,4,FALSE),"")</f>
        <v/>
      </c>
      <c r="C238" s="21" t="str">
        <f>_xlfn.IFERROR(VLOOKUP(E238,'Rec.'!B:H,5,FALSE),"")</f>
        <v/>
      </c>
      <c r="D238" s="20" t="str">
        <f>_xlfn.IFERROR(VLOOKUP(E238,'Rec.'!B:H,6,FALSE),"")</f>
        <v/>
      </c>
      <c r="E238" s="20" t="str">
        <f>_xlfn.IFERROR(VLOOKUP(ROW()-8,'Q1.SL'!A:O,6,FALSE),"")</f>
        <v/>
      </c>
      <c r="F238" s="20" t="str">
        <f>VLOOKUP(E238,'Q1.SL'!F:M,6,FALSE)</f>
        <v/>
      </c>
      <c r="G238" s="31" t="str">
        <f>IF(ROW()-8&gt;'Inf.'!$I$10,"",VLOOKUP(E238,'Q1.SL'!F:M,4,FALSE))</f>
        <v/>
      </c>
      <c r="H238" s="20" t="str">
        <f>IF(ROW()-8&gt;'Inf.'!$I$10,"",VLOOKUP(E238,'Q1.SL'!F:M,5,FALSE))</f>
        <v/>
      </c>
      <c r="I238" s="46"/>
      <c r="J238" t="str">
        <f ca="1" t="shared" si="3"/>
        <v/>
      </c>
    </row>
    <row r="239" spans="1:10" ht="21.95" customHeight="1">
      <c r="A239" s="20" t="str">
        <f>VLOOKUP(E239,'Q1.SL'!F:M,8,FALSE)</f>
        <v/>
      </c>
      <c r="B239" s="21" t="str">
        <f>_xlfn.IFERROR(VLOOKUP(E239,'Rec.'!B:H,4,FALSE),"")</f>
        <v/>
      </c>
      <c r="C239" s="21" t="str">
        <f>_xlfn.IFERROR(VLOOKUP(E239,'Rec.'!B:H,5,FALSE),"")</f>
        <v/>
      </c>
      <c r="D239" s="20" t="str">
        <f>_xlfn.IFERROR(VLOOKUP(E239,'Rec.'!B:H,6,FALSE),"")</f>
        <v/>
      </c>
      <c r="E239" s="20" t="str">
        <f>_xlfn.IFERROR(VLOOKUP(ROW()-8,'Q1.SL'!A:O,6,FALSE),"")</f>
        <v/>
      </c>
      <c r="F239" s="20" t="str">
        <f>VLOOKUP(E239,'Q1.SL'!F:M,6,FALSE)</f>
        <v/>
      </c>
      <c r="G239" s="31" t="str">
        <f>IF(ROW()-8&gt;'Inf.'!$I$10,"",VLOOKUP(E239,'Q1.SL'!F:M,4,FALSE))</f>
        <v/>
      </c>
      <c r="H239" s="20" t="str">
        <f>IF(ROW()-8&gt;'Inf.'!$I$10,"",VLOOKUP(E239,'Q1.SL'!F:M,5,FALSE))</f>
        <v/>
      </c>
      <c r="I239" s="46"/>
      <c r="J239" t="str">
        <f ca="1" t="shared" si="3"/>
        <v/>
      </c>
    </row>
    <row r="240" spans="1:10" ht="21.95" customHeight="1">
      <c r="A240" s="20" t="str">
        <f>VLOOKUP(E240,'Q1.SL'!F:M,8,FALSE)</f>
        <v/>
      </c>
      <c r="B240" s="21" t="str">
        <f>_xlfn.IFERROR(VLOOKUP(E240,'Rec.'!B:H,4,FALSE),"")</f>
        <v/>
      </c>
      <c r="C240" s="21" t="str">
        <f>_xlfn.IFERROR(VLOOKUP(E240,'Rec.'!B:H,5,FALSE),"")</f>
        <v/>
      </c>
      <c r="D240" s="20" t="str">
        <f>_xlfn.IFERROR(VLOOKUP(E240,'Rec.'!B:H,6,FALSE),"")</f>
        <v/>
      </c>
      <c r="E240" s="20" t="str">
        <f>_xlfn.IFERROR(VLOOKUP(ROW()-8,'Q1.SL'!A:O,6,FALSE),"")</f>
        <v/>
      </c>
      <c r="F240" s="20" t="str">
        <f>VLOOKUP(E240,'Q1.SL'!F:M,6,FALSE)</f>
        <v/>
      </c>
      <c r="G240" s="31" t="str">
        <f>IF(ROW()-8&gt;'Inf.'!$I$10,"",VLOOKUP(E240,'Q1.SL'!F:M,4,FALSE))</f>
        <v/>
      </c>
      <c r="H240" s="20" t="str">
        <f>IF(ROW()-8&gt;'Inf.'!$I$10,"",VLOOKUP(E240,'Q1.SL'!F:M,5,FALSE))</f>
        <v/>
      </c>
      <c r="I240" s="46"/>
      <c r="J240" t="str">
        <f ca="1" t="shared" si="3"/>
        <v/>
      </c>
    </row>
    <row r="241" spans="1:10" ht="21.95" customHeight="1">
      <c r="A241" s="20" t="str">
        <f>VLOOKUP(E241,'Q1.SL'!F:M,8,FALSE)</f>
        <v/>
      </c>
      <c r="B241" s="21" t="str">
        <f>_xlfn.IFERROR(VLOOKUP(E241,'Rec.'!B:H,4,FALSE),"")</f>
        <v/>
      </c>
      <c r="C241" s="21" t="str">
        <f>_xlfn.IFERROR(VLOOKUP(E241,'Rec.'!B:H,5,FALSE),"")</f>
        <v/>
      </c>
      <c r="D241" s="20" t="str">
        <f>_xlfn.IFERROR(VLOOKUP(E241,'Rec.'!B:H,6,FALSE),"")</f>
        <v/>
      </c>
      <c r="E241" s="20" t="str">
        <f>_xlfn.IFERROR(VLOOKUP(ROW()-8,'Q1.SL'!A:O,6,FALSE),"")</f>
        <v/>
      </c>
      <c r="F241" s="20" t="str">
        <f>VLOOKUP(E241,'Q1.SL'!F:M,6,FALSE)</f>
        <v/>
      </c>
      <c r="G241" s="31" t="str">
        <f>IF(ROW()-8&gt;'Inf.'!$I$10,"",VLOOKUP(E241,'Q1.SL'!F:M,4,FALSE))</f>
        <v/>
      </c>
      <c r="H241" s="20" t="str">
        <f>IF(ROW()-8&gt;'Inf.'!$I$10,"",VLOOKUP(E241,'Q1.SL'!F:M,5,FALSE))</f>
        <v/>
      </c>
      <c r="I241" s="46"/>
      <c r="J241" t="str">
        <f ca="1" t="shared" si="3"/>
        <v/>
      </c>
    </row>
    <row r="242" spans="1:10" ht="21.95" customHeight="1">
      <c r="A242" s="20" t="str">
        <f>VLOOKUP(E242,'Q1.SL'!F:M,8,FALSE)</f>
        <v/>
      </c>
      <c r="B242" s="21" t="str">
        <f>_xlfn.IFERROR(VLOOKUP(E242,'Rec.'!B:H,4,FALSE),"")</f>
        <v/>
      </c>
      <c r="C242" s="21" t="str">
        <f>_xlfn.IFERROR(VLOOKUP(E242,'Rec.'!B:H,5,FALSE),"")</f>
        <v/>
      </c>
      <c r="D242" s="20" t="str">
        <f>_xlfn.IFERROR(VLOOKUP(E242,'Rec.'!B:H,6,FALSE),"")</f>
        <v/>
      </c>
      <c r="E242" s="20" t="str">
        <f>_xlfn.IFERROR(VLOOKUP(ROW()-8,'Q1.SL'!A:O,6,FALSE),"")</f>
        <v/>
      </c>
      <c r="F242" s="20" t="str">
        <f>VLOOKUP(E242,'Q1.SL'!F:M,6,FALSE)</f>
        <v/>
      </c>
      <c r="G242" s="31" t="str">
        <f>IF(ROW()-8&gt;'Inf.'!$I$10,"",VLOOKUP(E242,'Q1.SL'!F:M,4,FALSE))</f>
        <v/>
      </c>
      <c r="H242" s="20" t="str">
        <f>IF(ROW()-8&gt;'Inf.'!$I$10,"",VLOOKUP(E242,'Q1.SL'!F:M,5,FALSE))</f>
        <v/>
      </c>
      <c r="I242" s="46"/>
      <c r="J242" t="str">
        <f ca="1" t="shared" si="3"/>
        <v/>
      </c>
    </row>
    <row r="243" spans="1:10" ht="21.95" customHeight="1">
      <c r="A243" s="20" t="str">
        <f>VLOOKUP(E243,'Q1.SL'!F:M,8,FALSE)</f>
        <v/>
      </c>
      <c r="B243" s="21" t="str">
        <f>_xlfn.IFERROR(VLOOKUP(E243,'Rec.'!B:H,4,FALSE),"")</f>
        <v/>
      </c>
      <c r="C243" s="21" t="str">
        <f>_xlfn.IFERROR(VLOOKUP(E243,'Rec.'!B:H,5,FALSE),"")</f>
        <v/>
      </c>
      <c r="D243" s="20" t="str">
        <f>_xlfn.IFERROR(VLOOKUP(E243,'Rec.'!B:H,6,FALSE),"")</f>
        <v/>
      </c>
      <c r="E243" s="20" t="str">
        <f>_xlfn.IFERROR(VLOOKUP(ROW()-8,'Q1.SL'!A:O,6,FALSE),"")</f>
        <v/>
      </c>
      <c r="F243" s="20" t="str">
        <f>VLOOKUP(E243,'Q1.SL'!F:M,6,FALSE)</f>
        <v/>
      </c>
      <c r="G243" s="31" t="str">
        <f>IF(ROW()-8&gt;'Inf.'!$I$10,"",VLOOKUP(E243,'Q1.SL'!F:M,4,FALSE))</f>
        <v/>
      </c>
      <c r="H243" s="20" t="str">
        <f>IF(ROW()-8&gt;'Inf.'!$I$10,"",VLOOKUP(E243,'Q1.SL'!F:M,5,FALSE))</f>
        <v/>
      </c>
      <c r="I243" s="46"/>
      <c r="J243" t="str">
        <f ca="1" t="shared" si="3"/>
        <v/>
      </c>
    </row>
    <row r="244" spans="1:10" ht="21.95" customHeight="1">
      <c r="A244" s="20" t="str">
        <f>VLOOKUP(E244,'Q1.SL'!F:M,8,FALSE)</f>
        <v/>
      </c>
      <c r="B244" s="21" t="str">
        <f>_xlfn.IFERROR(VLOOKUP(E244,'Rec.'!B:H,4,FALSE),"")</f>
        <v/>
      </c>
      <c r="C244" s="21" t="str">
        <f>_xlfn.IFERROR(VLOOKUP(E244,'Rec.'!B:H,5,FALSE),"")</f>
        <v/>
      </c>
      <c r="D244" s="20" t="str">
        <f>_xlfn.IFERROR(VLOOKUP(E244,'Rec.'!B:H,6,FALSE),"")</f>
        <v/>
      </c>
      <c r="E244" s="20" t="str">
        <f>_xlfn.IFERROR(VLOOKUP(ROW()-8,'Q1.SL'!A:O,6,FALSE),"")</f>
        <v/>
      </c>
      <c r="F244" s="20" t="str">
        <f>VLOOKUP(E244,'Q1.SL'!F:M,6,FALSE)</f>
        <v/>
      </c>
      <c r="G244" s="31" t="str">
        <f>IF(ROW()-8&gt;'Inf.'!$I$10,"",VLOOKUP(E244,'Q1.SL'!F:M,4,FALSE))</f>
        <v/>
      </c>
      <c r="H244" s="20" t="str">
        <f>IF(ROW()-8&gt;'Inf.'!$I$10,"",VLOOKUP(E244,'Q1.SL'!F:M,5,FALSE))</f>
        <v/>
      </c>
      <c r="I244" s="46"/>
      <c r="J244" t="str">
        <f ca="1" t="shared" si="3"/>
        <v/>
      </c>
    </row>
    <row r="245" spans="1:10" ht="21.95" customHeight="1">
      <c r="A245" s="20" t="str">
        <f>VLOOKUP(E245,'Q1.SL'!F:M,8,FALSE)</f>
        <v/>
      </c>
      <c r="B245" s="21" t="str">
        <f>_xlfn.IFERROR(VLOOKUP(E245,'Rec.'!B:H,4,FALSE),"")</f>
        <v/>
      </c>
      <c r="C245" s="21" t="str">
        <f>_xlfn.IFERROR(VLOOKUP(E245,'Rec.'!B:H,5,FALSE),"")</f>
        <v/>
      </c>
      <c r="D245" s="20" t="str">
        <f>_xlfn.IFERROR(VLOOKUP(E245,'Rec.'!B:H,6,FALSE),"")</f>
        <v/>
      </c>
      <c r="E245" s="20" t="str">
        <f>_xlfn.IFERROR(VLOOKUP(ROW()-8,'Q1.SL'!A:O,6,FALSE),"")</f>
        <v/>
      </c>
      <c r="F245" s="20" t="str">
        <f>VLOOKUP(E245,'Q1.SL'!F:M,6,FALSE)</f>
        <v/>
      </c>
      <c r="G245" s="31" t="str">
        <f>IF(ROW()-8&gt;'Inf.'!$I$10,"",VLOOKUP(E245,'Q1.SL'!F:M,4,FALSE))</f>
        <v/>
      </c>
      <c r="H245" s="20" t="str">
        <f>IF(ROW()-8&gt;'Inf.'!$I$10,"",VLOOKUP(E245,'Q1.SL'!F:M,5,FALSE))</f>
        <v/>
      </c>
      <c r="I245" s="46"/>
      <c r="J245" t="str">
        <f ca="1" t="shared" si="3"/>
        <v/>
      </c>
    </row>
    <row r="246" spans="1:10" ht="21.95" customHeight="1">
      <c r="A246" s="20" t="str">
        <f>VLOOKUP(E246,'Q1.SL'!F:M,8,FALSE)</f>
        <v/>
      </c>
      <c r="B246" s="21" t="str">
        <f>_xlfn.IFERROR(VLOOKUP(E246,'Rec.'!B:H,4,FALSE),"")</f>
        <v/>
      </c>
      <c r="C246" s="21" t="str">
        <f>_xlfn.IFERROR(VLOOKUP(E246,'Rec.'!B:H,5,FALSE),"")</f>
        <v/>
      </c>
      <c r="D246" s="20" t="str">
        <f>_xlfn.IFERROR(VLOOKUP(E246,'Rec.'!B:H,6,FALSE),"")</f>
        <v/>
      </c>
      <c r="E246" s="20" t="str">
        <f>_xlfn.IFERROR(VLOOKUP(ROW()-8,'Q1.SL'!A:O,6,FALSE),"")</f>
        <v/>
      </c>
      <c r="F246" s="20" t="str">
        <f>VLOOKUP(E246,'Q1.SL'!F:M,6,FALSE)</f>
        <v/>
      </c>
      <c r="G246" s="31" t="str">
        <f>IF(ROW()-8&gt;'Inf.'!$I$10,"",VLOOKUP(E246,'Q1.SL'!F:M,4,FALSE))</f>
        <v/>
      </c>
      <c r="H246" s="20" t="str">
        <f>IF(ROW()-8&gt;'Inf.'!$I$10,"",VLOOKUP(E246,'Q1.SL'!F:M,5,FALSE))</f>
        <v/>
      </c>
      <c r="I246" s="46"/>
      <c r="J246" t="str">
        <f ca="1" t="shared" si="3"/>
        <v/>
      </c>
    </row>
    <row r="247" spans="1:10" ht="21.95" customHeight="1">
      <c r="A247" s="20" t="str">
        <f>VLOOKUP(E247,'Q1.SL'!F:M,8,FALSE)</f>
        <v/>
      </c>
      <c r="B247" s="21" t="str">
        <f>_xlfn.IFERROR(VLOOKUP(E247,'Rec.'!B:H,4,FALSE),"")</f>
        <v/>
      </c>
      <c r="C247" s="21" t="str">
        <f>_xlfn.IFERROR(VLOOKUP(E247,'Rec.'!B:H,5,FALSE),"")</f>
        <v/>
      </c>
      <c r="D247" s="20" t="str">
        <f>_xlfn.IFERROR(VLOOKUP(E247,'Rec.'!B:H,6,FALSE),"")</f>
        <v/>
      </c>
      <c r="E247" s="20" t="str">
        <f>_xlfn.IFERROR(VLOOKUP(ROW()-8,'Q1.SL'!A:O,6,FALSE),"")</f>
        <v/>
      </c>
      <c r="F247" s="20" t="str">
        <f>VLOOKUP(E247,'Q1.SL'!F:M,6,FALSE)</f>
        <v/>
      </c>
      <c r="G247" s="31" t="str">
        <f>IF(ROW()-8&gt;'Inf.'!$I$10,"",VLOOKUP(E247,'Q1.SL'!F:M,4,FALSE))</f>
        <v/>
      </c>
      <c r="H247" s="20" t="str">
        <f>IF(ROW()-8&gt;'Inf.'!$I$10,"",VLOOKUP(E247,'Q1.SL'!F:M,5,FALSE))</f>
        <v/>
      </c>
      <c r="I247" s="46"/>
      <c r="J247" t="str">
        <f ca="1" t="shared" si="3"/>
        <v/>
      </c>
    </row>
    <row r="248" spans="1:10" ht="21.95" customHeight="1">
      <c r="A248" s="20" t="str">
        <f>VLOOKUP(E248,'Q1.SL'!F:M,8,FALSE)</f>
        <v/>
      </c>
      <c r="B248" s="21" t="str">
        <f>_xlfn.IFERROR(VLOOKUP(E248,'Rec.'!B:H,4,FALSE),"")</f>
        <v/>
      </c>
      <c r="C248" s="21" t="str">
        <f>_xlfn.IFERROR(VLOOKUP(E248,'Rec.'!B:H,5,FALSE),"")</f>
        <v/>
      </c>
      <c r="D248" s="20" t="str">
        <f>_xlfn.IFERROR(VLOOKUP(E248,'Rec.'!B:H,6,FALSE),"")</f>
        <v/>
      </c>
      <c r="E248" s="20" t="str">
        <f>_xlfn.IFERROR(VLOOKUP(ROW()-8,'Q1.SL'!A:O,6,FALSE),"")</f>
        <v/>
      </c>
      <c r="F248" s="20" t="str">
        <f>VLOOKUP(E248,'Q1.SL'!F:M,6,FALSE)</f>
        <v/>
      </c>
      <c r="G248" s="31" t="str">
        <f>IF(ROW()-8&gt;'Inf.'!$I$10,"",VLOOKUP(E248,'Q1.SL'!F:M,4,FALSE))</f>
        <v/>
      </c>
      <c r="H248" s="20" t="str">
        <f>IF(ROW()-8&gt;'Inf.'!$I$10,"",VLOOKUP(E248,'Q1.SL'!F:M,5,FALSE))</f>
        <v/>
      </c>
      <c r="I248" s="46"/>
      <c r="J248" t="str">
        <f ca="1" t="shared" si="3"/>
        <v/>
      </c>
    </row>
    <row r="249" spans="1:10" ht="21.95" customHeight="1">
      <c r="A249" s="20" t="str">
        <f>VLOOKUP(E249,'Q1.SL'!F:M,8,FALSE)</f>
        <v/>
      </c>
      <c r="B249" s="21" t="str">
        <f>_xlfn.IFERROR(VLOOKUP(E249,'Rec.'!B:H,4,FALSE),"")</f>
        <v/>
      </c>
      <c r="C249" s="21" t="str">
        <f>_xlfn.IFERROR(VLOOKUP(E249,'Rec.'!B:H,5,FALSE),"")</f>
        <v/>
      </c>
      <c r="D249" s="20" t="str">
        <f>_xlfn.IFERROR(VLOOKUP(E249,'Rec.'!B:H,6,FALSE),"")</f>
        <v/>
      </c>
      <c r="E249" s="20" t="str">
        <f>_xlfn.IFERROR(VLOOKUP(ROW()-8,'Q1.SL'!A:O,6,FALSE),"")</f>
        <v/>
      </c>
      <c r="F249" s="20" t="str">
        <f>VLOOKUP(E249,'Q1.SL'!F:M,6,FALSE)</f>
        <v/>
      </c>
      <c r="G249" s="31" t="str">
        <f>IF(ROW()-8&gt;'Inf.'!$I$10,"",VLOOKUP(E249,'Q1.SL'!F:M,4,FALSE))</f>
        <v/>
      </c>
      <c r="H249" s="20" t="str">
        <f>IF(ROW()-8&gt;'Inf.'!$I$10,"",VLOOKUP(E249,'Q1.SL'!F:M,5,FALSE))</f>
        <v/>
      </c>
      <c r="I249" s="46"/>
      <c r="J249" t="str">
        <f ca="1" t="shared" si="3"/>
        <v/>
      </c>
    </row>
    <row r="250" spans="1:10" ht="21.95" customHeight="1">
      <c r="A250" s="20" t="str">
        <f>VLOOKUP(E250,'Q1.SL'!F:M,8,FALSE)</f>
        <v/>
      </c>
      <c r="B250" s="21" t="str">
        <f>_xlfn.IFERROR(VLOOKUP(E250,'Rec.'!B:H,4,FALSE),"")</f>
        <v/>
      </c>
      <c r="C250" s="21" t="str">
        <f>_xlfn.IFERROR(VLOOKUP(E250,'Rec.'!B:H,5,FALSE),"")</f>
        <v/>
      </c>
      <c r="D250" s="20" t="str">
        <f>_xlfn.IFERROR(VLOOKUP(E250,'Rec.'!B:H,6,FALSE),"")</f>
        <v/>
      </c>
      <c r="E250" s="20" t="str">
        <f>_xlfn.IFERROR(VLOOKUP(ROW()-8,'Q1.SL'!A:O,6,FALSE),"")</f>
        <v/>
      </c>
      <c r="F250" s="20" t="str">
        <f>VLOOKUP(E250,'Q1.SL'!F:M,6,FALSE)</f>
        <v/>
      </c>
      <c r="G250" s="31" t="str">
        <f>IF(ROW()-8&gt;'Inf.'!$I$10,"",VLOOKUP(E250,'Q1.SL'!F:M,4,FALSE))</f>
        <v/>
      </c>
      <c r="H250" s="20" t="str">
        <f>IF(ROW()-8&gt;'Inf.'!$I$10,"",VLOOKUP(E250,'Q1.SL'!F:M,5,FALSE))</f>
        <v/>
      </c>
      <c r="I250" s="46"/>
      <c r="J250" t="str">
        <f ca="1" t="shared" si="3"/>
        <v/>
      </c>
    </row>
    <row r="251" spans="1:10" ht="21.95" customHeight="1">
      <c r="A251" s="20" t="str">
        <f>VLOOKUP(E251,'Q1.SL'!F:M,8,FALSE)</f>
        <v/>
      </c>
      <c r="B251" s="21" t="str">
        <f>_xlfn.IFERROR(VLOOKUP(E251,'Rec.'!B:H,4,FALSE),"")</f>
        <v/>
      </c>
      <c r="C251" s="21" t="str">
        <f>_xlfn.IFERROR(VLOOKUP(E251,'Rec.'!B:H,5,FALSE),"")</f>
        <v/>
      </c>
      <c r="D251" s="20" t="str">
        <f>_xlfn.IFERROR(VLOOKUP(E251,'Rec.'!B:H,6,FALSE),"")</f>
        <v/>
      </c>
      <c r="E251" s="20" t="str">
        <f>_xlfn.IFERROR(VLOOKUP(ROW()-8,'Q1.SL'!A:O,6,FALSE),"")</f>
        <v/>
      </c>
      <c r="F251" s="20" t="str">
        <f>VLOOKUP(E251,'Q1.SL'!F:M,6,FALSE)</f>
        <v/>
      </c>
      <c r="G251" s="31" t="str">
        <f>IF(ROW()-8&gt;'Inf.'!$I$10,"",VLOOKUP(E251,'Q1.SL'!F:M,4,FALSE))</f>
        <v/>
      </c>
      <c r="H251" s="20" t="str">
        <f>IF(ROW()-8&gt;'Inf.'!$I$10,"",VLOOKUP(E251,'Q1.SL'!F:M,5,FALSE))</f>
        <v/>
      </c>
      <c r="I251" s="46"/>
      <c r="J251" t="str">
        <f ca="1" t="shared" si="3"/>
        <v/>
      </c>
    </row>
    <row r="252" spans="1:10" ht="21.95" customHeight="1">
      <c r="A252" s="20" t="str">
        <f>VLOOKUP(E252,'Q1.SL'!F:M,8,FALSE)</f>
        <v/>
      </c>
      <c r="B252" s="21" t="str">
        <f>_xlfn.IFERROR(VLOOKUP(E252,'Rec.'!B:H,4,FALSE),"")</f>
        <v/>
      </c>
      <c r="C252" s="21" t="str">
        <f>_xlfn.IFERROR(VLOOKUP(E252,'Rec.'!B:H,5,FALSE),"")</f>
        <v/>
      </c>
      <c r="D252" s="20" t="str">
        <f>_xlfn.IFERROR(VLOOKUP(E252,'Rec.'!B:H,6,FALSE),"")</f>
        <v/>
      </c>
      <c r="E252" s="20" t="str">
        <f>_xlfn.IFERROR(VLOOKUP(ROW()-8,'Q1.SL'!A:O,6,FALSE),"")</f>
        <v/>
      </c>
      <c r="F252" s="20" t="str">
        <f>VLOOKUP(E252,'Q1.SL'!F:M,6,FALSE)</f>
        <v/>
      </c>
      <c r="G252" s="31" t="str">
        <f>IF(ROW()-8&gt;'Inf.'!$I$10,"",VLOOKUP(E252,'Q1.SL'!F:M,4,FALSE))</f>
        <v/>
      </c>
      <c r="H252" s="20" t="str">
        <f>IF(ROW()-8&gt;'Inf.'!$I$10,"",VLOOKUP(E252,'Q1.SL'!F:M,5,FALSE))</f>
        <v/>
      </c>
      <c r="I252" s="46"/>
      <c r="J252" t="str">
        <f ca="1" t="shared" si="3"/>
        <v/>
      </c>
    </row>
    <row r="253" spans="1:10" ht="21.95" customHeight="1">
      <c r="A253" s="20" t="str">
        <f>VLOOKUP(E253,'Q1.SL'!F:M,8,FALSE)</f>
        <v/>
      </c>
      <c r="B253" s="21" t="str">
        <f>_xlfn.IFERROR(VLOOKUP(E253,'Rec.'!B:H,4,FALSE),"")</f>
        <v/>
      </c>
      <c r="C253" s="21" t="str">
        <f>_xlfn.IFERROR(VLOOKUP(E253,'Rec.'!B:H,5,FALSE),"")</f>
        <v/>
      </c>
      <c r="D253" s="20" t="str">
        <f>_xlfn.IFERROR(VLOOKUP(E253,'Rec.'!B:H,6,FALSE),"")</f>
        <v/>
      </c>
      <c r="E253" s="20" t="str">
        <f>_xlfn.IFERROR(VLOOKUP(ROW()-8,'Q1.SL'!A:O,6,FALSE),"")</f>
        <v/>
      </c>
      <c r="F253" s="20" t="str">
        <f>VLOOKUP(E253,'Q1.SL'!F:M,6,FALSE)</f>
        <v/>
      </c>
      <c r="G253" s="31" t="str">
        <f>IF(ROW()-8&gt;'Inf.'!$I$10,"",VLOOKUP(E253,'Q1.SL'!F:M,4,FALSE))</f>
        <v/>
      </c>
      <c r="H253" s="20" t="str">
        <f>IF(ROW()-8&gt;'Inf.'!$I$10,"",VLOOKUP(E253,'Q1.SL'!F:M,5,FALSE))</f>
        <v/>
      </c>
      <c r="I253" s="46"/>
      <c r="J253" t="str">
        <f ca="1" t="shared" si="3"/>
        <v/>
      </c>
    </row>
    <row r="254" spans="1:10" ht="21.95" customHeight="1">
      <c r="A254" s="20" t="str">
        <f>VLOOKUP(E254,'Q1.SL'!F:M,8,FALSE)</f>
        <v/>
      </c>
      <c r="B254" s="21" t="str">
        <f>_xlfn.IFERROR(VLOOKUP(E254,'Rec.'!B:H,4,FALSE),"")</f>
        <v/>
      </c>
      <c r="C254" s="21" t="str">
        <f>_xlfn.IFERROR(VLOOKUP(E254,'Rec.'!B:H,5,FALSE),"")</f>
        <v/>
      </c>
      <c r="D254" s="20" t="str">
        <f>_xlfn.IFERROR(VLOOKUP(E254,'Rec.'!B:H,6,FALSE),"")</f>
        <v/>
      </c>
      <c r="E254" s="20" t="str">
        <f>_xlfn.IFERROR(VLOOKUP(ROW()-8,'Q1.SL'!A:O,6,FALSE),"")</f>
        <v/>
      </c>
      <c r="F254" s="20" t="str">
        <f>VLOOKUP(E254,'Q1.SL'!F:M,6,FALSE)</f>
        <v/>
      </c>
      <c r="G254" s="31" t="str">
        <f>IF(ROW()-8&gt;'Inf.'!$I$10,"",VLOOKUP(E254,'Q1.SL'!F:M,4,FALSE))</f>
        <v/>
      </c>
      <c r="H254" s="20" t="str">
        <f>IF(ROW()-8&gt;'Inf.'!$I$10,"",VLOOKUP(E254,'Q1.SL'!F:M,5,FALSE))</f>
        <v/>
      </c>
      <c r="I254" s="46"/>
      <c r="J254" t="str">
        <f ca="1" t="shared" si="3"/>
        <v/>
      </c>
    </row>
    <row r="255" spans="1:10" ht="21.95" customHeight="1">
      <c r="A255" s="20" t="str">
        <f>VLOOKUP(E255,'Q1.SL'!F:M,8,FALSE)</f>
        <v/>
      </c>
      <c r="B255" s="21" t="str">
        <f>_xlfn.IFERROR(VLOOKUP(E255,'Rec.'!B:H,4,FALSE),"")</f>
        <v/>
      </c>
      <c r="C255" s="21" t="str">
        <f>_xlfn.IFERROR(VLOOKUP(E255,'Rec.'!B:H,5,FALSE),"")</f>
        <v/>
      </c>
      <c r="D255" s="20" t="str">
        <f>_xlfn.IFERROR(VLOOKUP(E255,'Rec.'!B:H,6,FALSE),"")</f>
        <v/>
      </c>
      <c r="E255" s="20" t="str">
        <f>_xlfn.IFERROR(VLOOKUP(ROW()-8,'Q1.SL'!A:O,6,FALSE),"")</f>
        <v/>
      </c>
      <c r="F255" s="20" t="str">
        <f>VLOOKUP(E255,'Q1.SL'!F:M,6,FALSE)</f>
        <v/>
      </c>
      <c r="G255" s="31" t="str">
        <f>IF(ROW()-8&gt;'Inf.'!$I$10,"",VLOOKUP(E255,'Q1.SL'!F:M,4,FALSE))</f>
        <v/>
      </c>
      <c r="H255" s="20" t="str">
        <f>IF(ROW()-8&gt;'Inf.'!$I$10,"",VLOOKUP(E255,'Q1.SL'!F:M,5,FALSE))</f>
        <v/>
      </c>
      <c r="I255" s="46"/>
      <c r="J255" t="str">
        <f ca="1" t="shared" si="3"/>
        <v/>
      </c>
    </row>
    <row r="256" spans="1:10" ht="21.95" customHeight="1">
      <c r="A256" s="20" t="str">
        <f>VLOOKUP(E256,'Q1.SL'!F:M,8,FALSE)</f>
        <v/>
      </c>
      <c r="B256" s="21" t="str">
        <f>_xlfn.IFERROR(VLOOKUP(E256,'Rec.'!B:H,4,FALSE),"")</f>
        <v/>
      </c>
      <c r="C256" s="21" t="str">
        <f>_xlfn.IFERROR(VLOOKUP(E256,'Rec.'!B:H,5,FALSE),"")</f>
        <v/>
      </c>
      <c r="D256" s="20" t="str">
        <f>_xlfn.IFERROR(VLOOKUP(E256,'Rec.'!B:H,6,FALSE),"")</f>
        <v/>
      </c>
      <c r="E256" s="20" t="str">
        <f>_xlfn.IFERROR(VLOOKUP(ROW()-8,'Q1.SL'!A:O,6,FALSE),"")</f>
        <v/>
      </c>
      <c r="F256" s="20" t="str">
        <f>VLOOKUP(E256,'Q1.SL'!F:M,6,FALSE)</f>
        <v/>
      </c>
      <c r="G256" s="31" t="str">
        <f>IF(ROW()-8&gt;'Inf.'!$I$10,"",VLOOKUP(E256,'Q1.SL'!F:M,4,FALSE))</f>
        <v/>
      </c>
      <c r="H256" s="20" t="str">
        <f>IF(ROW()-8&gt;'Inf.'!$I$10,"",VLOOKUP(E256,'Q1.SL'!F:M,5,FALSE))</f>
        <v/>
      </c>
      <c r="I256" s="46"/>
      <c r="J256" t="str">
        <f ca="1" t="shared" si="3"/>
        <v/>
      </c>
    </row>
    <row r="257" spans="1:10" ht="21.95" customHeight="1">
      <c r="A257" s="20" t="str">
        <f>VLOOKUP(E257,'Q1.SL'!F:M,8,FALSE)</f>
        <v/>
      </c>
      <c r="B257" s="21" t="str">
        <f>_xlfn.IFERROR(VLOOKUP(E257,'Rec.'!B:H,4,FALSE),"")</f>
        <v/>
      </c>
      <c r="C257" s="21" t="str">
        <f>_xlfn.IFERROR(VLOOKUP(E257,'Rec.'!B:H,5,FALSE),"")</f>
        <v/>
      </c>
      <c r="D257" s="20" t="str">
        <f>_xlfn.IFERROR(VLOOKUP(E257,'Rec.'!B:H,6,FALSE),"")</f>
        <v/>
      </c>
      <c r="E257" s="20" t="str">
        <f>_xlfn.IFERROR(VLOOKUP(ROW()-8,'Q1.SL'!A:O,6,FALSE),"")</f>
        <v/>
      </c>
      <c r="F257" s="20" t="str">
        <f>VLOOKUP(E257,'Q1.SL'!F:M,6,FALSE)</f>
        <v/>
      </c>
      <c r="G257" s="31" t="str">
        <f>IF(ROW()-8&gt;'Inf.'!$I$10,"",VLOOKUP(E257,'Q1.SL'!F:M,4,FALSE))</f>
        <v/>
      </c>
      <c r="H257" s="20" t="str">
        <f>IF(ROW()-8&gt;'Inf.'!$I$10,"",VLOOKUP(E257,'Q1.SL'!F:M,5,FALSE))</f>
        <v/>
      </c>
      <c r="I257" s="46"/>
      <c r="J257" t="str">
        <f ca="1" t="shared" si="3"/>
        <v/>
      </c>
    </row>
    <row r="258" spans="1:10" ht="21.95" customHeight="1">
      <c r="A258" s="20" t="str">
        <f>VLOOKUP(E258,'Q1.SL'!F:M,8,FALSE)</f>
        <v/>
      </c>
      <c r="B258" s="21" t="str">
        <f>_xlfn.IFERROR(VLOOKUP(E258,'Rec.'!B:H,4,FALSE),"")</f>
        <v/>
      </c>
      <c r="C258" s="21" t="str">
        <f>_xlfn.IFERROR(VLOOKUP(E258,'Rec.'!B:H,5,FALSE),"")</f>
        <v/>
      </c>
      <c r="D258" s="20" t="str">
        <f>_xlfn.IFERROR(VLOOKUP(E258,'Rec.'!B:H,6,FALSE),"")</f>
        <v/>
      </c>
      <c r="E258" s="20" t="str">
        <f>_xlfn.IFERROR(VLOOKUP(ROW()-8,'Q1.SL'!A:O,6,FALSE),"")</f>
        <v/>
      </c>
      <c r="F258" s="20" t="str">
        <f>VLOOKUP(E258,'Q1.SL'!F:M,6,FALSE)</f>
        <v/>
      </c>
      <c r="G258" s="31" t="str">
        <f>IF(ROW()-8&gt;'Inf.'!$I$10,"",VLOOKUP(E258,'Q1.SL'!F:M,4,FALSE))</f>
        <v/>
      </c>
      <c r="H258" s="20" t="str">
        <f>IF(ROW()-8&gt;'Inf.'!$I$10,"",VLOOKUP(E258,'Q1.SL'!F:M,5,FALSE))</f>
        <v/>
      </c>
      <c r="I258" s="46"/>
      <c r="J258" t="str">
        <f ca="1" t="shared" si="3"/>
        <v/>
      </c>
    </row>
    <row r="259" spans="1:10" ht="21.95" customHeight="1">
      <c r="A259" s="20" t="str">
        <f>VLOOKUP(E259,'Q1.SL'!F:M,8,FALSE)</f>
        <v/>
      </c>
      <c r="B259" s="21" t="str">
        <f>_xlfn.IFERROR(VLOOKUP(E259,'Rec.'!B:H,4,FALSE),"")</f>
        <v/>
      </c>
      <c r="C259" s="21" t="str">
        <f>_xlfn.IFERROR(VLOOKUP(E259,'Rec.'!B:H,5,FALSE),"")</f>
        <v/>
      </c>
      <c r="D259" s="20" t="str">
        <f>_xlfn.IFERROR(VLOOKUP(E259,'Rec.'!B:H,6,FALSE),"")</f>
        <v/>
      </c>
      <c r="E259" s="20" t="str">
        <f>_xlfn.IFERROR(VLOOKUP(ROW()-8,'Q1.SL'!A:O,6,FALSE),"")</f>
        <v/>
      </c>
      <c r="F259" s="20" t="str">
        <f>VLOOKUP(E259,'Q1.SL'!F:M,6,FALSE)</f>
        <v/>
      </c>
      <c r="G259" s="31" t="str">
        <f>IF(ROW()-8&gt;'Inf.'!$I$10,"",VLOOKUP(E259,'Q1.SL'!F:M,4,FALSE))</f>
        <v/>
      </c>
      <c r="H259" s="20" t="str">
        <f>IF(ROW()-8&gt;'Inf.'!$I$10,"",VLOOKUP(E259,'Q1.SL'!F:M,5,FALSE))</f>
        <v/>
      </c>
      <c r="I259" s="46"/>
      <c r="J259" t="str">
        <f ca="1" t="shared" si="3"/>
        <v/>
      </c>
    </row>
    <row r="260" spans="1:10" ht="21.95" customHeight="1">
      <c r="A260" s="20" t="str">
        <f>VLOOKUP(E260,'Q1.SL'!F:M,8,FALSE)</f>
        <v/>
      </c>
      <c r="B260" s="21" t="str">
        <f>_xlfn.IFERROR(VLOOKUP(E260,'Rec.'!B:H,4,FALSE),"")</f>
        <v/>
      </c>
      <c r="C260" s="21" t="str">
        <f>_xlfn.IFERROR(VLOOKUP(E260,'Rec.'!B:H,5,FALSE),"")</f>
        <v/>
      </c>
      <c r="D260" s="20" t="str">
        <f>_xlfn.IFERROR(VLOOKUP(E260,'Rec.'!B:H,6,FALSE),"")</f>
        <v/>
      </c>
      <c r="E260" s="20" t="str">
        <f>_xlfn.IFERROR(VLOOKUP(ROW()-8,'Q1.SL'!A:O,6,FALSE),"")</f>
        <v/>
      </c>
      <c r="F260" s="20" t="str">
        <f>VLOOKUP(E260,'Q1.SL'!F:M,6,FALSE)</f>
        <v/>
      </c>
      <c r="G260" s="31" t="str">
        <f>IF(ROW()-8&gt;'Inf.'!$I$10,"",VLOOKUP(E260,'Q1.SL'!F:M,4,FALSE))</f>
        <v/>
      </c>
      <c r="H260" s="20" t="str">
        <f>IF(ROW()-8&gt;'Inf.'!$I$10,"",VLOOKUP(E260,'Q1.SL'!F:M,5,FALSE))</f>
        <v/>
      </c>
      <c r="I260" s="46"/>
      <c r="J260" t="str">
        <f ca="1" t="shared" si="3"/>
        <v/>
      </c>
    </row>
    <row r="261" spans="1:10" ht="21.95" customHeight="1">
      <c r="A261" s="20" t="str">
        <f>VLOOKUP(E261,'Q1.SL'!F:M,8,FALSE)</f>
        <v/>
      </c>
      <c r="B261" s="21" t="str">
        <f>_xlfn.IFERROR(VLOOKUP(E261,'Rec.'!B:H,4,FALSE),"")</f>
        <v/>
      </c>
      <c r="C261" s="21" t="str">
        <f>_xlfn.IFERROR(VLOOKUP(E261,'Rec.'!B:H,5,FALSE),"")</f>
        <v/>
      </c>
      <c r="D261" s="20" t="str">
        <f>_xlfn.IFERROR(VLOOKUP(E261,'Rec.'!B:H,6,FALSE),"")</f>
        <v/>
      </c>
      <c r="E261" s="20" t="str">
        <f>_xlfn.IFERROR(VLOOKUP(ROW()-8,'Q1.SL'!A:O,6,FALSE),"")</f>
        <v/>
      </c>
      <c r="F261" s="20" t="str">
        <f>VLOOKUP(E261,'Q1.SL'!F:M,6,FALSE)</f>
        <v/>
      </c>
      <c r="G261" s="31" t="str">
        <f>IF(ROW()-8&gt;'Inf.'!$I$10,"",VLOOKUP(E261,'Q1.SL'!F:M,4,FALSE))</f>
        <v/>
      </c>
      <c r="H261" s="20" t="str">
        <f>IF(ROW()-8&gt;'Inf.'!$I$10,"",VLOOKUP(E261,'Q1.SL'!F:M,5,FALSE))</f>
        <v/>
      </c>
      <c r="I261" s="46"/>
      <c r="J261" t="str">
        <f ca="1" t="shared" si="3"/>
        <v/>
      </c>
    </row>
    <row r="262" spans="1:10" ht="21.95" customHeight="1">
      <c r="A262" s="20" t="str">
        <f>VLOOKUP(E262,'Q1.SL'!F:M,8,FALSE)</f>
        <v/>
      </c>
      <c r="B262" s="21" t="str">
        <f>_xlfn.IFERROR(VLOOKUP(E262,'Rec.'!B:H,4,FALSE),"")</f>
        <v/>
      </c>
      <c r="C262" s="21" t="str">
        <f>_xlfn.IFERROR(VLOOKUP(E262,'Rec.'!B:H,5,FALSE),"")</f>
        <v/>
      </c>
      <c r="D262" s="20" t="str">
        <f>_xlfn.IFERROR(VLOOKUP(E262,'Rec.'!B:H,6,FALSE),"")</f>
        <v/>
      </c>
      <c r="E262" s="20" t="str">
        <f>_xlfn.IFERROR(VLOOKUP(ROW()-8,'Q1.SL'!A:O,6,FALSE),"")</f>
        <v/>
      </c>
      <c r="F262" s="20" t="str">
        <f>VLOOKUP(E262,'Q1.SL'!F:M,6,FALSE)</f>
        <v/>
      </c>
      <c r="G262" s="31" t="str">
        <f>IF(ROW()-8&gt;'Inf.'!$I$10,"",VLOOKUP(E262,'Q1.SL'!F:M,4,FALSE))</f>
        <v/>
      </c>
      <c r="H262" s="20" t="str">
        <f>IF(ROW()-8&gt;'Inf.'!$I$10,"",VLOOKUP(E262,'Q1.SL'!F:M,5,FALSE))</f>
        <v/>
      </c>
      <c r="I262" s="46"/>
      <c r="J262" t="str">
        <f ca="1" t="shared" si="3"/>
        <v/>
      </c>
    </row>
    <row r="263" spans="1:10" ht="21.95" customHeight="1">
      <c r="A263" s="20" t="str">
        <f>VLOOKUP(E263,'Q1.SL'!F:M,8,FALSE)</f>
        <v/>
      </c>
      <c r="B263" s="21" t="str">
        <f>_xlfn.IFERROR(VLOOKUP(E263,'Rec.'!B:H,4,FALSE),"")</f>
        <v/>
      </c>
      <c r="C263" s="21" t="str">
        <f>_xlfn.IFERROR(VLOOKUP(E263,'Rec.'!B:H,5,FALSE),"")</f>
        <v/>
      </c>
      <c r="D263" s="20" t="str">
        <f>_xlfn.IFERROR(VLOOKUP(E263,'Rec.'!B:H,6,FALSE),"")</f>
        <v/>
      </c>
      <c r="E263" s="20" t="str">
        <f>_xlfn.IFERROR(VLOOKUP(ROW()-8,'Q1.SL'!A:O,6,FALSE),"")</f>
        <v/>
      </c>
      <c r="F263" s="20" t="str">
        <f>VLOOKUP(E263,'Q1.SL'!F:M,6,FALSE)</f>
        <v/>
      </c>
      <c r="G263" s="31" t="str">
        <f>IF(ROW()-8&gt;'Inf.'!$I$10,"",VLOOKUP(E263,'Q1.SL'!F:M,4,FALSE))</f>
        <v/>
      </c>
      <c r="H263" s="20" t="str">
        <f>IF(ROW()-8&gt;'Inf.'!$I$10,"",VLOOKUP(E263,'Q1.SL'!F:M,5,FALSE))</f>
        <v/>
      </c>
      <c r="I263" s="46"/>
      <c r="J263" t="str">
        <f ca="1" t="shared" si="3"/>
        <v/>
      </c>
    </row>
    <row r="264" spans="1:10" ht="21.95" customHeight="1">
      <c r="A264" s="20" t="str">
        <f>VLOOKUP(E264,'Q1.SL'!F:M,8,FALSE)</f>
        <v/>
      </c>
      <c r="B264" s="21" t="str">
        <f>_xlfn.IFERROR(VLOOKUP(E264,'Rec.'!B:H,4,FALSE),"")</f>
        <v/>
      </c>
      <c r="C264" s="21" t="str">
        <f>_xlfn.IFERROR(VLOOKUP(E264,'Rec.'!B:H,5,FALSE),"")</f>
        <v/>
      </c>
      <c r="D264" s="20" t="str">
        <f>_xlfn.IFERROR(VLOOKUP(E264,'Rec.'!B:H,6,FALSE),"")</f>
        <v/>
      </c>
      <c r="E264" s="20" t="str">
        <f>_xlfn.IFERROR(VLOOKUP(ROW()-8,'Q1.SL'!A:O,6,FALSE),"")</f>
        <v/>
      </c>
      <c r="F264" s="20" t="str">
        <f>VLOOKUP(E264,'Q1.SL'!F:M,6,FALSE)</f>
        <v/>
      </c>
      <c r="G264" s="31" t="str">
        <f>IF(ROW()-8&gt;'Inf.'!$I$10,"",VLOOKUP(E264,'Q1.SL'!F:M,4,FALSE))</f>
        <v/>
      </c>
      <c r="H264" s="20" t="str">
        <f>IF(ROW()-8&gt;'Inf.'!$I$10,"",VLOOKUP(E264,'Q1.SL'!F:M,5,FALSE))</f>
        <v/>
      </c>
      <c r="I264" s="46"/>
      <c r="J264" t="str">
        <f ca="1" t="shared" si="3"/>
        <v/>
      </c>
    </row>
    <row r="265" spans="1:10" ht="21.95" customHeight="1">
      <c r="A265" s="20" t="str">
        <f>VLOOKUP(E265,'Q1.SL'!F:M,8,FALSE)</f>
        <v/>
      </c>
      <c r="B265" s="21" t="str">
        <f>_xlfn.IFERROR(VLOOKUP(E265,'Rec.'!B:H,4,FALSE),"")</f>
        <v/>
      </c>
      <c r="C265" s="21" t="str">
        <f>_xlfn.IFERROR(VLOOKUP(E265,'Rec.'!B:H,5,FALSE),"")</f>
        <v/>
      </c>
      <c r="D265" s="20" t="str">
        <f>_xlfn.IFERROR(VLOOKUP(E265,'Rec.'!B:H,6,FALSE),"")</f>
        <v/>
      </c>
      <c r="E265" s="20" t="str">
        <f>_xlfn.IFERROR(VLOOKUP(ROW()-8,'Q1.SL'!A:O,6,FALSE),"")</f>
        <v/>
      </c>
      <c r="F265" s="20" t="str">
        <f>VLOOKUP(E265,'Q1.SL'!F:M,6,FALSE)</f>
        <v/>
      </c>
      <c r="G265" s="31" t="str">
        <f>IF(ROW()-8&gt;'Inf.'!$I$10,"",VLOOKUP(E265,'Q1.SL'!F:M,4,FALSE))</f>
        <v/>
      </c>
      <c r="H265" s="20" t="str">
        <f>IF(ROW()-8&gt;'Inf.'!$I$10,"",VLOOKUP(E265,'Q1.SL'!F:M,5,FALSE))</f>
        <v/>
      </c>
      <c r="I265" s="46"/>
      <c r="J265" t="str">
        <f aca="true" t="shared" si="4" ref="J265:J309">_xlfn.IFERROR(_xlfn.RANK.AVG(A265,A:A,1),"")</f>
        <v/>
      </c>
    </row>
    <row r="266" spans="1:10" ht="21.95" customHeight="1">
      <c r="A266" s="20" t="str">
        <f>VLOOKUP(E266,'Q1.SL'!F:M,8,FALSE)</f>
        <v/>
      </c>
      <c r="B266" s="21" t="str">
        <f>_xlfn.IFERROR(VLOOKUP(E266,'Rec.'!B:H,4,FALSE),"")</f>
        <v/>
      </c>
      <c r="C266" s="21" t="str">
        <f>_xlfn.IFERROR(VLOOKUP(E266,'Rec.'!B:H,5,FALSE),"")</f>
        <v/>
      </c>
      <c r="D266" s="20" t="str">
        <f>_xlfn.IFERROR(VLOOKUP(E266,'Rec.'!B:H,6,FALSE),"")</f>
        <v/>
      </c>
      <c r="E266" s="20" t="str">
        <f>_xlfn.IFERROR(VLOOKUP(ROW()-8,'Q1.SL'!A:O,6,FALSE),"")</f>
        <v/>
      </c>
      <c r="F266" s="20" t="str">
        <f>VLOOKUP(E266,'Q1.SL'!F:M,6,FALSE)</f>
        <v/>
      </c>
      <c r="G266" s="31" t="str">
        <f>IF(ROW()-8&gt;'Inf.'!$I$10,"",VLOOKUP(E266,'Q1.SL'!F:M,4,FALSE))</f>
        <v/>
      </c>
      <c r="H266" s="20" t="str">
        <f>IF(ROW()-8&gt;'Inf.'!$I$10,"",VLOOKUP(E266,'Q1.SL'!F:M,5,FALSE))</f>
        <v/>
      </c>
      <c r="I266" s="46"/>
      <c r="J266" t="str">
        <f ca="1" t="shared" si="4"/>
        <v/>
      </c>
    </row>
    <row r="267" spans="1:10" ht="21.95" customHeight="1">
      <c r="A267" s="20" t="str">
        <f>VLOOKUP(E267,'Q1.SL'!F:M,8,FALSE)</f>
        <v/>
      </c>
      <c r="B267" s="21" t="str">
        <f>_xlfn.IFERROR(VLOOKUP(E267,'Rec.'!B:H,4,FALSE),"")</f>
        <v/>
      </c>
      <c r="C267" s="21" t="str">
        <f>_xlfn.IFERROR(VLOOKUP(E267,'Rec.'!B:H,5,FALSE),"")</f>
        <v/>
      </c>
      <c r="D267" s="20" t="str">
        <f>_xlfn.IFERROR(VLOOKUP(E267,'Rec.'!B:H,6,FALSE),"")</f>
        <v/>
      </c>
      <c r="E267" s="20" t="str">
        <f>_xlfn.IFERROR(VLOOKUP(ROW()-8,'Q1.SL'!A:O,6,FALSE),"")</f>
        <v/>
      </c>
      <c r="F267" s="20" t="str">
        <f>VLOOKUP(E267,'Q1.SL'!F:M,6,FALSE)</f>
        <v/>
      </c>
      <c r="G267" s="31" t="str">
        <f>IF(ROW()-8&gt;'Inf.'!$I$10,"",VLOOKUP(E267,'Q1.SL'!F:M,4,FALSE))</f>
        <v/>
      </c>
      <c r="H267" s="20" t="str">
        <f>IF(ROW()-8&gt;'Inf.'!$I$10,"",VLOOKUP(E267,'Q1.SL'!F:M,5,FALSE))</f>
        <v/>
      </c>
      <c r="I267" s="46"/>
      <c r="J267" t="str">
        <f ca="1" t="shared" si="4"/>
        <v/>
      </c>
    </row>
    <row r="268" spans="1:10" ht="21.95" customHeight="1">
      <c r="A268" s="20" t="str">
        <f>VLOOKUP(E268,'Q1.SL'!F:M,8,FALSE)</f>
        <v/>
      </c>
      <c r="B268" s="21" t="str">
        <f>_xlfn.IFERROR(VLOOKUP(E268,'Rec.'!B:H,4,FALSE),"")</f>
        <v/>
      </c>
      <c r="C268" s="21" t="str">
        <f>_xlfn.IFERROR(VLOOKUP(E268,'Rec.'!B:H,5,FALSE),"")</f>
        <v/>
      </c>
      <c r="D268" s="20" t="str">
        <f>_xlfn.IFERROR(VLOOKUP(E268,'Rec.'!B:H,6,FALSE),"")</f>
        <v/>
      </c>
      <c r="E268" s="20" t="str">
        <f>_xlfn.IFERROR(VLOOKUP(ROW()-8,'Q1.SL'!A:O,6,FALSE),"")</f>
        <v/>
      </c>
      <c r="F268" s="20" t="str">
        <f>VLOOKUP(E268,'Q1.SL'!F:M,6,FALSE)</f>
        <v/>
      </c>
      <c r="G268" s="31" t="str">
        <f>IF(ROW()-8&gt;'Inf.'!$I$10,"",VLOOKUP(E268,'Q1.SL'!F:M,4,FALSE))</f>
        <v/>
      </c>
      <c r="H268" s="20" t="str">
        <f>IF(ROW()-8&gt;'Inf.'!$I$10,"",VLOOKUP(E268,'Q1.SL'!F:M,5,FALSE))</f>
        <v/>
      </c>
      <c r="I268" s="46"/>
      <c r="J268" t="str">
        <f ca="1" t="shared" si="4"/>
        <v/>
      </c>
    </row>
    <row r="269" spans="1:10" ht="21.95" customHeight="1">
      <c r="A269" s="20" t="str">
        <f>VLOOKUP(E269,'Q1.SL'!F:M,8,FALSE)</f>
        <v/>
      </c>
      <c r="B269" s="21" t="str">
        <f>_xlfn.IFERROR(VLOOKUP(E269,'Rec.'!B:H,4,FALSE),"")</f>
        <v/>
      </c>
      <c r="C269" s="21" t="str">
        <f>_xlfn.IFERROR(VLOOKUP(E269,'Rec.'!B:H,5,FALSE),"")</f>
        <v/>
      </c>
      <c r="D269" s="20" t="str">
        <f>_xlfn.IFERROR(VLOOKUP(E269,'Rec.'!B:H,6,FALSE),"")</f>
        <v/>
      </c>
      <c r="E269" s="20" t="str">
        <f>_xlfn.IFERROR(VLOOKUP(ROW()-8,'Q1.SL'!A:O,6,FALSE),"")</f>
        <v/>
      </c>
      <c r="F269" s="20" t="str">
        <f>VLOOKUP(E269,'Q1.SL'!F:M,6,FALSE)</f>
        <v/>
      </c>
      <c r="G269" s="31" t="str">
        <f>IF(ROW()-8&gt;'Inf.'!$I$10,"",VLOOKUP(E269,'Q1.SL'!F:M,4,FALSE))</f>
        <v/>
      </c>
      <c r="H269" s="20" t="str">
        <f>IF(ROW()-8&gt;'Inf.'!$I$10,"",VLOOKUP(E269,'Q1.SL'!F:M,5,FALSE))</f>
        <v/>
      </c>
      <c r="I269" s="46"/>
      <c r="J269" t="str">
        <f ca="1" t="shared" si="4"/>
        <v/>
      </c>
    </row>
    <row r="270" spans="1:10" ht="21.95" customHeight="1">
      <c r="A270" s="20" t="str">
        <f>VLOOKUP(E270,'Q1.SL'!F:M,8,FALSE)</f>
        <v/>
      </c>
      <c r="B270" s="21" t="str">
        <f>_xlfn.IFERROR(VLOOKUP(E270,'Rec.'!B:H,4,FALSE),"")</f>
        <v/>
      </c>
      <c r="C270" s="21" t="str">
        <f>_xlfn.IFERROR(VLOOKUP(E270,'Rec.'!B:H,5,FALSE),"")</f>
        <v/>
      </c>
      <c r="D270" s="20" t="str">
        <f>_xlfn.IFERROR(VLOOKUP(E270,'Rec.'!B:H,6,FALSE),"")</f>
        <v/>
      </c>
      <c r="E270" s="20" t="str">
        <f>_xlfn.IFERROR(VLOOKUP(ROW()-8,'Q1.SL'!A:O,6,FALSE),"")</f>
        <v/>
      </c>
      <c r="F270" s="20" t="str">
        <f>VLOOKUP(E270,'Q1.SL'!F:M,6,FALSE)</f>
        <v/>
      </c>
      <c r="G270" s="31" t="str">
        <f>IF(ROW()-8&gt;'Inf.'!$I$10,"",VLOOKUP(E270,'Q1.SL'!F:M,4,FALSE))</f>
        <v/>
      </c>
      <c r="H270" s="20" t="str">
        <f>IF(ROW()-8&gt;'Inf.'!$I$10,"",VLOOKUP(E270,'Q1.SL'!F:M,5,FALSE))</f>
        <v/>
      </c>
      <c r="I270" s="46"/>
      <c r="J270" t="str">
        <f ca="1" t="shared" si="4"/>
        <v/>
      </c>
    </row>
    <row r="271" spans="1:10" ht="21.95" customHeight="1">
      <c r="A271" s="20" t="str">
        <f>VLOOKUP(E271,'Q1.SL'!F:M,8,FALSE)</f>
        <v/>
      </c>
      <c r="B271" s="21" t="str">
        <f>_xlfn.IFERROR(VLOOKUP(E271,'Rec.'!B:H,4,FALSE),"")</f>
        <v/>
      </c>
      <c r="C271" s="21" t="str">
        <f>_xlfn.IFERROR(VLOOKUP(E271,'Rec.'!B:H,5,FALSE),"")</f>
        <v/>
      </c>
      <c r="D271" s="20" t="str">
        <f>_xlfn.IFERROR(VLOOKUP(E271,'Rec.'!B:H,6,FALSE),"")</f>
        <v/>
      </c>
      <c r="E271" s="20" t="str">
        <f>_xlfn.IFERROR(VLOOKUP(ROW()-8,'Q1.SL'!A:O,6,FALSE),"")</f>
        <v/>
      </c>
      <c r="F271" s="20" t="str">
        <f>VLOOKUP(E271,'Q1.SL'!F:M,6,FALSE)</f>
        <v/>
      </c>
      <c r="G271" s="31" t="str">
        <f>IF(ROW()-8&gt;'Inf.'!$I$10,"",VLOOKUP(E271,'Q1.SL'!F:M,4,FALSE))</f>
        <v/>
      </c>
      <c r="H271" s="20" t="str">
        <f>IF(ROW()-8&gt;'Inf.'!$I$10,"",VLOOKUP(E271,'Q1.SL'!F:M,5,FALSE))</f>
        <v/>
      </c>
      <c r="I271" s="46"/>
      <c r="J271" t="str">
        <f ca="1" t="shared" si="4"/>
        <v/>
      </c>
    </row>
    <row r="272" spans="1:10" ht="21.95" customHeight="1">
      <c r="A272" s="20" t="str">
        <f>VLOOKUP(E272,'Q1.SL'!F:M,8,FALSE)</f>
        <v/>
      </c>
      <c r="B272" s="21" t="str">
        <f>_xlfn.IFERROR(VLOOKUP(E272,'Rec.'!B:H,4,FALSE),"")</f>
        <v/>
      </c>
      <c r="C272" s="21" t="str">
        <f>_xlfn.IFERROR(VLOOKUP(E272,'Rec.'!B:H,5,FALSE),"")</f>
        <v/>
      </c>
      <c r="D272" s="20" t="str">
        <f>_xlfn.IFERROR(VLOOKUP(E272,'Rec.'!B:H,6,FALSE),"")</f>
        <v/>
      </c>
      <c r="E272" s="20" t="str">
        <f>_xlfn.IFERROR(VLOOKUP(ROW()-8,'Q1.SL'!A:O,6,FALSE),"")</f>
        <v/>
      </c>
      <c r="F272" s="20" t="str">
        <f>VLOOKUP(E272,'Q1.SL'!F:M,6,FALSE)</f>
        <v/>
      </c>
      <c r="G272" s="31" t="str">
        <f>IF(ROW()-8&gt;'Inf.'!$I$10,"",VLOOKUP(E272,'Q1.SL'!F:M,4,FALSE))</f>
        <v/>
      </c>
      <c r="H272" s="20" t="str">
        <f>IF(ROW()-8&gt;'Inf.'!$I$10,"",VLOOKUP(E272,'Q1.SL'!F:M,5,FALSE))</f>
        <v/>
      </c>
      <c r="I272" s="46"/>
      <c r="J272" t="str">
        <f ca="1" t="shared" si="4"/>
        <v/>
      </c>
    </row>
    <row r="273" spans="1:10" ht="21.95" customHeight="1">
      <c r="A273" s="20" t="str">
        <f>VLOOKUP(E273,'Q1.SL'!F:M,8,FALSE)</f>
        <v/>
      </c>
      <c r="B273" s="21" t="str">
        <f>_xlfn.IFERROR(VLOOKUP(E273,'Rec.'!B:H,4,FALSE),"")</f>
        <v/>
      </c>
      <c r="C273" s="21" t="str">
        <f>_xlfn.IFERROR(VLOOKUP(E273,'Rec.'!B:H,5,FALSE),"")</f>
        <v/>
      </c>
      <c r="D273" s="20" t="str">
        <f>_xlfn.IFERROR(VLOOKUP(E273,'Rec.'!B:H,6,FALSE),"")</f>
        <v/>
      </c>
      <c r="E273" s="20" t="str">
        <f>_xlfn.IFERROR(VLOOKUP(ROW()-8,'Q1.SL'!A:O,6,FALSE),"")</f>
        <v/>
      </c>
      <c r="F273" s="20" t="str">
        <f>VLOOKUP(E273,'Q1.SL'!F:M,6,FALSE)</f>
        <v/>
      </c>
      <c r="G273" s="31" t="str">
        <f>IF(ROW()-8&gt;'Inf.'!$I$10,"",VLOOKUP(E273,'Q1.SL'!F:M,4,FALSE))</f>
        <v/>
      </c>
      <c r="H273" s="20" t="str">
        <f>IF(ROW()-8&gt;'Inf.'!$I$10,"",VLOOKUP(E273,'Q1.SL'!F:M,5,FALSE))</f>
        <v/>
      </c>
      <c r="I273" s="46"/>
      <c r="J273" t="str">
        <f ca="1" t="shared" si="4"/>
        <v/>
      </c>
    </row>
    <row r="274" spans="1:10" ht="21.95" customHeight="1">
      <c r="A274" s="20" t="str">
        <f>VLOOKUP(E274,'Q1.SL'!F:M,8,FALSE)</f>
        <v/>
      </c>
      <c r="B274" s="21" t="str">
        <f>_xlfn.IFERROR(VLOOKUP(E274,'Rec.'!B:H,4,FALSE),"")</f>
        <v/>
      </c>
      <c r="C274" s="21" t="str">
        <f>_xlfn.IFERROR(VLOOKUP(E274,'Rec.'!B:H,5,FALSE),"")</f>
        <v/>
      </c>
      <c r="D274" s="20" t="str">
        <f>_xlfn.IFERROR(VLOOKUP(E274,'Rec.'!B:H,6,FALSE),"")</f>
        <v/>
      </c>
      <c r="E274" s="20" t="str">
        <f>_xlfn.IFERROR(VLOOKUP(ROW()-8,'Q1.SL'!A:O,6,FALSE),"")</f>
        <v/>
      </c>
      <c r="F274" s="20" t="str">
        <f>VLOOKUP(E274,'Q1.SL'!F:M,6,FALSE)</f>
        <v/>
      </c>
      <c r="G274" s="31" t="str">
        <f>IF(ROW()-8&gt;'Inf.'!$I$10,"",VLOOKUP(E274,'Q1.SL'!F:M,4,FALSE))</f>
        <v/>
      </c>
      <c r="H274" s="20" t="str">
        <f>IF(ROW()-8&gt;'Inf.'!$I$10,"",VLOOKUP(E274,'Q1.SL'!F:M,5,FALSE))</f>
        <v/>
      </c>
      <c r="I274" s="46"/>
      <c r="J274" t="str">
        <f ca="1" t="shared" si="4"/>
        <v/>
      </c>
    </row>
    <row r="275" spans="1:10" ht="21.95" customHeight="1">
      <c r="A275" s="20" t="str">
        <f>VLOOKUP(E275,'Q1.SL'!F:M,8,FALSE)</f>
        <v/>
      </c>
      <c r="B275" s="21" t="str">
        <f>_xlfn.IFERROR(VLOOKUP(E275,'Rec.'!B:H,4,FALSE),"")</f>
        <v/>
      </c>
      <c r="C275" s="21" t="str">
        <f>_xlfn.IFERROR(VLOOKUP(E275,'Rec.'!B:H,5,FALSE),"")</f>
        <v/>
      </c>
      <c r="D275" s="20" t="str">
        <f>_xlfn.IFERROR(VLOOKUP(E275,'Rec.'!B:H,6,FALSE),"")</f>
        <v/>
      </c>
      <c r="E275" s="20" t="str">
        <f>_xlfn.IFERROR(VLOOKUP(ROW()-8,'Q1.SL'!A:O,6,FALSE),"")</f>
        <v/>
      </c>
      <c r="F275" s="20" t="str">
        <f>VLOOKUP(E275,'Q1.SL'!F:M,6,FALSE)</f>
        <v/>
      </c>
      <c r="G275" s="31" t="str">
        <f>IF(ROW()-8&gt;'Inf.'!$I$10,"",VLOOKUP(E275,'Q1.SL'!F:M,4,FALSE))</f>
        <v/>
      </c>
      <c r="H275" s="20" t="str">
        <f>IF(ROW()-8&gt;'Inf.'!$I$10,"",VLOOKUP(E275,'Q1.SL'!F:M,5,FALSE))</f>
        <v/>
      </c>
      <c r="I275" s="46"/>
      <c r="J275" t="str">
        <f ca="1" t="shared" si="4"/>
        <v/>
      </c>
    </row>
    <row r="276" spans="1:10" ht="21.95" customHeight="1">
      <c r="A276" s="20" t="str">
        <f>VLOOKUP(E276,'Q1.SL'!F:M,8,FALSE)</f>
        <v/>
      </c>
      <c r="B276" s="21" t="str">
        <f>_xlfn.IFERROR(VLOOKUP(E276,'Rec.'!B:H,4,FALSE),"")</f>
        <v/>
      </c>
      <c r="C276" s="21" t="str">
        <f>_xlfn.IFERROR(VLOOKUP(E276,'Rec.'!B:H,5,FALSE),"")</f>
        <v/>
      </c>
      <c r="D276" s="20" t="str">
        <f>_xlfn.IFERROR(VLOOKUP(E276,'Rec.'!B:H,6,FALSE),"")</f>
        <v/>
      </c>
      <c r="E276" s="20" t="str">
        <f>_xlfn.IFERROR(VLOOKUP(ROW()-8,'Q1.SL'!A:O,6,FALSE),"")</f>
        <v/>
      </c>
      <c r="F276" s="20" t="str">
        <f>VLOOKUP(E276,'Q1.SL'!F:M,6,FALSE)</f>
        <v/>
      </c>
      <c r="G276" s="31" t="str">
        <f>IF(ROW()-8&gt;'Inf.'!$I$10,"",VLOOKUP(E276,'Q1.SL'!F:M,4,FALSE))</f>
        <v/>
      </c>
      <c r="H276" s="20" t="str">
        <f>IF(ROW()-8&gt;'Inf.'!$I$10,"",VLOOKUP(E276,'Q1.SL'!F:M,5,FALSE))</f>
        <v/>
      </c>
      <c r="I276" s="46"/>
      <c r="J276" t="str">
        <f ca="1" t="shared" si="4"/>
        <v/>
      </c>
    </row>
    <row r="277" spans="1:10" ht="21.95" customHeight="1">
      <c r="A277" s="20" t="str">
        <f>VLOOKUP(E277,'Q1.SL'!F:M,8,FALSE)</f>
        <v/>
      </c>
      <c r="B277" s="21" t="str">
        <f>_xlfn.IFERROR(VLOOKUP(E277,'Rec.'!B:H,4,FALSE),"")</f>
        <v/>
      </c>
      <c r="C277" s="21" t="str">
        <f>_xlfn.IFERROR(VLOOKUP(E277,'Rec.'!B:H,5,FALSE),"")</f>
        <v/>
      </c>
      <c r="D277" s="20" t="str">
        <f>_xlfn.IFERROR(VLOOKUP(E277,'Rec.'!B:H,6,FALSE),"")</f>
        <v/>
      </c>
      <c r="E277" s="20" t="str">
        <f>_xlfn.IFERROR(VLOOKUP(ROW()-8,'Q1.SL'!A:O,6,FALSE),"")</f>
        <v/>
      </c>
      <c r="F277" s="20" t="str">
        <f>VLOOKUP(E277,'Q1.SL'!F:M,6,FALSE)</f>
        <v/>
      </c>
      <c r="G277" s="31" t="str">
        <f>IF(ROW()-8&gt;'Inf.'!$I$10,"",VLOOKUP(E277,'Q1.SL'!F:M,4,FALSE))</f>
        <v/>
      </c>
      <c r="H277" s="20" t="str">
        <f>IF(ROW()-8&gt;'Inf.'!$I$10,"",VLOOKUP(E277,'Q1.SL'!F:M,5,FALSE))</f>
        <v/>
      </c>
      <c r="I277" s="46"/>
      <c r="J277" t="str">
        <f ca="1" t="shared" si="4"/>
        <v/>
      </c>
    </row>
    <row r="278" spans="1:10" ht="21.95" customHeight="1">
      <c r="A278" s="20" t="str">
        <f>VLOOKUP(E278,'Q1.SL'!F:M,8,FALSE)</f>
        <v/>
      </c>
      <c r="B278" s="21" t="str">
        <f>_xlfn.IFERROR(VLOOKUP(E278,'Rec.'!B:H,4,FALSE),"")</f>
        <v/>
      </c>
      <c r="C278" s="21" t="str">
        <f>_xlfn.IFERROR(VLOOKUP(E278,'Rec.'!B:H,5,FALSE),"")</f>
        <v/>
      </c>
      <c r="D278" s="20" t="str">
        <f>_xlfn.IFERROR(VLOOKUP(E278,'Rec.'!B:H,6,FALSE),"")</f>
        <v/>
      </c>
      <c r="E278" s="20" t="str">
        <f>_xlfn.IFERROR(VLOOKUP(ROW()-8,'Q1.SL'!A:O,6,FALSE),"")</f>
        <v/>
      </c>
      <c r="F278" s="20" t="str">
        <f>VLOOKUP(E278,'Q1.SL'!F:M,6,FALSE)</f>
        <v/>
      </c>
      <c r="G278" s="31" t="str">
        <f>IF(ROW()-8&gt;'Inf.'!$I$10,"",VLOOKUP(E278,'Q1.SL'!F:M,4,FALSE))</f>
        <v/>
      </c>
      <c r="H278" s="20" t="str">
        <f>IF(ROW()-8&gt;'Inf.'!$I$10,"",VLOOKUP(E278,'Q1.SL'!F:M,5,FALSE))</f>
        <v/>
      </c>
      <c r="I278" s="46"/>
      <c r="J278" t="str">
        <f ca="1" t="shared" si="4"/>
        <v/>
      </c>
    </row>
    <row r="279" spans="1:10" ht="21.95" customHeight="1">
      <c r="A279" s="20" t="str">
        <f>VLOOKUP(E279,'Q1.SL'!F:M,8,FALSE)</f>
        <v/>
      </c>
      <c r="B279" s="21" t="str">
        <f>_xlfn.IFERROR(VLOOKUP(E279,'Rec.'!B:H,4,FALSE),"")</f>
        <v/>
      </c>
      <c r="C279" s="21" t="str">
        <f>_xlfn.IFERROR(VLOOKUP(E279,'Rec.'!B:H,5,FALSE),"")</f>
        <v/>
      </c>
      <c r="D279" s="20" t="str">
        <f>_xlfn.IFERROR(VLOOKUP(E279,'Rec.'!B:H,6,FALSE),"")</f>
        <v/>
      </c>
      <c r="E279" s="20" t="str">
        <f>_xlfn.IFERROR(VLOOKUP(ROW()-8,'Q1.SL'!A:O,6,FALSE),"")</f>
        <v/>
      </c>
      <c r="F279" s="20" t="str">
        <f>VLOOKUP(E279,'Q1.SL'!F:M,6,FALSE)</f>
        <v/>
      </c>
      <c r="G279" s="31" t="str">
        <f>IF(ROW()-8&gt;'Inf.'!$I$10,"",VLOOKUP(E279,'Q1.SL'!F:M,4,FALSE))</f>
        <v/>
      </c>
      <c r="H279" s="20" t="str">
        <f>IF(ROW()-8&gt;'Inf.'!$I$10,"",VLOOKUP(E279,'Q1.SL'!F:M,5,FALSE))</f>
        <v/>
      </c>
      <c r="I279" s="46"/>
      <c r="J279" t="str">
        <f ca="1" t="shared" si="4"/>
        <v/>
      </c>
    </row>
    <row r="280" spans="1:10" ht="21.95" customHeight="1">
      <c r="A280" s="20" t="str">
        <f>VLOOKUP(E280,'Q1.SL'!F:M,8,FALSE)</f>
        <v/>
      </c>
      <c r="B280" s="21" t="str">
        <f>_xlfn.IFERROR(VLOOKUP(E280,'Rec.'!B:H,4,FALSE),"")</f>
        <v/>
      </c>
      <c r="C280" s="21" t="str">
        <f>_xlfn.IFERROR(VLOOKUP(E280,'Rec.'!B:H,5,FALSE),"")</f>
        <v/>
      </c>
      <c r="D280" s="20" t="str">
        <f>_xlfn.IFERROR(VLOOKUP(E280,'Rec.'!B:H,6,FALSE),"")</f>
        <v/>
      </c>
      <c r="E280" s="20" t="str">
        <f>_xlfn.IFERROR(VLOOKUP(ROW()-8,'Q1.SL'!A:O,6,FALSE),"")</f>
        <v/>
      </c>
      <c r="F280" s="20" t="str">
        <f>VLOOKUP(E280,'Q1.SL'!F:M,6,FALSE)</f>
        <v/>
      </c>
      <c r="G280" s="31" t="str">
        <f>IF(ROW()-8&gt;'Inf.'!$I$10,"",VLOOKUP(E280,'Q1.SL'!F:M,4,FALSE))</f>
        <v/>
      </c>
      <c r="H280" s="20" t="str">
        <f>IF(ROW()-8&gt;'Inf.'!$I$10,"",VLOOKUP(E280,'Q1.SL'!F:M,5,FALSE))</f>
        <v/>
      </c>
      <c r="I280" s="46"/>
      <c r="J280" t="str">
        <f ca="1" t="shared" si="4"/>
        <v/>
      </c>
    </row>
    <row r="281" spans="1:10" ht="21.95" customHeight="1">
      <c r="A281" s="20" t="str">
        <f>VLOOKUP(E281,'Q1.SL'!F:M,8,FALSE)</f>
        <v/>
      </c>
      <c r="B281" s="21" t="str">
        <f>_xlfn.IFERROR(VLOOKUP(E281,'Rec.'!B:H,4,FALSE),"")</f>
        <v/>
      </c>
      <c r="C281" s="21" t="str">
        <f>_xlfn.IFERROR(VLOOKUP(E281,'Rec.'!B:H,5,FALSE),"")</f>
        <v/>
      </c>
      <c r="D281" s="20" t="str">
        <f>_xlfn.IFERROR(VLOOKUP(E281,'Rec.'!B:H,6,FALSE),"")</f>
        <v/>
      </c>
      <c r="E281" s="20" t="str">
        <f>_xlfn.IFERROR(VLOOKUP(ROW()-8,'Q1.SL'!A:O,6,FALSE),"")</f>
        <v/>
      </c>
      <c r="F281" s="20" t="str">
        <f>VLOOKUP(E281,'Q1.SL'!F:M,6,FALSE)</f>
        <v/>
      </c>
      <c r="G281" s="31" t="str">
        <f>IF(ROW()-8&gt;'Inf.'!$I$10,"",VLOOKUP(E281,'Q1.SL'!F:M,4,FALSE))</f>
        <v/>
      </c>
      <c r="H281" s="20" t="str">
        <f>IF(ROW()-8&gt;'Inf.'!$I$10,"",VLOOKUP(E281,'Q1.SL'!F:M,5,FALSE))</f>
        <v/>
      </c>
      <c r="I281" s="46"/>
      <c r="J281" t="str">
        <f ca="1" t="shared" si="4"/>
        <v/>
      </c>
    </row>
    <row r="282" spans="1:10" ht="21.95" customHeight="1">
      <c r="A282" s="20" t="str">
        <f>VLOOKUP(E282,'Q1.SL'!F:M,8,FALSE)</f>
        <v/>
      </c>
      <c r="B282" s="21" t="str">
        <f>_xlfn.IFERROR(VLOOKUP(E282,'Rec.'!B:H,4,FALSE),"")</f>
        <v/>
      </c>
      <c r="C282" s="21" t="str">
        <f>_xlfn.IFERROR(VLOOKUP(E282,'Rec.'!B:H,5,FALSE),"")</f>
        <v/>
      </c>
      <c r="D282" s="20" t="str">
        <f>_xlfn.IFERROR(VLOOKUP(E282,'Rec.'!B:H,6,FALSE),"")</f>
        <v/>
      </c>
      <c r="E282" s="20" t="str">
        <f>_xlfn.IFERROR(VLOOKUP(ROW()-8,'Q1.SL'!A:O,6,FALSE),"")</f>
        <v/>
      </c>
      <c r="F282" s="20" t="str">
        <f>VLOOKUP(E282,'Q1.SL'!F:M,6,FALSE)</f>
        <v/>
      </c>
      <c r="G282" s="31" t="str">
        <f>IF(ROW()-8&gt;'Inf.'!$I$10,"",VLOOKUP(E282,'Q1.SL'!F:M,4,FALSE))</f>
        <v/>
      </c>
      <c r="H282" s="20" t="str">
        <f>IF(ROW()-8&gt;'Inf.'!$I$10,"",VLOOKUP(E282,'Q1.SL'!F:M,5,FALSE))</f>
        <v/>
      </c>
      <c r="I282" s="46"/>
      <c r="J282" t="str">
        <f ca="1" t="shared" si="4"/>
        <v/>
      </c>
    </row>
    <row r="283" spans="1:10" ht="21.95" customHeight="1">
      <c r="A283" s="20" t="str">
        <f>VLOOKUP(E283,'Q1.SL'!F:M,8,FALSE)</f>
        <v/>
      </c>
      <c r="B283" s="21" t="str">
        <f>_xlfn.IFERROR(VLOOKUP(E283,'Rec.'!B:H,4,FALSE),"")</f>
        <v/>
      </c>
      <c r="C283" s="21" t="str">
        <f>_xlfn.IFERROR(VLOOKUP(E283,'Rec.'!B:H,5,FALSE),"")</f>
        <v/>
      </c>
      <c r="D283" s="20" t="str">
        <f>_xlfn.IFERROR(VLOOKUP(E283,'Rec.'!B:H,6,FALSE),"")</f>
        <v/>
      </c>
      <c r="E283" s="20" t="str">
        <f>_xlfn.IFERROR(VLOOKUP(ROW()-8,'Q1.SL'!A:O,6,FALSE),"")</f>
        <v/>
      </c>
      <c r="F283" s="20" t="str">
        <f>VLOOKUP(E283,'Q1.SL'!F:M,6,FALSE)</f>
        <v/>
      </c>
      <c r="G283" s="31" t="str">
        <f>IF(ROW()-8&gt;'Inf.'!$I$10,"",VLOOKUP(E283,'Q1.SL'!F:M,4,FALSE))</f>
        <v/>
      </c>
      <c r="H283" s="20" t="str">
        <f>IF(ROW()-8&gt;'Inf.'!$I$10,"",VLOOKUP(E283,'Q1.SL'!F:M,5,FALSE))</f>
        <v/>
      </c>
      <c r="I283" s="46"/>
      <c r="J283" t="str">
        <f ca="1" t="shared" si="4"/>
        <v/>
      </c>
    </row>
    <row r="284" spans="1:10" ht="21.95" customHeight="1">
      <c r="A284" s="20" t="str">
        <f>VLOOKUP(E284,'Q1.SL'!F:M,8,FALSE)</f>
        <v/>
      </c>
      <c r="B284" s="21" t="str">
        <f>_xlfn.IFERROR(VLOOKUP(E284,'Rec.'!B:H,4,FALSE),"")</f>
        <v/>
      </c>
      <c r="C284" s="21" t="str">
        <f>_xlfn.IFERROR(VLOOKUP(E284,'Rec.'!B:H,5,FALSE),"")</f>
        <v/>
      </c>
      <c r="D284" s="20" t="str">
        <f>_xlfn.IFERROR(VLOOKUP(E284,'Rec.'!B:H,6,FALSE),"")</f>
        <v/>
      </c>
      <c r="E284" s="20" t="str">
        <f>_xlfn.IFERROR(VLOOKUP(ROW()-8,'Q1.SL'!A:O,6,FALSE),"")</f>
        <v/>
      </c>
      <c r="F284" s="20" t="str">
        <f>VLOOKUP(E284,'Q1.SL'!F:M,6,FALSE)</f>
        <v/>
      </c>
      <c r="G284" s="31" t="str">
        <f>IF(ROW()-8&gt;'Inf.'!$I$10,"",VLOOKUP(E284,'Q1.SL'!F:M,4,FALSE))</f>
        <v/>
      </c>
      <c r="H284" s="20" t="str">
        <f>IF(ROW()-8&gt;'Inf.'!$I$10,"",VLOOKUP(E284,'Q1.SL'!F:M,5,FALSE))</f>
        <v/>
      </c>
      <c r="I284" s="46"/>
      <c r="J284" t="str">
        <f ca="1" t="shared" si="4"/>
        <v/>
      </c>
    </row>
    <row r="285" spans="1:10" ht="21.95" customHeight="1">
      <c r="A285" s="20" t="str">
        <f>VLOOKUP(E285,'Q1.SL'!F:M,8,FALSE)</f>
        <v/>
      </c>
      <c r="B285" s="21" t="str">
        <f>_xlfn.IFERROR(VLOOKUP(E285,'Rec.'!B:H,4,FALSE),"")</f>
        <v/>
      </c>
      <c r="C285" s="21" t="str">
        <f>_xlfn.IFERROR(VLOOKUP(E285,'Rec.'!B:H,5,FALSE),"")</f>
        <v/>
      </c>
      <c r="D285" s="20" t="str">
        <f>_xlfn.IFERROR(VLOOKUP(E285,'Rec.'!B:H,6,FALSE),"")</f>
        <v/>
      </c>
      <c r="E285" s="20" t="str">
        <f>_xlfn.IFERROR(VLOOKUP(ROW()-8,'Q1.SL'!A:O,6,FALSE),"")</f>
        <v/>
      </c>
      <c r="F285" s="20" t="str">
        <f>VLOOKUP(E285,'Q1.SL'!F:M,6,FALSE)</f>
        <v/>
      </c>
      <c r="G285" s="31" t="str">
        <f>IF(ROW()-8&gt;'Inf.'!$I$10,"",VLOOKUP(E285,'Q1.SL'!F:M,4,FALSE))</f>
        <v/>
      </c>
      <c r="H285" s="20" t="str">
        <f>IF(ROW()-8&gt;'Inf.'!$I$10,"",VLOOKUP(E285,'Q1.SL'!F:M,5,FALSE))</f>
        <v/>
      </c>
      <c r="I285" s="46"/>
      <c r="J285" t="str">
        <f ca="1" t="shared" si="4"/>
        <v/>
      </c>
    </row>
    <row r="286" spans="1:10" ht="21.95" customHeight="1">
      <c r="A286" s="20" t="str">
        <f>VLOOKUP(E286,'Q1.SL'!F:M,8,FALSE)</f>
        <v/>
      </c>
      <c r="B286" s="21" t="str">
        <f>_xlfn.IFERROR(VLOOKUP(E286,'Rec.'!B:H,4,FALSE),"")</f>
        <v/>
      </c>
      <c r="C286" s="21" t="str">
        <f>_xlfn.IFERROR(VLOOKUP(E286,'Rec.'!B:H,5,FALSE),"")</f>
        <v/>
      </c>
      <c r="D286" s="20" t="str">
        <f>_xlfn.IFERROR(VLOOKUP(E286,'Rec.'!B:H,6,FALSE),"")</f>
        <v/>
      </c>
      <c r="E286" s="20" t="str">
        <f>_xlfn.IFERROR(VLOOKUP(ROW()-8,'Q1.SL'!A:O,6,FALSE),"")</f>
        <v/>
      </c>
      <c r="F286" s="20" t="str">
        <f>VLOOKUP(E286,'Q1.SL'!F:M,6,FALSE)</f>
        <v/>
      </c>
      <c r="G286" s="31" t="str">
        <f>IF(ROW()-8&gt;'Inf.'!$I$10,"",VLOOKUP(E286,'Q1.SL'!F:M,4,FALSE))</f>
        <v/>
      </c>
      <c r="H286" s="20" t="str">
        <f>IF(ROW()-8&gt;'Inf.'!$I$10,"",VLOOKUP(E286,'Q1.SL'!F:M,5,FALSE))</f>
        <v/>
      </c>
      <c r="I286" s="46"/>
      <c r="J286" t="str">
        <f ca="1" t="shared" si="4"/>
        <v/>
      </c>
    </row>
    <row r="287" spans="1:10" ht="21.95" customHeight="1">
      <c r="A287" s="20" t="str">
        <f>VLOOKUP(E287,'Q1.SL'!F:M,8,FALSE)</f>
        <v/>
      </c>
      <c r="B287" s="21" t="str">
        <f>_xlfn.IFERROR(VLOOKUP(E287,'Rec.'!B:H,4,FALSE),"")</f>
        <v/>
      </c>
      <c r="C287" s="21" t="str">
        <f>_xlfn.IFERROR(VLOOKUP(E287,'Rec.'!B:H,5,FALSE),"")</f>
        <v/>
      </c>
      <c r="D287" s="20" t="str">
        <f>_xlfn.IFERROR(VLOOKUP(E287,'Rec.'!B:H,6,FALSE),"")</f>
        <v/>
      </c>
      <c r="E287" s="20" t="str">
        <f>_xlfn.IFERROR(VLOOKUP(ROW()-8,'Q1.SL'!A:O,6,FALSE),"")</f>
        <v/>
      </c>
      <c r="F287" s="20" t="str">
        <f>VLOOKUP(E287,'Q1.SL'!F:M,6,FALSE)</f>
        <v/>
      </c>
      <c r="G287" s="31" t="str">
        <f>IF(ROW()-8&gt;'Inf.'!$I$10,"",VLOOKUP(E287,'Q1.SL'!F:M,4,FALSE))</f>
        <v/>
      </c>
      <c r="H287" s="20" t="str">
        <f>IF(ROW()-8&gt;'Inf.'!$I$10,"",VLOOKUP(E287,'Q1.SL'!F:M,5,FALSE))</f>
        <v/>
      </c>
      <c r="I287" s="46"/>
      <c r="J287" t="str">
        <f ca="1" t="shared" si="4"/>
        <v/>
      </c>
    </row>
    <row r="288" spans="1:10" ht="21.95" customHeight="1">
      <c r="A288" s="20" t="str">
        <f>VLOOKUP(E288,'Q1.SL'!F:M,8,FALSE)</f>
        <v/>
      </c>
      <c r="B288" s="21" t="str">
        <f>_xlfn.IFERROR(VLOOKUP(E288,'Rec.'!B:H,4,FALSE),"")</f>
        <v/>
      </c>
      <c r="C288" s="21" t="str">
        <f>_xlfn.IFERROR(VLOOKUP(E288,'Rec.'!B:H,5,FALSE),"")</f>
        <v/>
      </c>
      <c r="D288" s="20" t="str">
        <f>_xlfn.IFERROR(VLOOKUP(E288,'Rec.'!B:H,6,FALSE),"")</f>
        <v/>
      </c>
      <c r="E288" s="20" t="str">
        <f>_xlfn.IFERROR(VLOOKUP(ROW()-8,'Q1.SL'!A:O,6,FALSE),"")</f>
        <v/>
      </c>
      <c r="F288" s="20" t="str">
        <f>VLOOKUP(E288,'Q1.SL'!F:M,6,FALSE)</f>
        <v/>
      </c>
      <c r="G288" s="31" t="str">
        <f>IF(ROW()-8&gt;'Inf.'!$I$10,"",VLOOKUP(E288,'Q1.SL'!F:M,4,FALSE))</f>
        <v/>
      </c>
      <c r="H288" s="20" t="str">
        <f>IF(ROW()-8&gt;'Inf.'!$I$10,"",VLOOKUP(E288,'Q1.SL'!F:M,5,FALSE))</f>
        <v/>
      </c>
      <c r="I288" s="46"/>
      <c r="J288" t="str">
        <f ca="1" t="shared" si="4"/>
        <v/>
      </c>
    </row>
    <row r="289" spans="1:10" ht="21.95" customHeight="1">
      <c r="A289" s="20" t="str">
        <f>VLOOKUP(E289,'Q1.SL'!F:M,8,FALSE)</f>
        <v/>
      </c>
      <c r="B289" s="21" t="str">
        <f>_xlfn.IFERROR(VLOOKUP(E289,'Rec.'!B:H,4,FALSE),"")</f>
        <v/>
      </c>
      <c r="C289" s="21" t="str">
        <f>_xlfn.IFERROR(VLOOKUP(E289,'Rec.'!B:H,5,FALSE),"")</f>
        <v/>
      </c>
      <c r="D289" s="20" t="str">
        <f>_xlfn.IFERROR(VLOOKUP(E289,'Rec.'!B:H,6,FALSE),"")</f>
        <v/>
      </c>
      <c r="E289" s="20" t="str">
        <f>_xlfn.IFERROR(VLOOKUP(ROW()-8,'Q1.SL'!A:O,6,FALSE),"")</f>
        <v/>
      </c>
      <c r="F289" s="20" t="str">
        <f>VLOOKUP(E289,'Q1.SL'!F:M,6,FALSE)</f>
        <v/>
      </c>
      <c r="G289" s="31" t="str">
        <f>IF(ROW()-8&gt;'Inf.'!$I$10,"",VLOOKUP(E289,'Q1.SL'!F:M,4,FALSE))</f>
        <v/>
      </c>
      <c r="H289" s="20" t="str">
        <f>IF(ROW()-8&gt;'Inf.'!$I$10,"",VLOOKUP(E289,'Q1.SL'!F:M,5,FALSE))</f>
        <v/>
      </c>
      <c r="I289" s="46"/>
      <c r="J289" t="str">
        <f ca="1" t="shared" si="4"/>
        <v/>
      </c>
    </row>
    <row r="290" spans="1:10" ht="21.95" customHeight="1">
      <c r="A290" s="20" t="str">
        <f>VLOOKUP(E290,'Q1.SL'!F:M,8,FALSE)</f>
        <v/>
      </c>
      <c r="B290" s="21" t="str">
        <f>_xlfn.IFERROR(VLOOKUP(E290,'Rec.'!B:H,4,FALSE),"")</f>
        <v/>
      </c>
      <c r="C290" s="21" t="str">
        <f>_xlfn.IFERROR(VLOOKUP(E290,'Rec.'!B:H,5,FALSE),"")</f>
        <v/>
      </c>
      <c r="D290" s="20" t="str">
        <f>_xlfn.IFERROR(VLOOKUP(E290,'Rec.'!B:H,6,FALSE),"")</f>
        <v/>
      </c>
      <c r="E290" s="20" t="str">
        <f>_xlfn.IFERROR(VLOOKUP(ROW()-8,'Q1.SL'!A:O,6,FALSE),"")</f>
        <v/>
      </c>
      <c r="F290" s="20" t="str">
        <f>VLOOKUP(E290,'Q1.SL'!F:M,6,FALSE)</f>
        <v/>
      </c>
      <c r="G290" s="31" t="str">
        <f>IF(ROW()-8&gt;'Inf.'!$I$10,"",VLOOKUP(E290,'Q1.SL'!F:M,4,FALSE))</f>
        <v/>
      </c>
      <c r="H290" s="20" t="str">
        <f>IF(ROW()-8&gt;'Inf.'!$I$10,"",VLOOKUP(E290,'Q1.SL'!F:M,5,FALSE))</f>
        <v/>
      </c>
      <c r="I290" s="46"/>
      <c r="J290" t="str">
        <f ca="1" t="shared" si="4"/>
        <v/>
      </c>
    </row>
    <row r="291" spans="1:10" ht="21.95" customHeight="1">
      <c r="A291" s="20" t="str">
        <f>VLOOKUP(E291,'Q1.SL'!F:M,8,FALSE)</f>
        <v/>
      </c>
      <c r="B291" s="21" t="str">
        <f>_xlfn.IFERROR(VLOOKUP(E291,'Rec.'!B:H,4,FALSE),"")</f>
        <v/>
      </c>
      <c r="C291" s="21" t="str">
        <f>_xlfn.IFERROR(VLOOKUP(E291,'Rec.'!B:H,5,FALSE),"")</f>
        <v/>
      </c>
      <c r="D291" s="20" t="str">
        <f>_xlfn.IFERROR(VLOOKUP(E291,'Rec.'!B:H,6,FALSE),"")</f>
        <v/>
      </c>
      <c r="E291" s="20" t="str">
        <f>_xlfn.IFERROR(VLOOKUP(ROW()-8,'Q1.SL'!A:O,6,FALSE),"")</f>
        <v/>
      </c>
      <c r="F291" s="20" t="str">
        <f>VLOOKUP(E291,'Q1.SL'!F:M,6,FALSE)</f>
        <v/>
      </c>
      <c r="G291" s="31" t="str">
        <f>IF(ROW()-8&gt;'Inf.'!$I$10,"",VLOOKUP(E291,'Q1.SL'!F:M,4,FALSE))</f>
        <v/>
      </c>
      <c r="H291" s="20" t="str">
        <f>IF(ROW()-8&gt;'Inf.'!$I$10,"",VLOOKUP(E291,'Q1.SL'!F:M,5,FALSE))</f>
        <v/>
      </c>
      <c r="I291" s="46"/>
      <c r="J291" t="str">
        <f ca="1" t="shared" si="4"/>
        <v/>
      </c>
    </row>
    <row r="292" spans="1:10" ht="21.95" customHeight="1">
      <c r="A292" s="20" t="str">
        <f>VLOOKUP(E292,'Q1.SL'!F:M,8,FALSE)</f>
        <v/>
      </c>
      <c r="B292" s="21" t="str">
        <f>_xlfn.IFERROR(VLOOKUP(E292,'Rec.'!B:H,4,FALSE),"")</f>
        <v/>
      </c>
      <c r="C292" s="21" t="str">
        <f>_xlfn.IFERROR(VLOOKUP(E292,'Rec.'!B:H,5,FALSE),"")</f>
        <v/>
      </c>
      <c r="D292" s="20" t="str">
        <f>_xlfn.IFERROR(VLOOKUP(E292,'Rec.'!B:H,6,FALSE),"")</f>
        <v/>
      </c>
      <c r="E292" s="20" t="str">
        <f>_xlfn.IFERROR(VLOOKUP(ROW()-8,'Q1.SL'!A:O,6,FALSE),"")</f>
        <v/>
      </c>
      <c r="F292" s="20" t="str">
        <f>VLOOKUP(E292,'Q1.SL'!F:M,6,FALSE)</f>
        <v/>
      </c>
      <c r="G292" s="31" t="str">
        <f>IF(ROW()-8&gt;'Inf.'!$I$10,"",VLOOKUP(E292,'Q1.SL'!F:M,4,FALSE))</f>
        <v/>
      </c>
      <c r="H292" s="20" t="str">
        <f>IF(ROW()-8&gt;'Inf.'!$I$10,"",VLOOKUP(E292,'Q1.SL'!F:M,5,FALSE))</f>
        <v/>
      </c>
      <c r="I292" s="46"/>
      <c r="J292" t="str">
        <f ca="1" t="shared" si="4"/>
        <v/>
      </c>
    </row>
    <row r="293" spans="1:10" ht="21.95" customHeight="1">
      <c r="A293" s="20" t="str">
        <f>VLOOKUP(E293,'Q1.SL'!F:M,8,FALSE)</f>
        <v/>
      </c>
      <c r="B293" s="21" t="str">
        <f>_xlfn.IFERROR(VLOOKUP(E293,'Rec.'!B:H,4,FALSE),"")</f>
        <v/>
      </c>
      <c r="C293" s="21" t="str">
        <f>_xlfn.IFERROR(VLOOKUP(E293,'Rec.'!B:H,5,FALSE),"")</f>
        <v/>
      </c>
      <c r="D293" s="20" t="str">
        <f>_xlfn.IFERROR(VLOOKUP(E293,'Rec.'!B:H,6,FALSE),"")</f>
        <v/>
      </c>
      <c r="E293" s="20" t="str">
        <f>_xlfn.IFERROR(VLOOKUP(ROW()-8,'Q1.SL'!A:O,6,FALSE),"")</f>
        <v/>
      </c>
      <c r="F293" s="20" t="str">
        <f>VLOOKUP(E293,'Q1.SL'!F:M,6,FALSE)</f>
        <v/>
      </c>
      <c r="G293" s="31" t="str">
        <f>IF(ROW()-8&gt;'Inf.'!$I$10,"",VLOOKUP(E293,'Q1.SL'!F:M,4,FALSE))</f>
        <v/>
      </c>
      <c r="H293" s="20" t="str">
        <f>IF(ROW()-8&gt;'Inf.'!$I$10,"",VLOOKUP(E293,'Q1.SL'!F:M,5,FALSE))</f>
        <v/>
      </c>
      <c r="I293" s="46"/>
      <c r="J293" t="str">
        <f ca="1" t="shared" si="4"/>
        <v/>
      </c>
    </row>
    <row r="294" spans="1:10" ht="21.95" customHeight="1">
      <c r="A294" s="20" t="str">
        <f>VLOOKUP(E294,'Q1.SL'!F:M,8,FALSE)</f>
        <v/>
      </c>
      <c r="B294" s="21" t="str">
        <f>_xlfn.IFERROR(VLOOKUP(E294,'Rec.'!B:H,4,FALSE),"")</f>
        <v/>
      </c>
      <c r="C294" s="21" t="str">
        <f>_xlfn.IFERROR(VLOOKUP(E294,'Rec.'!B:H,5,FALSE),"")</f>
        <v/>
      </c>
      <c r="D294" s="20" t="str">
        <f>_xlfn.IFERROR(VLOOKUP(E294,'Rec.'!B:H,6,FALSE),"")</f>
        <v/>
      </c>
      <c r="E294" s="20" t="str">
        <f>_xlfn.IFERROR(VLOOKUP(ROW()-8,'Q1.SL'!A:O,6,FALSE),"")</f>
        <v/>
      </c>
      <c r="F294" s="20" t="str">
        <f>VLOOKUP(E294,'Q1.SL'!F:M,6,FALSE)</f>
        <v/>
      </c>
      <c r="G294" s="31" t="str">
        <f>IF(ROW()-8&gt;'Inf.'!$I$10,"",VLOOKUP(E294,'Q1.SL'!F:M,4,FALSE))</f>
        <v/>
      </c>
      <c r="H294" s="20" t="str">
        <f>IF(ROW()-8&gt;'Inf.'!$I$10,"",VLOOKUP(E294,'Q1.SL'!F:M,5,FALSE))</f>
        <v/>
      </c>
      <c r="I294" s="46"/>
      <c r="J294" t="str">
        <f ca="1" t="shared" si="4"/>
        <v/>
      </c>
    </row>
    <row r="295" spans="1:10" ht="21.95" customHeight="1">
      <c r="A295" s="20" t="str">
        <f>VLOOKUP(E295,'Q1.SL'!F:M,8,FALSE)</f>
        <v/>
      </c>
      <c r="B295" s="21" t="str">
        <f>_xlfn.IFERROR(VLOOKUP(E295,'Rec.'!B:H,4,FALSE),"")</f>
        <v/>
      </c>
      <c r="C295" s="21" t="str">
        <f>_xlfn.IFERROR(VLOOKUP(E295,'Rec.'!B:H,5,FALSE),"")</f>
        <v/>
      </c>
      <c r="D295" s="20" t="str">
        <f>_xlfn.IFERROR(VLOOKUP(E295,'Rec.'!B:H,6,FALSE),"")</f>
        <v/>
      </c>
      <c r="E295" s="20" t="str">
        <f>_xlfn.IFERROR(VLOOKUP(ROW()-8,'Q1.SL'!A:O,6,FALSE),"")</f>
        <v/>
      </c>
      <c r="F295" s="20" t="str">
        <f>VLOOKUP(E295,'Q1.SL'!F:M,6,FALSE)</f>
        <v/>
      </c>
      <c r="G295" s="31" t="str">
        <f>IF(ROW()-8&gt;'Inf.'!$I$10,"",VLOOKUP(E295,'Q1.SL'!F:M,4,FALSE))</f>
        <v/>
      </c>
      <c r="H295" s="20" t="str">
        <f>IF(ROW()-8&gt;'Inf.'!$I$10,"",VLOOKUP(E295,'Q1.SL'!F:M,5,FALSE))</f>
        <v/>
      </c>
      <c r="I295" s="46"/>
      <c r="J295" t="str">
        <f ca="1" t="shared" si="4"/>
        <v/>
      </c>
    </row>
    <row r="296" spans="1:10" ht="21.95" customHeight="1">
      <c r="A296" s="20" t="str">
        <f>VLOOKUP(E296,'Q1.SL'!F:M,8,FALSE)</f>
        <v/>
      </c>
      <c r="B296" s="21" t="str">
        <f>_xlfn.IFERROR(VLOOKUP(E296,'Rec.'!B:H,4,FALSE),"")</f>
        <v/>
      </c>
      <c r="C296" s="21" t="str">
        <f>_xlfn.IFERROR(VLOOKUP(E296,'Rec.'!B:H,5,FALSE),"")</f>
        <v/>
      </c>
      <c r="D296" s="20" t="str">
        <f>_xlfn.IFERROR(VLOOKUP(E296,'Rec.'!B:H,6,FALSE),"")</f>
        <v/>
      </c>
      <c r="E296" s="20" t="str">
        <f>_xlfn.IFERROR(VLOOKUP(ROW()-8,'Q1.SL'!A:O,6,FALSE),"")</f>
        <v/>
      </c>
      <c r="F296" s="20" t="str">
        <f>VLOOKUP(E296,'Q1.SL'!F:M,6,FALSE)</f>
        <v/>
      </c>
      <c r="G296" s="31" t="str">
        <f>IF(ROW()-8&gt;'Inf.'!$I$10,"",VLOOKUP(E296,'Q1.SL'!F:M,4,FALSE))</f>
        <v/>
      </c>
      <c r="H296" s="20" t="str">
        <f>IF(ROW()-8&gt;'Inf.'!$I$10,"",VLOOKUP(E296,'Q1.SL'!F:M,5,FALSE))</f>
        <v/>
      </c>
      <c r="I296" s="46"/>
      <c r="J296" t="str">
        <f ca="1" t="shared" si="4"/>
        <v/>
      </c>
    </row>
    <row r="297" spans="1:10" ht="21.95" customHeight="1">
      <c r="A297" s="20" t="str">
        <f>VLOOKUP(E297,'Q1.SL'!F:M,8,FALSE)</f>
        <v/>
      </c>
      <c r="B297" s="21" t="str">
        <f>_xlfn.IFERROR(VLOOKUP(E297,'Rec.'!B:H,4,FALSE),"")</f>
        <v/>
      </c>
      <c r="C297" s="21" t="str">
        <f>_xlfn.IFERROR(VLOOKUP(E297,'Rec.'!B:H,5,FALSE),"")</f>
        <v/>
      </c>
      <c r="D297" s="20" t="str">
        <f>_xlfn.IFERROR(VLOOKUP(E297,'Rec.'!B:H,6,FALSE),"")</f>
        <v/>
      </c>
      <c r="E297" s="20" t="str">
        <f>_xlfn.IFERROR(VLOOKUP(ROW()-8,'Q1.SL'!A:O,6,FALSE),"")</f>
        <v/>
      </c>
      <c r="F297" s="20" t="str">
        <f>VLOOKUP(E297,'Q1.SL'!F:M,6,FALSE)</f>
        <v/>
      </c>
      <c r="G297" s="31" t="str">
        <f>IF(ROW()-8&gt;'Inf.'!$I$10,"",VLOOKUP(E297,'Q1.SL'!F:M,4,FALSE))</f>
        <v/>
      </c>
      <c r="H297" s="20" t="str">
        <f>IF(ROW()-8&gt;'Inf.'!$I$10,"",VLOOKUP(E297,'Q1.SL'!F:M,5,FALSE))</f>
        <v/>
      </c>
      <c r="I297" s="46"/>
      <c r="J297" t="str">
        <f ca="1" t="shared" si="4"/>
        <v/>
      </c>
    </row>
    <row r="298" spans="1:10" ht="21.95" customHeight="1">
      <c r="A298" s="20" t="str">
        <f>VLOOKUP(E298,'Q1.SL'!F:M,8,FALSE)</f>
        <v/>
      </c>
      <c r="B298" s="21" t="str">
        <f>_xlfn.IFERROR(VLOOKUP(E298,'Rec.'!B:H,4,FALSE),"")</f>
        <v/>
      </c>
      <c r="C298" s="21" t="str">
        <f>_xlfn.IFERROR(VLOOKUP(E298,'Rec.'!B:H,5,FALSE),"")</f>
        <v/>
      </c>
      <c r="D298" s="20" t="str">
        <f>_xlfn.IFERROR(VLOOKUP(E298,'Rec.'!B:H,6,FALSE),"")</f>
        <v/>
      </c>
      <c r="E298" s="20" t="str">
        <f>_xlfn.IFERROR(VLOOKUP(ROW()-8,'Q1.SL'!A:O,6,FALSE),"")</f>
        <v/>
      </c>
      <c r="F298" s="20" t="str">
        <f>VLOOKUP(E298,'Q1.SL'!F:M,6,FALSE)</f>
        <v/>
      </c>
      <c r="G298" s="31" t="str">
        <f>IF(ROW()-8&gt;'Inf.'!$I$10,"",VLOOKUP(E298,'Q1.SL'!F:M,4,FALSE))</f>
        <v/>
      </c>
      <c r="H298" s="20" t="str">
        <f>IF(ROW()-8&gt;'Inf.'!$I$10,"",VLOOKUP(E298,'Q1.SL'!F:M,5,FALSE))</f>
        <v/>
      </c>
      <c r="I298" s="46"/>
      <c r="J298" t="str">
        <f ca="1" t="shared" si="4"/>
        <v/>
      </c>
    </row>
    <row r="299" spans="1:10" ht="21.95" customHeight="1">
      <c r="A299" s="20" t="str">
        <f>VLOOKUP(E299,'Q1.SL'!F:M,8,FALSE)</f>
        <v/>
      </c>
      <c r="B299" s="21" t="str">
        <f>_xlfn.IFERROR(VLOOKUP(E299,'Rec.'!B:H,4,FALSE),"")</f>
        <v/>
      </c>
      <c r="C299" s="21" t="str">
        <f>_xlfn.IFERROR(VLOOKUP(E299,'Rec.'!B:H,5,FALSE),"")</f>
        <v/>
      </c>
      <c r="D299" s="20" t="str">
        <f>_xlfn.IFERROR(VLOOKUP(E299,'Rec.'!B:H,6,FALSE),"")</f>
        <v/>
      </c>
      <c r="E299" s="20" t="str">
        <f>_xlfn.IFERROR(VLOOKUP(ROW()-8,'Q1.SL'!A:O,6,FALSE),"")</f>
        <v/>
      </c>
      <c r="F299" s="20" t="str">
        <f>VLOOKUP(E299,'Q1.SL'!F:M,6,FALSE)</f>
        <v/>
      </c>
      <c r="G299" s="31" t="str">
        <f>IF(ROW()-8&gt;'Inf.'!$I$10,"",VLOOKUP(E299,'Q1.SL'!F:M,4,FALSE))</f>
        <v/>
      </c>
      <c r="H299" s="20" t="str">
        <f>IF(ROW()-8&gt;'Inf.'!$I$10,"",VLOOKUP(E299,'Q1.SL'!F:M,5,FALSE))</f>
        <v/>
      </c>
      <c r="I299" s="46"/>
      <c r="J299" t="str">
        <f ca="1" t="shared" si="4"/>
        <v/>
      </c>
    </row>
    <row r="300" spans="1:10" ht="21.95" customHeight="1">
      <c r="A300" s="20" t="str">
        <f>VLOOKUP(E300,'Q1.SL'!F:M,8,FALSE)</f>
        <v/>
      </c>
      <c r="B300" s="21" t="str">
        <f>_xlfn.IFERROR(VLOOKUP(E300,'Rec.'!B:H,4,FALSE),"")</f>
        <v/>
      </c>
      <c r="C300" s="21" t="str">
        <f>_xlfn.IFERROR(VLOOKUP(E300,'Rec.'!B:H,5,FALSE),"")</f>
        <v/>
      </c>
      <c r="D300" s="20" t="str">
        <f>_xlfn.IFERROR(VLOOKUP(E300,'Rec.'!B:H,6,FALSE),"")</f>
        <v/>
      </c>
      <c r="E300" s="20" t="str">
        <f>_xlfn.IFERROR(VLOOKUP(ROW()-8,'Q1.SL'!A:O,6,FALSE),"")</f>
        <v/>
      </c>
      <c r="F300" s="20" t="str">
        <f>VLOOKUP(E300,'Q1.SL'!F:M,6,FALSE)</f>
        <v/>
      </c>
      <c r="G300" s="31" t="str">
        <f>IF(ROW()-8&gt;'Inf.'!$I$10,"",VLOOKUP(E300,'Q1.SL'!F:M,4,FALSE))</f>
        <v/>
      </c>
      <c r="H300" s="20" t="str">
        <f>IF(ROW()-8&gt;'Inf.'!$I$10,"",VLOOKUP(E300,'Q1.SL'!F:M,5,FALSE))</f>
        <v/>
      </c>
      <c r="I300" s="46"/>
      <c r="J300" t="str">
        <f ca="1" t="shared" si="4"/>
        <v/>
      </c>
    </row>
    <row r="301" spans="1:10" ht="21.95" customHeight="1">
      <c r="A301" s="20" t="str">
        <f>VLOOKUP(E301,'Q1.SL'!F:M,8,FALSE)</f>
        <v/>
      </c>
      <c r="B301" s="21" t="str">
        <f>_xlfn.IFERROR(VLOOKUP(E301,'Rec.'!B:H,4,FALSE),"")</f>
        <v/>
      </c>
      <c r="C301" s="21" t="str">
        <f>_xlfn.IFERROR(VLOOKUP(E301,'Rec.'!B:H,5,FALSE),"")</f>
        <v/>
      </c>
      <c r="D301" s="20" t="str">
        <f>_xlfn.IFERROR(VLOOKUP(E301,'Rec.'!B:H,6,FALSE),"")</f>
        <v/>
      </c>
      <c r="E301" s="20" t="str">
        <f>_xlfn.IFERROR(VLOOKUP(ROW()-8,'Q1.SL'!A:O,6,FALSE),"")</f>
        <v/>
      </c>
      <c r="F301" s="20" t="str">
        <f>VLOOKUP(E301,'Q1.SL'!F:M,6,FALSE)</f>
        <v/>
      </c>
      <c r="G301" s="31" t="str">
        <f>IF(ROW()-8&gt;'Inf.'!$I$10,"",VLOOKUP(E301,'Q1.SL'!F:M,4,FALSE))</f>
        <v/>
      </c>
      <c r="H301" s="20" t="str">
        <f>IF(ROW()-8&gt;'Inf.'!$I$10,"",VLOOKUP(E301,'Q1.SL'!F:M,5,FALSE))</f>
        <v/>
      </c>
      <c r="I301" s="46"/>
      <c r="J301" t="str">
        <f ca="1" t="shared" si="4"/>
        <v/>
      </c>
    </row>
    <row r="302" spans="1:10" ht="21.95" customHeight="1">
      <c r="A302" s="20" t="str">
        <f>VLOOKUP(E302,'Q1.SL'!F:M,8,FALSE)</f>
        <v/>
      </c>
      <c r="B302" s="21" t="str">
        <f>_xlfn.IFERROR(VLOOKUP(E302,'Rec.'!B:H,4,FALSE),"")</f>
        <v/>
      </c>
      <c r="C302" s="21" t="str">
        <f>_xlfn.IFERROR(VLOOKUP(E302,'Rec.'!B:H,5,FALSE),"")</f>
        <v/>
      </c>
      <c r="D302" s="20" t="str">
        <f>_xlfn.IFERROR(VLOOKUP(E302,'Rec.'!B:H,6,FALSE),"")</f>
        <v/>
      </c>
      <c r="E302" s="20" t="str">
        <f>_xlfn.IFERROR(VLOOKUP(ROW()-8,'Q1.SL'!A:O,6,FALSE),"")</f>
        <v/>
      </c>
      <c r="F302" s="20" t="str">
        <f>VLOOKUP(E302,'Q1.SL'!F:M,6,FALSE)</f>
        <v/>
      </c>
      <c r="G302" s="31" t="str">
        <f>IF(ROW()-8&gt;'Inf.'!$I$10,"",VLOOKUP(E302,'Q1.SL'!F:M,4,FALSE))</f>
        <v/>
      </c>
      <c r="H302" s="20" t="str">
        <f>IF(ROW()-8&gt;'Inf.'!$I$10,"",VLOOKUP(E302,'Q1.SL'!F:M,5,FALSE))</f>
        <v/>
      </c>
      <c r="I302" s="46"/>
      <c r="J302" t="str">
        <f ca="1" t="shared" si="4"/>
        <v/>
      </c>
    </row>
    <row r="303" spans="1:10" ht="21.95" customHeight="1">
      <c r="A303" s="20" t="str">
        <f>VLOOKUP(E303,'Q1.SL'!F:M,8,FALSE)</f>
        <v/>
      </c>
      <c r="B303" s="21" t="str">
        <f>_xlfn.IFERROR(VLOOKUP(E303,'Rec.'!B:H,4,FALSE),"")</f>
        <v/>
      </c>
      <c r="C303" s="21" t="str">
        <f>_xlfn.IFERROR(VLOOKUP(E303,'Rec.'!B:H,5,FALSE),"")</f>
        <v/>
      </c>
      <c r="D303" s="20" t="str">
        <f>_xlfn.IFERROR(VLOOKUP(E303,'Rec.'!B:H,6,FALSE),"")</f>
        <v/>
      </c>
      <c r="E303" s="20" t="str">
        <f>_xlfn.IFERROR(VLOOKUP(ROW()-8,'Q1.SL'!A:O,6,FALSE),"")</f>
        <v/>
      </c>
      <c r="F303" s="20" t="str">
        <f>VLOOKUP(E303,'Q1.SL'!F:M,6,FALSE)</f>
        <v/>
      </c>
      <c r="G303" s="31" t="str">
        <f>IF(ROW()-8&gt;'Inf.'!$I$10,"",VLOOKUP(E303,'Q1.SL'!F:M,4,FALSE))</f>
        <v/>
      </c>
      <c r="H303" s="20" t="str">
        <f>IF(ROW()-8&gt;'Inf.'!$I$10,"",VLOOKUP(E303,'Q1.SL'!F:M,5,FALSE))</f>
        <v/>
      </c>
      <c r="I303" s="46"/>
      <c r="J303" t="str">
        <f ca="1" t="shared" si="4"/>
        <v/>
      </c>
    </row>
    <row r="304" spans="1:10" ht="21.95" customHeight="1">
      <c r="A304" s="20" t="str">
        <f>VLOOKUP(E304,'Q1.SL'!F:M,8,FALSE)</f>
        <v/>
      </c>
      <c r="B304" s="21" t="str">
        <f>_xlfn.IFERROR(VLOOKUP(E304,'Rec.'!B:H,4,FALSE),"")</f>
        <v/>
      </c>
      <c r="C304" s="21" t="str">
        <f>_xlfn.IFERROR(VLOOKUP(E304,'Rec.'!B:H,5,FALSE),"")</f>
        <v/>
      </c>
      <c r="D304" s="20" t="str">
        <f>_xlfn.IFERROR(VLOOKUP(E304,'Rec.'!B:H,6,FALSE),"")</f>
        <v/>
      </c>
      <c r="E304" s="20" t="str">
        <f>_xlfn.IFERROR(VLOOKUP(ROW()-8,'Q1.SL'!A:O,6,FALSE),"")</f>
        <v/>
      </c>
      <c r="F304" s="20" t="str">
        <f>VLOOKUP(E304,'Q1.SL'!F:M,6,FALSE)</f>
        <v/>
      </c>
      <c r="G304" s="31" t="str">
        <f>IF(ROW()-8&gt;'Inf.'!$I$10,"",VLOOKUP(E304,'Q1.SL'!F:M,4,FALSE))</f>
        <v/>
      </c>
      <c r="H304" s="20" t="str">
        <f>IF(ROW()-8&gt;'Inf.'!$I$10,"",VLOOKUP(E304,'Q1.SL'!F:M,5,FALSE))</f>
        <v/>
      </c>
      <c r="I304" s="46"/>
      <c r="J304" t="str">
        <f ca="1" t="shared" si="4"/>
        <v/>
      </c>
    </row>
    <row r="305" spans="1:10" ht="21.95" customHeight="1">
      <c r="A305" s="20" t="str">
        <f>VLOOKUP(E305,'Q1.SL'!F:M,8,FALSE)</f>
        <v/>
      </c>
      <c r="B305" s="21" t="str">
        <f>_xlfn.IFERROR(VLOOKUP(E305,'Rec.'!B:H,4,FALSE),"")</f>
        <v/>
      </c>
      <c r="C305" s="21" t="str">
        <f>_xlfn.IFERROR(VLOOKUP(E305,'Rec.'!B:H,5,FALSE),"")</f>
        <v/>
      </c>
      <c r="D305" s="20" t="str">
        <f>_xlfn.IFERROR(VLOOKUP(E305,'Rec.'!B:H,6,FALSE),"")</f>
        <v/>
      </c>
      <c r="E305" s="20" t="str">
        <f>_xlfn.IFERROR(VLOOKUP(ROW()-8,'Q1.SL'!A:O,6,FALSE),"")</f>
        <v/>
      </c>
      <c r="F305" s="20" t="str">
        <f>VLOOKUP(E305,'Q1.SL'!F:M,6,FALSE)</f>
        <v/>
      </c>
      <c r="G305" s="31" t="str">
        <f>IF(ROW()-8&gt;'Inf.'!$I$10,"",VLOOKUP(E305,'Q1.SL'!F:M,4,FALSE))</f>
        <v/>
      </c>
      <c r="H305" s="20" t="str">
        <f>IF(ROW()-8&gt;'Inf.'!$I$10,"",VLOOKUP(E305,'Q1.SL'!F:M,5,FALSE))</f>
        <v/>
      </c>
      <c r="I305" s="46"/>
      <c r="J305" t="str">
        <f ca="1" t="shared" si="4"/>
        <v/>
      </c>
    </row>
    <row r="306" spans="1:10" ht="21.95" customHeight="1">
      <c r="A306" s="20" t="str">
        <f>VLOOKUP(E306,'Q1.SL'!F:M,8,FALSE)</f>
        <v/>
      </c>
      <c r="B306" s="21" t="str">
        <f>_xlfn.IFERROR(VLOOKUP(E306,'Rec.'!B:H,4,FALSE),"")</f>
        <v/>
      </c>
      <c r="C306" s="21" t="str">
        <f>_xlfn.IFERROR(VLOOKUP(E306,'Rec.'!B:H,5,FALSE),"")</f>
        <v/>
      </c>
      <c r="D306" s="20" t="str">
        <f>_xlfn.IFERROR(VLOOKUP(E306,'Rec.'!B:H,6,FALSE),"")</f>
        <v/>
      </c>
      <c r="E306" s="20" t="str">
        <f>_xlfn.IFERROR(VLOOKUP(ROW()-8,'Q1.SL'!A:O,6,FALSE),"")</f>
        <v/>
      </c>
      <c r="F306" s="20" t="str">
        <f>VLOOKUP(E306,'Q1.SL'!F:M,6,FALSE)</f>
        <v/>
      </c>
      <c r="G306" s="31" t="str">
        <f>IF(ROW()-8&gt;'Inf.'!$I$10,"",VLOOKUP(E306,'Q1.SL'!F:M,4,FALSE))</f>
        <v/>
      </c>
      <c r="H306" s="20" t="str">
        <f>IF(ROW()-8&gt;'Inf.'!$I$10,"",VLOOKUP(E306,'Q1.SL'!F:M,5,FALSE))</f>
        <v/>
      </c>
      <c r="I306" s="46"/>
      <c r="J306" t="str">
        <f ca="1" t="shared" si="4"/>
        <v/>
      </c>
    </row>
    <row r="307" spans="1:10" ht="21.95" customHeight="1">
      <c r="A307" s="20" t="str">
        <f>VLOOKUP(E307,'Q1.SL'!F:M,8,FALSE)</f>
        <v/>
      </c>
      <c r="B307" s="21" t="str">
        <f>_xlfn.IFERROR(VLOOKUP(E307,'Rec.'!B:H,4,FALSE),"")</f>
        <v/>
      </c>
      <c r="C307" s="21" t="str">
        <f>_xlfn.IFERROR(VLOOKUP(E307,'Rec.'!B:H,5,FALSE),"")</f>
        <v/>
      </c>
      <c r="D307" s="20" t="str">
        <f>_xlfn.IFERROR(VLOOKUP(E307,'Rec.'!B:H,6,FALSE),"")</f>
        <v/>
      </c>
      <c r="E307" s="20" t="str">
        <f>_xlfn.IFERROR(VLOOKUP(ROW()-8,'Q1.SL'!A:O,6,FALSE),"")</f>
        <v/>
      </c>
      <c r="F307" s="20" t="str">
        <f>VLOOKUP(E307,'Q1.SL'!F:M,6,FALSE)</f>
        <v/>
      </c>
      <c r="G307" s="31" t="str">
        <f>IF(ROW()-8&gt;'Inf.'!$I$10,"",VLOOKUP(E307,'Q1.SL'!F:M,4,FALSE))</f>
        <v/>
      </c>
      <c r="H307" s="20" t="str">
        <f>IF(ROW()-8&gt;'Inf.'!$I$10,"",VLOOKUP(E307,'Q1.SL'!F:M,5,FALSE))</f>
        <v/>
      </c>
      <c r="I307" s="46"/>
      <c r="J307" t="str">
        <f ca="1" t="shared" si="4"/>
        <v/>
      </c>
    </row>
    <row r="308" spans="1:10" ht="21.95" customHeight="1">
      <c r="A308" s="20" t="str">
        <f>VLOOKUP(E308,'Q1.SL'!F:M,8,FALSE)</f>
        <v/>
      </c>
      <c r="B308" s="21" t="str">
        <f>_xlfn.IFERROR(VLOOKUP(E308,'Rec.'!B:H,4,FALSE),"")</f>
        <v/>
      </c>
      <c r="C308" s="21" t="str">
        <f>_xlfn.IFERROR(VLOOKUP(E308,'Rec.'!B:H,5,FALSE),"")</f>
        <v/>
      </c>
      <c r="D308" s="20" t="str">
        <f>_xlfn.IFERROR(VLOOKUP(E308,'Rec.'!B:H,6,FALSE),"")</f>
        <v/>
      </c>
      <c r="E308" s="20" t="str">
        <f>_xlfn.IFERROR(VLOOKUP(ROW()-8,'Q1.SL'!A:O,6,FALSE),"")</f>
        <v/>
      </c>
      <c r="F308" s="20" t="str">
        <f>VLOOKUP(E308,'Q1.SL'!F:M,6,FALSE)</f>
        <v/>
      </c>
      <c r="G308" s="31" t="str">
        <f>IF(ROW()-8&gt;'Inf.'!$I$10,"",VLOOKUP(E308,'Q1.SL'!F:M,4,FALSE))</f>
        <v/>
      </c>
      <c r="H308" s="20" t="str">
        <f>IF(ROW()-8&gt;'Inf.'!$I$10,"",VLOOKUP(E308,'Q1.SL'!F:M,5,FALSE))</f>
        <v/>
      </c>
      <c r="I308" s="46"/>
      <c r="J308" t="str">
        <f ca="1" t="shared" si="4"/>
        <v/>
      </c>
    </row>
    <row r="309" spans="1:10" ht="21.95" customHeight="1">
      <c r="A309" s="20" t="str">
        <f>VLOOKUP(E309,'Q1.SL'!F:M,8,FALSE)</f>
        <v/>
      </c>
      <c r="B309" s="21" t="str">
        <f>_xlfn.IFERROR(VLOOKUP(E309,'Rec.'!B:H,4,FALSE),"")</f>
        <v/>
      </c>
      <c r="C309" s="21" t="str">
        <f>_xlfn.IFERROR(VLOOKUP(E309,'Rec.'!B:H,5,FALSE),"")</f>
        <v/>
      </c>
      <c r="D309" s="20" t="str">
        <f>_xlfn.IFERROR(VLOOKUP(E309,'Rec.'!B:H,6,FALSE),"")</f>
        <v/>
      </c>
      <c r="E309" s="20" t="str">
        <f>_xlfn.IFERROR(VLOOKUP(ROW()-8,'Q1.SL'!A:O,6,FALSE),"")</f>
        <v/>
      </c>
      <c r="F309" s="20" t="str">
        <f>VLOOKUP(E309,'Q1.SL'!F:M,6,FALSE)</f>
        <v/>
      </c>
      <c r="G309" s="31" t="str">
        <f>IF(ROW()-8&gt;'Inf.'!$I$10,"",VLOOKUP(E309,'Q1.SL'!F:M,4,FALSE))</f>
        <v/>
      </c>
      <c r="H309" s="20" t="str">
        <f>IF(ROW()-8&gt;'Inf.'!$I$10,"",VLOOKUP(E309,'Q1.SL'!F:M,5,FALSE))</f>
        <v/>
      </c>
      <c r="I309" s="46"/>
      <c r="J309" t="str">
        <f ca="1" t="shared" si="4"/>
        <v/>
      </c>
    </row>
  </sheetData>
  <mergeCells count="3">
    <mergeCell ref="A1:I1"/>
    <mergeCell ref="A2:I2"/>
    <mergeCell ref="G5:H5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0" operator="equal">
      <formula>0</formula>
    </cfRule>
  </conditionalFormatting>
  <printOptions/>
  <pageMargins left="0.71" right="0.7" top="0.75" bottom="0.75" header="0.3" footer="0.3"/>
  <pageSetup fitToHeight="0" fitToWidth="1" horizontalDpi="200" verticalDpi="200" orientation="portrait" paperSize="9" scale="84" r:id="rId2"/>
  <headerFooter>
    <oddFooter>&amp;L&amp;"B Titr"&amp;10Route Judge:  &amp;"B Mitra"&amp;12&amp;C&amp;"B Titr"&amp;10Category Judge:  &amp;"B Mitra"&amp;12Paťka Rafajdusová&amp;R&amp;"B Titr"&amp;10   Jury President:  &amp;"B Mitra"&amp;12Paťka Rafajdusová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08"/>
  <sheetViews>
    <sheetView workbookViewId="0" topLeftCell="C1">
      <pane ySplit="8" topLeftCell="A11" activePane="bottomLeft" state="frozen"/>
      <selection pane="topLeft" activeCell="C1" sqref="C1"/>
      <selection pane="bottomLeft" activeCell="I20" sqref="I20"/>
    </sheetView>
  </sheetViews>
  <sheetFormatPr defaultColWidth="9.00390625" defaultRowHeight="15"/>
  <cols>
    <col min="1" max="2" width="7.28125" style="8" hidden="1" customWidth="1"/>
    <col min="3" max="3" width="7.00390625" style="8" bestFit="1" customWidth="1"/>
    <col min="4" max="4" width="17.28125" style="8" customWidth="1"/>
    <col min="5" max="5" width="16.421875" style="8" customWidth="1"/>
    <col min="6" max="6" width="7.7109375" style="8" customWidth="1"/>
    <col min="7" max="7" width="9.28125" style="8" customWidth="1"/>
    <col min="8" max="8" width="15.57421875" style="47" customWidth="1"/>
    <col min="9" max="9" width="8.140625" style="48" customWidth="1"/>
    <col min="10" max="10" width="6.28125" style="49" customWidth="1"/>
    <col min="11" max="11" width="27.57421875" style="48" customWidth="1"/>
    <col min="12" max="12" width="20.57421875" style="12" customWidth="1"/>
    <col min="13" max="13" width="27.421875" style="8" customWidth="1"/>
    <col min="14" max="14" width="67.57421875" style="8" customWidth="1"/>
    <col min="15" max="15" width="43.7109375" style="8" customWidth="1"/>
    <col min="16" max="16" width="39.7109375" style="8" customWidth="1"/>
    <col min="17" max="17" width="9.421875" style="8" customWidth="1"/>
    <col min="18" max="16384" width="9.00390625" style="8" customWidth="1"/>
  </cols>
  <sheetData>
    <row r="1" spans="3:13" s="33" customFormat="1" ht="18" customHeight="1">
      <c r="C1" s="107" t="str">
        <f>'Inf.'!C2&amp;" - "&amp;'Inf.'!C5</f>
        <v xml:space="preserve">2.Kolo SP a MSR  v Drytoolingu - Zilina La Skala  Slovakia </v>
      </c>
      <c r="D1" s="107"/>
      <c r="E1" s="107"/>
      <c r="F1" s="107"/>
      <c r="G1" s="107"/>
      <c r="H1" s="107"/>
      <c r="I1" s="34"/>
      <c r="M1" s="36"/>
    </row>
    <row r="2" spans="3:13" s="33" customFormat="1" ht="18" customHeight="1">
      <c r="C2" s="106" t="str">
        <f>"Startlist Qualification(2) "&amp;'Inf.'!C7&amp;" "&amp;'Inf.'!C8&amp;" Lead"</f>
        <v>Startlist Qualification(2) Man  Lead</v>
      </c>
      <c r="D2" s="106"/>
      <c r="E2" s="106"/>
      <c r="F2" s="106"/>
      <c r="G2" s="106"/>
      <c r="H2" s="106"/>
      <c r="I2" s="50"/>
      <c r="M2" s="36"/>
    </row>
    <row r="3" spans="4:13" s="33" customFormat="1" ht="18" customHeight="1">
      <c r="D3" s="70"/>
      <c r="E3" s="45"/>
      <c r="F3" s="45"/>
      <c r="G3" s="70"/>
      <c r="H3" s="70"/>
      <c r="I3" s="44"/>
      <c r="M3" s="36"/>
    </row>
    <row r="4" spans="4:13" s="33" customFormat="1" ht="18" customHeight="1">
      <c r="D4" s="37" t="s">
        <v>18</v>
      </c>
      <c r="E4" s="64" t="str">
        <f>'Inf.'!C5</f>
        <v xml:space="preserve">Zilina La Skala  Slovakia </v>
      </c>
      <c r="F4" s="108" t="str">
        <f>IF('Inf.'!C10="Flash","Reciption Open:","Isolation Open:")</f>
        <v>Reciption Open:</v>
      </c>
      <c r="G4" s="108"/>
      <c r="H4" s="65">
        <f>'Inf.'!G4</f>
        <v>0</v>
      </c>
      <c r="I4" s="48"/>
      <c r="M4" s="36"/>
    </row>
    <row r="5" spans="4:13" s="33" customFormat="1" ht="18" customHeight="1">
      <c r="D5" s="37" t="s">
        <v>19</v>
      </c>
      <c r="E5" s="40">
        <f>'Inf.'!F4</f>
        <v>45269</v>
      </c>
      <c r="F5" s="108" t="str">
        <f>IF('Inf.'!C10="Flash","Reciption Close:","Isolation Close:")</f>
        <v>Reciption Close:</v>
      </c>
      <c r="G5" s="108"/>
      <c r="H5" s="65">
        <f>'Inf.'!H4</f>
        <v>0</v>
      </c>
      <c r="I5" s="48"/>
      <c r="M5" s="36"/>
    </row>
    <row r="6" spans="4:13" s="33" customFormat="1" ht="18" customHeight="1">
      <c r="D6" s="38"/>
      <c r="E6" s="64"/>
      <c r="F6" s="108" t="s">
        <v>27</v>
      </c>
      <c r="G6" s="108"/>
      <c r="H6" s="65">
        <f>'Inf.'!I4</f>
        <v>0</v>
      </c>
      <c r="I6" s="48"/>
      <c r="M6" s="36"/>
    </row>
    <row r="7" spans="3:13" s="33" customFormat="1" ht="18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5" ht="35.1" customHeight="1">
      <c r="A8" t="s">
        <v>48</v>
      </c>
      <c r="C8" s="16" t="s">
        <v>14</v>
      </c>
      <c r="D8" s="78" t="s">
        <v>15</v>
      </c>
      <c r="E8" s="78" t="s">
        <v>16</v>
      </c>
      <c r="F8" s="79" t="s">
        <v>45</v>
      </c>
      <c r="G8" s="78" t="s">
        <v>22</v>
      </c>
      <c r="H8" s="78" t="s">
        <v>30</v>
      </c>
      <c r="I8" s="78" t="s">
        <v>23</v>
      </c>
      <c r="J8" s="78" t="s">
        <v>24</v>
      </c>
      <c r="K8" s="80" t="s">
        <v>41</v>
      </c>
      <c r="L8" s="11"/>
      <c r="N8" s="3" t="s">
        <v>25</v>
      </c>
      <c r="O8" s="3" t="s">
        <v>26</v>
      </c>
    </row>
    <row r="9" spans="1:16" ht="21.95" customHeight="1">
      <c r="A9" s="8">
        <f>_xlfn.IFERROR(IF(C9&gt;ROUNDUP(MAX(C:C)/4,0),C9-ROUNDUP(MAX(C:C)/4,0),C9+3*ROUNDUP(MAX(C:C)/4,0)-IF(MOD(MAX(C:C),4)=0,0,IF(MOD(MAX(C:C),4)=1,3,IF(MOD(MAX(C:C),4)=2,2,IF(MOD(MAX(C:C),4)=3,1))))),"")</f>
        <v>13</v>
      </c>
      <c r="B9" s="8">
        <f aca="true" t="shared" si="0" ref="B9:B72">P9</f>
        <v>17</v>
      </c>
      <c r="C9" s="20">
        <f>IF('Rec.'!H2&gt;0,COUNT('Rec.'!H$2:H2),"")</f>
        <v>1</v>
      </c>
      <c r="D9" s="21" t="str">
        <f>IF(C9&gt;'Inf.'!$I$10,"",VLOOKUP(A9,'Q1.SL'!B:F,2,FALSE))</f>
        <v>Marfiak</v>
      </c>
      <c r="E9" s="21" t="str">
        <f>IF(C9&gt;'Inf.'!$I$10,"",VLOOKUP(A9,'Q1.SL'!B:F,3,FALSE))</f>
        <v>Dávid</v>
      </c>
      <c r="F9" s="20" t="str">
        <f>IF(C9&gt;'Inf.'!$I$10,"",VLOOKUP(A9,'Q1.SL'!B:F,4,FALSE))</f>
        <v>SVK</v>
      </c>
      <c r="G9" s="20">
        <f>IF(C9&gt;'Inf.'!$I$10,"",VLOOKUP(A9,'Q1.SL'!B:F,5,FALSE))</f>
        <v>46</v>
      </c>
      <c r="H9" s="42"/>
      <c r="I9" s="42">
        <v>5</v>
      </c>
      <c r="J9" s="43"/>
      <c r="K9" s="42">
        <v>1</v>
      </c>
      <c r="L9" s="12">
        <f>_xlfn.IFERROR(IF(C9&gt;'Inf.'!$I$10,"",I9),"")</f>
        <v>5</v>
      </c>
      <c r="M9" s="8">
        <f>_xlfn.IFERROR(IF('Inf.'!$C$10="Onsight",IF(L9="TOP",10^7+(10-J9)+(3-K9)*10,L9*10^5+(3-K9)*10),IF(L9="TOP",10^7+(3-K9)*10,L9*10^5+(3-K9)*10)),"")</f>
        <v>500020</v>
      </c>
      <c r="N9" s="8">
        <f aca="true" t="shared" si="1" ref="N9:N72">_xlfn.IFERROR(RANK(M9,M:M,0),"")</f>
        <v>17</v>
      </c>
      <c r="O9" s="8">
        <f>_xlfn.IFERROR(N9*100+'Rec.'!I2,"")</f>
        <v>1700.592445778852</v>
      </c>
      <c r="P9" s="8">
        <f aca="true" t="shared" si="2" ref="P9:P72">_xlfn.IFERROR(RANK(O9,O:O,1),"")</f>
        <v>17</v>
      </c>
    </row>
    <row r="10" spans="1:16" ht="21.95" customHeight="1">
      <c r="A10" s="8">
        <f>_xlfn.IFERROR(IF(C10&gt;ROUNDUP(MAX(C:C)/4,0),C10-ROUNDUP(MAX(C:C)/4,0),C10+3*ROUNDUP(MAX(C:C)/4,0)-IF(MOD(MAX(C:C),4)=0,0,IF(MOD(MAX(C:C),4)=1,3,IF(MOD(MAX(C:C),4)=2,2,IF(MOD(MAX(C:C),4)=3,1))))),"")</f>
        <v>14</v>
      </c>
      <c r="B10" s="8">
        <f t="shared" si="0"/>
        <v>2</v>
      </c>
      <c r="C10" s="20">
        <f>IF('Rec.'!H3&gt;0,COUNT('Rec.'!H$2:H3),"")</f>
        <v>2</v>
      </c>
      <c r="D10" s="21" t="str">
        <f>IF(C10&gt;'Inf.'!$I$10,"",VLOOKUP(A10,'Q1.SL'!B:F,2,FALSE))</f>
        <v>Radovský</v>
      </c>
      <c r="E10" s="21" t="str">
        <f>IF(C10&gt;'Inf.'!$I$10,"",VLOOKUP(A10,'Q1.SL'!B:F,3,FALSE))</f>
        <v>Marek</v>
      </c>
      <c r="F10" s="20" t="str">
        <f>IF(C10&gt;'Inf.'!$I$10,"",VLOOKUP(A10,'Q1.SL'!B:F,4,FALSE))</f>
        <v>SVK</v>
      </c>
      <c r="G10" s="20">
        <f>IF(C10&gt;'Inf.'!$I$10,"",VLOOKUP(A10,'Q1.SL'!B:F,5,FALSE))</f>
        <v>47</v>
      </c>
      <c r="H10" s="42"/>
      <c r="I10" s="42" t="s">
        <v>143</v>
      </c>
      <c r="J10" s="43"/>
      <c r="K10" s="42">
        <v>1</v>
      </c>
      <c r="L10" s="12" t="str">
        <f>_xlfn.IFERROR(IF(C10&gt;'Inf.'!$I$10,"",I10),"")</f>
        <v>TOP</v>
      </c>
      <c r="M10" s="8">
        <f>_xlfn.IFERROR(IF('Inf.'!$C$10="Onsight",IF(L10="TOP",10^7+(10-J10)+(3-K10)*10,L10*10^5+(3-K10)*10),IF(L10="TOP",10^7+(3-K10)*10,L10*10^5+(3-K10)*10)),"")</f>
        <v>10000020</v>
      </c>
      <c r="N10" s="8">
        <f t="shared" si="1"/>
        <v>1</v>
      </c>
      <c r="O10" s="8">
        <f>_xlfn.IFERROR(N10*100+'Rec.'!I3,"")</f>
        <v>100.65367959353385</v>
      </c>
      <c r="P10" s="8">
        <f t="shared" si="2"/>
        <v>2</v>
      </c>
    </row>
    <row r="11" spans="1:16" ht="21.95" customHeight="1">
      <c r="A11" s="8">
        <f aca="true" t="shared" si="3" ref="A11:A73">_xlfn.IFERROR(IF(C11&gt;ROUNDUP(MAX(C:C)/4,0),C11-ROUNDUP(MAX(C:C)/4,0),C11+3*ROUNDUP(MAX(C:C)/4,0)-IF(MOD(MAX(C:C),4)=0,0,IF(MOD(MAX(C:C),4)=1,3,IF(MOD(MAX(C:C),4)=2,2,IF(MOD(MAX(C:C),4)=3,1))))),"")</f>
        <v>15</v>
      </c>
      <c r="B11" s="8">
        <f t="shared" si="0"/>
        <v>6</v>
      </c>
      <c r="C11" s="20">
        <f>IF('Rec.'!H4&gt;0,COUNT('Rec.'!H$2:H4),"")</f>
        <v>3</v>
      </c>
      <c r="D11" s="21" t="str">
        <f>IF(C11&gt;'Inf.'!$I$10,"",VLOOKUP(A11,'Q1.SL'!B:F,2,FALSE))</f>
        <v>Fraštia</v>
      </c>
      <c r="E11" s="21" t="str">
        <f>IF(C11&gt;'Inf.'!$I$10,"",VLOOKUP(A11,'Q1.SL'!B:F,3,FALSE))</f>
        <v>Emil</v>
      </c>
      <c r="F11" s="20" t="str">
        <f>IF(C11&gt;'Inf.'!$I$10,"",VLOOKUP(A11,'Q1.SL'!B:F,4,FALSE))</f>
        <v>SVK</v>
      </c>
      <c r="G11" s="20">
        <f>IF(C11&gt;'Inf.'!$I$10,"",VLOOKUP(A11,'Q1.SL'!B:F,5,FALSE))</f>
        <v>56</v>
      </c>
      <c r="H11" s="42"/>
      <c r="I11" s="42">
        <v>17</v>
      </c>
      <c r="J11" s="43"/>
      <c r="K11" s="42">
        <v>1</v>
      </c>
      <c r="L11" s="12">
        <f>_xlfn.IFERROR(IF(C11&gt;'Inf.'!$I$10,"",I11),"")</f>
        <v>17</v>
      </c>
      <c r="M11" s="8">
        <f>_xlfn.IFERROR(IF('Inf.'!$C$10="Onsight",IF(L11="TOP",10^7+(10-J11)+(3-K11)*10,L11*10^5+(3-K11)*10),IF(L11="TOP",10^7+(3-K11)*10,L11*10^5+(3-K11)*10)),"")</f>
        <v>1700020</v>
      </c>
      <c r="N11" s="8">
        <f t="shared" si="1"/>
        <v>6</v>
      </c>
      <c r="O11" s="8">
        <f>_xlfn.IFERROR(N11*100+'Rec.'!I4,"")</f>
        <v>600.6152707397669</v>
      </c>
      <c r="P11" s="8">
        <f t="shared" si="2"/>
        <v>6</v>
      </c>
    </row>
    <row r="12" spans="1:16" ht="21.95" customHeight="1">
      <c r="A12" s="8">
        <f t="shared" si="3"/>
        <v>16</v>
      </c>
      <c r="B12" s="8">
        <f t="shared" si="0"/>
        <v>12</v>
      </c>
      <c r="C12" s="20">
        <f>IF('Rec.'!H5&gt;0,COUNT('Rec.'!H$2:H5),"")</f>
        <v>4</v>
      </c>
      <c r="D12" s="21" t="str">
        <f>IF(C12&gt;'Inf.'!$I$10,"",VLOOKUP(A12,'Q1.SL'!B:F,2,FALSE))</f>
        <v>Mrovčák</v>
      </c>
      <c r="E12" s="21" t="str">
        <f>IF(C12&gt;'Inf.'!$I$10,"",VLOOKUP(A12,'Q1.SL'!B:F,3,FALSE))</f>
        <v>František</v>
      </c>
      <c r="F12" s="20" t="str">
        <f>IF(C12&gt;'Inf.'!$I$10,"",VLOOKUP(A12,'Q1.SL'!B:F,4,FALSE))</f>
        <v>SVK</v>
      </c>
      <c r="G12" s="20">
        <f>IF(C12&gt;'Inf.'!$I$10,"",VLOOKUP(A12,'Q1.SL'!B:F,5,FALSE))</f>
        <v>33</v>
      </c>
      <c r="H12" s="42"/>
      <c r="I12" s="42">
        <v>11.1</v>
      </c>
      <c r="J12" s="43"/>
      <c r="K12" s="42">
        <v>1</v>
      </c>
      <c r="L12" s="12">
        <f>_xlfn.IFERROR(IF(C12&gt;'Inf.'!$I$10,"",I12),"")</f>
        <v>11.1</v>
      </c>
      <c r="M12" s="8">
        <f>_xlfn.IFERROR(IF('Inf.'!$C$10="Onsight",IF(L12="TOP",10^7+(10-J12)+(3-K12)*10,L12*10^5+(3-K12)*10),IF(L12="TOP",10^7+(3-K12)*10,L12*10^5+(3-K12)*10)),"")</f>
        <v>1110020</v>
      </c>
      <c r="N12" s="8">
        <f t="shared" si="1"/>
        <v>12</v>
      </c>
      <c r="O12" s="8">
        <f>_xlfn.IFERROR(N12*100+'Rec.'!I5,"")</f>
        <v>1200.8468863513367</v>
      </c>
      <c r="P12" s="8">
        <f t="shared" si="2"/>
        <v>12</v>
      </c>
    </row>
    <row r="13" spans="1:16" ht="21.95" customHeight="1">
      <c r="A13" s="8">
        <f t="shared" si="3"/>
        <v>17</v>
      </c>
      <c r="B13" s="8">
        <f t="shared" si="0"/>
        <v>14</v>
      </c>
      <c r="C13" s="20">
        <f>IF('Rec.'!H6&gt;0,COUNT('Rec.'!H$2:H6),"")</f>
        <v>5</v>
      </c>
      <c r="D13" s="21" t="str">
        <f>IF(C13&gt;'Inf.'!$I$10,"",VLOOKUP(A13,'Q1.SL'!B:F,2,FALSE))</f>
        <v>Pawlovski</v>
      </c>
      <c r="E13" s="21" t="str">
        <f>IF(C13&gt;'Inf.'!$I$10,"",VLOOKUP(A13,'Q1.SL'!B:F,3,FALSE))</f>
        <v>Pavel</v>
      </c>
      <c r="F13" s="20" t="str">
        <f>IF(C13&gt;'Inf.'!$I$10,"",VLOOKUP(A13,'Q1.SL'!B:F,4,FALSE))</f>
        <v>POL</v>
      </c>
      <c r="G13" s="20">
        <f>IF(C13&gt;'Inf.'!$I$10,"",VLOOKUP(A13,'Q1.SL'!B:F,5,FALSE))</f>
        <v>34</v>
      </c>
      <c r="H13" s="42"/>
      <c r="I13" s="42">
        <v>10.1</v>
      </c>
      <c r="J13" s="43"/>
      <c r="K13" s="42">
        <v>1</v>
      </c>
      <c r="L13" s="12">
        <f>_xlfn.IFERROR(IF(C13&gt;'Inf.'!$I$10,"",I13),"")</f>
        <v>10.1</v>
      </c>
      <c r="M13" s="8">
        <f>_xlfn.IFERROR(IF('Inf.'!$C$10="Onsight",IF(L13="TOP",10^7+(10-J13)+(3-K13)*10,L13*10^5+(3-K13)*10),IF(L13="TOP",10^7+(3-K13)*10,L13*10^5+(3-K13)*10)),"")</f>
        <v>1010020</v>
      </c>
      <c r="N13" s="8">
        <f t="shared" si="1"/>
        <v>14</v>
      </c>
      <c r="O13" s="8">
        <f>_xlfn.IFERROR(N13*100+'Rec.'!I6,"")</f>
        <v>1400.8943320298063</v>
      </c>
      <c r="P13" s="8">
        <f t="shared" si="2"/>
        <v>14</v>
      </c>
    </row>
    <row r="14" spans="1:16" ht="21.95" customHeight="1">
      <c r="A14" s="8">
        <f t="shared" si="3"/>
        <v>1</v>
      </c>
      <c r="B14" s="8">
        <f t="shared" si="0"/>
        <v>5</v>
      </c>
      <c r="C14" s="20">
        <f>IF('Rec.'!H7&gt;0,COUNT('Rec.'!H$2:H7),"")</f>
        <v>6</v>
      </c>
      <c r="D14" s="21" t="str">
        <f>IF(C14&gt;'Inf.'!$I$10,"",VLOOKUP(A14,'Q1.SL'!B:F,2,FALSE))</f>
        <v>Mrovčák</v>
      </c>
      <c r="E14" s="21" t="str">
        <f>IF(C14&gt;'Inf.'!$I$10,"",VLOOKUP(A14,'Q1.SL'!B:F,3,FALSE))</f>
        <v>Miroslav</v>
      </c>
      <c r="F14" s="20" t="str">
        <f>IF(C14&gt;'Inf.'!$I$10,"",VLOOKUP(A14,'Q1.SL'!B:F,4,FALSE))</f>
        <v>SVK</v>
      </c>
      <c r="G14" s="20">
        <f>IF(C14&gt;'Inf.'!$I$10,"",VLOOKUP(A14,'Q1.SL'!B:F,5,FALSE))</f>
        <v>32</v>
      </c>
      <c r="H14" s="42"/>
      <c r="I14" s="42">
        <v>18</v>
      </c>
      <c r="J14" s="43"/>
      <c r="K14" s="42">
        <v>1</v>
      </c>
      <c r="L14" s="12">
        <f>_xlfn.IFERROR(IF(C14&gt;'Inf.'!$I$10,"",I14),"")</f>
        <v>18</v>
      </c>
      <c r="M14" s="8">
        <f>_xlfn.IFERROR(IF('Inf.'!$C$10="Onsight",IF(L14="TOP",10^7+(10-J14)+(3-K14)*10,L14*10^5+(3-K14)*10),IF(L14="TOP",10^7+(3-K14)*10,L14*10^5+(3-K14)*10)),"")</f>
        <v>1800020</v>
      </c>
      <c r="N14" s="8">
        <f t="shared" si="1"/>
        <v>5</v>
      </c>
      <c r="O14" s="8">
        <f>_xlfn.IFERROR(N14*100+'Rec.'!I7,"")</f>
        <v>500.60437180157504</v>
      </c>
      <c r="P14" s="8">
        <f t="shared" si="2"/>
        <v>5</v>
      </c>
    </row>
    <row r="15" spans="1:16" ht="21.95" customHeight="1">
      <c r="A15" s="8">
        <f t="shared" si="3"/>
        <v>2</v>
      </c>
      <c r="B15" s="8">
        <f t="shared" si="0"/>
        <v>15</v>
      </c>
      <c r="C15" s="20">
        <f>IF('Rec.'!H8&gt;0,COUNT('Rec.'!H$2:H8),"")</f>
        <v>7</v>
      </c>
      <c r="D15" s="21" t="str">
        <f>IF(C15&gt;'Inf.'!$I$10,"",VLOOKUP(A15,'Q1.SL'!B:F,2,FALSE))</f>
        <v>Nečej</v>
      </c>
      <c r="E15" s="21" t="str">
        <f>IF(C15&gt;'Inf.'!$I$10,"",VLOOKUP(A15,'Q1.SL'!B:F,3,FALSE))</f>
        <v>Martin</v>
      </c>
      <c r="F15" s="20" t="str">
        <f>IF(C15&gt;'Inf.'!$I$10,"",VLOOKUP(A15,'Q1.SL'!B:F,4,FALSE))</f>
        <v>SVK</v>
      </c>
      <c r="G15" s="20">
        <f>IF(C15&gt;'Inf.'!$I$10,"",VLOOKUP(A15,'Q1.SL'!B:F,5,FALSE))</f>
        <v>69</v>
      </c>
      <c r="H15" s="42"/>
      <c r="I15" s="42">
        <v>10</v>
      </c>
      <c r="J15" s="43"/>
      <c r="K15" s="42">
        <v>1</v>
      </c>
      <c r="L15" s="12">
        <f>_xlfn.IFERROR(IF(C15&gt;'Inf.'!$I$10,"",I15),"")</f>
        <v>10</v>
      </c>
      <c r="M15" s="8">
        <f>_xlfn.IFERROR(IF('Inf.'!$C$10="Onsight",IF(L15="TOP",10^7+(10-J15)+(3-K15)*10,L15*10^5+(3-K15)*10),IF(L15="TOP",10^7+(3-K15)*10,L15*10^5+(3-K15)*10)),"")</f>
        <v>1000020</v>
      </c>
      <c r="N15" s="8">
        <f t="shared" si="1"/>
        <v>15</v>
      </c>
      <c r="O15" s="8">
        <f>_xlfn.IFERROR(N15*100+'Rec.'!I8,"")</f>
        <v>1500.2548890143482</v>
      </c>
      <c r="P15" s="8">
        <f t="shared" si="2"/>
        <v>15</v>
      </c>
    </row>
    <row r="16" spans="1:16" ht="21.95" customHeight="1">
      <c r="A16" s="8">
        <f t="shared" si="3"/>
        <v>3</v>
      </c>
      <c r="B16" s="8">
        <f t="shared" si="0"/>
        <v>11</v>
      </c>
      <c r="C16" s="20">
        <f>IF('Rec.'!H9&gt;0,COUNT('Rec.'!H$2:H9),"")</f>
        <v>8</v>
      </c>
      <c r="D16" s="21" t="str">
        <f>IF(C16&gt;'Inf.'!$I$10,"",VLOOKUP(A16,'Q1.SL'!B:F,2,FALSE))</f>
        <v>Mikel</v>
      </c>
      <c r="E16" s="21" t="str">
        <f>IF(C16&gt;'Inf.'!$I$10,"",VLOOKUP(A16,'Q1.SL'!B:F,3,FALSE))</f>
        <v>Jan</v>
      </c>
      <c r="F16" s="20" t="str">
        <f>IF(C16&gt;'Inf.'!$I$10,"",VLOOKUP(A16,'Q1.SL'!B:F,4,FALSE))</f>
        <v>CZE</v>
      </c>
      <c r="G16" s="20">
        <f>IF(C16&gt;'Inf.'!$I$10,"",VLOOKUP(A16,'Q1.SL'!B:F,5,FALSE))</f>
        <v>31</v>
      </c>
      <c r="H16" s="42"/>
      <c r="I16" s="42">
        <v>12</v>
      </c>
      <c r="J16" s="43"/>
      <c r="K16" s="42">
        <v>1</v>
      </c>
      <c r="L16" s="12">
        <f>_xlfn.IFERROR(IF(C16&gt;'Inf.'!$I$10,"",I16),"")</f>
        <v>12</v>
      </c>
      <c r="M16" s="8">
        <f>_xlfn.IFERROR(IF('Inf.'!$C$10="Onsight",IF(L16="TOP",10^7+(10-J16)+(3-K16)*10,L16*10^5+(3-K16)*10),IF(L16="TOP",10^7+(3-K16)*10,L16*10^5+(3-K16)*10)),"")</f>
        <v>1200020</v>
      </c>
      <c r="N16" s="8">
        <f t="shared" si="1"/>
        <v>10</v>
      </c>
      <c r="O16" s="8">
        <f>_xlfn.IFERROR(N16*100+'Rec.'!I9,"")</f>
        <v>1000.5442549022101</v>
      </c>
      <c r="P16" s="8">
        <f t="shared" si="2"/>
        <v>11</v>
      </c>
    </row>
    <row r="17" spans="1:16" ht="21.95" customHeight="1">
      <c r="A17" s="8">
        <f t="shared" si="3"/>
        <v>4</v>
      </c>
      <c r="B17" s="8">
        <f t="shared" si="0"/>
        <v>8</v>
      </c>
      <c r="C17" s="20">
        <f>IF('Rec.'!H10&gt;0,COUNT('Rec.'!H$2:H10),"")</f>
        <v>9</v>
      </c>
      <c r="D17" s="21" t="str">
        <f>IF(C17&gt;'Inf.'!$I$10,"",VLOOKUP(A17,'Q1.SL'!B:F,2,FALSE))</f>
        <v>Stryhala</v>
      </c>
      <c r="E17" s="21" t="str">
        <f>IF(C17&gt;'Inf.'!$I$10,"",VLOOKUP(A17,'Q1.SL'!B:F,3,FALSE))</f>
        <v>Miroslaw</v>
      </c>
      <c r="F17" s="20" t="str">
        <f>IF(C17&gt;'Inf.'!$I$10,"",VLOOKUP(A17,'Q1.SL'!B:F,4,FALSE))</f>
        <v>POL</v>
      </c>
      <c r="G17" s="20">
        <f>IF(C17&gt;'Inf.'!$I$10,"",VLOOKUP(A17,'Q1.SL'!B:F,5,FALSE))</f>
        <v>52</v>
      </c>
      <c r="H17" s="42"/>
      <c r="I17" s="42">
        <v>15</v>
      </c>
      <c r="J17" s="43"/>
      <c r="K17" s="42">
        <v>1</v>
      </c>
      <c r="L17" s="12">
        <f>_xlfn.IFERROR(IF(C17&gt;'Inf.'!$I$10,"",I17),"")</f>
        <v>15</v>
      </c>
      <c r="M17" s="8">
        <f>_xlfn.IFERROR(IF('Inf.'!$C$10="Onsight",IF(L17="TOP",10^7+(10-J17)+(3-K17)*10,L17*10^5+(3-K17)*10),IF(L17="TOP",10^7+(3-K17)*10,L17*10^5+(3-K17)*10)),"")</f>
        <v>1500020</v>
      </c>
      <c r="N17" s="8">
        <f t="shared" si="1"/>
        <v>8</v>
      </c>
      <c r="O17" s="8">
        <f>_xlfn.IFERROR(N17*100+'Rec.'!I10,"")</f>
        <v>800.9804677815423</v>
      </c>
      <c r="P17" s="8">
        <f t="shared" si="2"/>
        <v>8</v>
      </c>
    </row>
    <row r="18" spans="1:16" ht="21.95" customHeight="1">
      <c r="A18" s="8">
        <f t="shared" si="3"/>
        <v>5</v>
      </c>
      <c r="B18" s="8">
        <f t="shared" si="0"/>
        <v>13</v>
      </c>
      <c r="C18" s="20">
        <f>IF('Rec.'!H11&gt;0,COUNT('Rec.'!H$2:H11),"")</f>
        <v>10</v>
      </c>
      <c r="D18" s="21" t="str">
        <f>IF(C18&gt;'Inf.'!$I$10,"",VLOOKUP(A18,'Q1.SL'!B:F,2,FALSE))</f>
        <v>Šustr</v>
      </c>
      <c r="E18" s="21" t="str">
        <f>IF(C18&gt;'Inf.'!$I$10,"",VLOOKUP(A18,'Q1.SL'!B:F,3,FALSE))</f>
        <v>Ján</v>
      </c>
      <c r="F18" s="20" t="str">
        <f>IF(C18&gt;'Inf.'!$I$10,"",VLOOKUP(A18,'Q1.SL'!B:F,4,FALSE))</f>
        <v>SVK</v>
      </c>
      <c r="G18" s="20">
        <f>IF(C18&gt;'Inf.'!$I$10,"",VLOOKUP(A18,'Q1.SL'!B:F,5,FALSE))</f>
        <v>55</v>
      </c>
      <c r="H18" s="42"/>
      <c r="I18" s="42">
        <v>10.2</v>
      </c>
      <c r="J18" s="43"/>
      <c r="K18" s="42">
        <v>1</v>
      </c>
      <c r="L18" s="12">
        <f>_xlfn.IFERROR(IF(C18&gt;'Inf.'!$I$10,"",I18),"")</f>
        <v>10.2</v>
      </c>
      <c r="M18" s="8">
        <f>_xlfn.IFERROR(IF('Inf.'!$C$10="Onsight",IF(L18="TOP",10^7+(10-J18)+(3-K18)*10,L18*10^5+(3-K18)*10),IF(L18="TOP",10^7+(3-K18)*10,L18*10^5+(3-K18)*10)),"")</f>
        <v>1020019.9999999999</v>
      </c>
      <c r="N18" s="8">
        <f t="shared" si="1"/>
        <v>13</v>
      </c>
      <c r="O18" s="8">
        <f>_xlfn.IFERROR(N18*100+'Rec.'!I11,"")</f>
        <v>1300.5152881294912</v>
      </c>
      <c r="P18" s="8">
        <f t="shared" si="2"/>
        <v>13</v>
      </c>
    </row>
    <row r="19" spans="1:16" ht="21.95" customHeight="1">
      <c r="A19" s="8">
        <f t="shared" si="3"/>
        <v>6</v>
      </c>
      <c r="B19" s="8">
        <f t="shared" si="0"/>
        <v>3</v>
      </c>
      <c r="C19" s="20">
        <f>IF('Rec.'!H12&gt;0,COUNT('Rec.'!H$2:H12),"")</f>
        <v>11</v>
      </c>
      <c r="D19" s="21" t="str">
        <f>IF(C19&gt;'Inf.'!$I$10,"",VLOOKUP(A19,'Q1.SL'!B:F,2,FALSE))</f>
        <v>Lienerth</v>
      </c>
      <c r="E19" s="21" t="str">
        <f>IF(C19&gt;'Inf.'!$I$10,"",VLOOKUP(A19,'Q1.SL'!B:F,3,FALSE))</f>
        <v>Radek</v>
      </c>
      <c r="F19" s="20" t="str">
        <f>IF(C19&gt;'Inf.'!$I$10,"",VLOOKUP(A19,'Q1.SL'!B:F,4,FALSE))</f>
        <v>CZE</v>
      </c>
      <c r="G19" s="20">
        <f>IF(C19&gt;'Inf.'!$I$10,"",VLOOKUP(A19,'Q1.SL'!B:F,5,FALSE))</f>
        <v>28</v>
      </c>
      <c r="H19" s="42"/>
      <c r="I19" s="42">
        <v>19</v>
      </c>
      <c r="J19" s="43"/>
      <c r="K19" s="42">
        <v>1</v>
      </c>
      <c r="L19" s="12">
        <f>_xlfn.IFERROR(IF(C19&gt;'Inf.'!$I$10,"",I19),"")</f>
        <v>19</v>
      </c>
      <c r="M19" s="8">
        <f>_xlfn.IFERROR(IF('Inf.'!$C$10="Onsight",IF(L19="TOP",10^7+(10-J19)+(3-K19)*10,L19*10^5+(3-K19)*10),IF(L19="TOP",10^7+(3-K19)*10,L19*10^5+(3-K19)*10)),"")</f>
        <v>1900020</v>
      </c>
      <c r="N19" s="8">
        <f t="shared" si="1"/>
        <v>3</v>
      </c>
      <c r="O19" s="8">
        <f>_xlfn.IFERROR(N19*100+'Rec.'!I12,"")</f>
        <v>300.6634055445233</v>
      </c>
      <c r="P19" s="8">
        <f t="shared" si="2"/>
        <v>3</v>
      </c>
    </row>
    <row r="20" spans="1:16" ht="21.95" customHeight="1">
      <c r="A20" s="8">
        <f t="shared" si="3"/>
        <v>7</v>
      </c>
      <c r="B20" s="8">
        <f t="shared" si="0"/>
        <v>1</v>
      </c>
      <c r="C20" s="20">
        <f>IF('Rec.'!H13&gt;0,COUNT('Rec.'!H$2:H13),"")</f>
        <v>12</v>
      </c>
      <c r="D20" s="21" t="str">
        <f>IF(C20&gt;'Inf.'!$I$10,"",VLOOKUP(A20,'Q1.SL'!B:F,2,FALSE))</f>
        <v>Černý</v>
      </c>
      <c r="E20" s="21" t="str">
        <f>IF(C20&gt;'Inf.'!$I$10,"",VLOOKUP(A20,'Q1.SL'!B:F,3,FALSE))</f>
        <v>Marek</v>
      </c>
      <c r="F20" s="20" t="str">
        <f>IF(C20&gt;'Inf.'!$I$10,"",VLOOKUP(A20,'Q1.SL'!B:F,4,FALSE))</f>
        <v>SVK</v>
      </c>
      <c r="G20" s="20">
        <f>IF(C20&gt;'Inf.'!$I$10,"",VLOOKUP(A20,'Q1.SL'!B:F,5,FALSE))</f>
        <v>35</v>
      </c>
      <c r="H20" s="42"/>
      <c r="I20" s="42" t="s">
        <v>143</v>
      </c>
      <c r="J20" s="43"/>
      <c r="K20" s="42">
        <v>1</v>
      </c>
      <c r="L20" s="12" t="str">
        <f>_xlfn.IFERROR(IF(C20&gt;'Inf.'!$I$10,"",I20),"")</f>
        <v>TOP</v>
      </c>
      <c r="M20" s="8">
        <f>_xlfn.IFERROR(IF('Inf.'!$C$10="Onsight",IF(L20="TOP",10^7+(10-J20)+(3-K20)*10,L20*10^5+(3-K20)*10),IF(L20="TOP",10^7+(3-K20)*10,L20*10^5+(3-K20)*10)),"")</f>
        <v>10000020</v>
      </c>
      <c r="N20" s="8">
        <f t="shared" si="1"/>
        <v>1</v>
      </c>
      <c r="O20" s="8">
        <f>_xlfn.IFERROR(N20*100+'Rec.'!I13,"")</f>
        <v>100.60878781491644</v>
      </c>
      <c r="P20" s="8">
        <f t="shared" si="2"/>
        <v>1</v>
      </c>
    </row>
    <row r="21" spans="1:16" ht="21.95" customHeight="1">
      <c r="A21" s="8">
        <f t="shared" si="3"/>
        <v>8</v>
      </c>
      <c r="B21" s="8">
        <f t="shared" si="0"/>
        <v>4</v>
      </c>
      <c r="C21" s="20">
        <f>IF('Rec.'!H14&gt;0,COUNT('Rec.'!H$2:H14),"")</f>
        <v>13</v>
      </c>
      <c r="D21" s="21" t="str">
        <f>IF(C21&gt;'Inf.'!$I$10,"",VLOOKUP(A21,'Q1.SL'!B:F,2,FALSE))</f>
        <v>Hamerský</v>
      </c>
      <c r="E21" s="21" t="str">
        <f>IF(C21&gt;'Inf.'!$I$10,"",VLOOKUP(A21,'Q1.SL'!B:F,3,FALSE))</f>
        <v>Oliver</v>
      </c>
      <c r="F21" s="20" t="str">
        <f>IF(C21&gt;'Inf.'!$I$10,"",VLOOKUP(A21,'Q1.SL'!B:F,4,FALSE))</f>
        <v>CZE</v>
      </c>
      <c r="G21" s="20">
        <f>IF(C21&gt;'Inf.'!$I$10,"",VLOOKUP(A21,'Q1.SL'!B:F,5,FALSE))</f>
        <v>40</v>
      </c>
      <c r="H21" s="42"/>
      <c r="I21" s="42">
        <v>18.2</v>
      </c>
      <c r="J21" s="43"/>
      <c r="K21" s="42">
        <v>1</v>
      </c>
      <c r="L21" s="12">
        <f>_xlfn.IFERROR(IF(C21&gt;'Inf.'!$I$10,"",I21),"")</f>
        <v>18.2</v>
      </c>
      <c r="M21" s="8">
        <f>_xlfn.IFERROR(IF('Inf.'!$C$10="Onsight",IF(L21="TOP",10^7+(10-J21)+(3-K21)*10,L21*10^5+(3-K21)*10),IF(L21="TOP",10^7+(3-K21)*10,L21*10^5+(3-K21)*10)),"")</f>
        <v>1820020</v>
      </c>
      <c r="N21" s="8">
        <f t="shared" si="1"/>
        <v>4</v>
      </c>
      <c r="O21" s="8">
        <f>_xlfn.IFERROR(N21*100+'Rec.'!I14,"")</f>
        <v>400.71568306098663</v>
      </c>
      <c r="P21" s="8">
        <f t="shared" si="2"/>
        <v>4</v>
      </c>
    </row>
    <row r="22" spans="1:16" ht="21.95" customHeight="1">
      <c r="A22" s="8">
        <f t="shared" si="3"/>
        <v>9</v>
      </c>
      <c r="B22" s="8">
        <f t="shared" si="0"/>
        <v>10</v>
      </c>
      <c r="C22" s="20">
        <f>IF('Rec.'!H15&gt;0,COUNT('Rec.'!H$2:H15),"")</f>
        <v>14</v>
      </c>
      <c r="D22" s="21" t="str">
        <f>IF(C22&gt;'Inf.'!$I$10,"",VLOOKUP(A22,'Q1.SL'!B:F,2,FALSE))</f>
        <v>Bizub</v>
      </c>
      <c r="E22" s="21" t="str">
        <f>IF(C22&gt;'Inf.'!$I$10,"",VLOOKUP(A22,'Q1.SL'!B:F,3,FALSE))</f>
        <v>Ondrej</v>
      </c>
      <c r="F22" s="20" t="str">
        <f>IF(C22&gt;'Inf.'!$I$10,"",VLOOKUP(A22,'Q1.SL'!B:F,4,FALSE))</f>
        <v>SVK</v>
      </c>
      <c r="G22" s="20">
        <f>IF(C22&gt;'Inf.'!$I$10,"",VLOOKUP(A22,'Q1.SL'!B:F,5,FALSE))</f>
        <v>27</v>
      </c>
      <c r="H22" s="42"/>
      <c r="I22" s="42">
        <v>12</v>
      </c>
      <c r="J22" s="43"/>
      <c r="K22" s="42">
        <v>1</v>
      </c>
      <c r="L22" s="12">
        <f>_xlfn.IFERROR(IF(C22&gt;'Inf.'!$I$10,"",I22),"")</f>
        <v>12</v>
      </c>
      <c r="M22" s="8">
        <f>_xlfn.IFERROR(IF('Inf.'!$C$10="Onsight",IF(L22="TOP",10^7+(10-J22)+(3-K22)*10,L22*10^5+(3-K22)*10),IF(L22="TOP",10^7+(3-K22)*10,L22*10^5+(3-K22)*10)),"")</f>
        <v>1200020</v>
      </c>
      <c r="N22" s="8">
        <f t="shared" si="1"/>
        <v>10</v>
      </c>
      <c r="O22" s="8">
        <f>_xlfn.IFERROR(N22*100+'Rec.'!I15,"")</f>
        <v>1000.2898258710186</v>
      </c>
      <c r="P22" s="8">
        <f t="shared" si="2"/>
        <v>10</v>
      </c>
    </row>
    <row r="23" spans="1:16" ht="21.95" customHeight="1">
      <c r="A23" s="8">
        <f t="shared" si="3"/>
        <v>10</v>
      </c>
      <c r="B23" s="8">
        <f t="shared" si="0"/>
        <v>9</v>
      </c>
      <c r="C23" s="20">
        <f>IF('Rec.'!H16&gt;0,COUNT('Rec.'!H$2:H16),"")</f>
        <v>15</v>
      </c>
      <c r="D23" s="21" t="str">
        <f>IF(C23&gt;'Inf.'!$I$10,"",VLOOKUP(A23,'Q1.SL'!B:F,2,FALSE))</f>
        <v>Lienerth</v>
      </c>
      <c r="E23" s="21" t="str">
        <f>IF(C23&gt;'Inf.'!$I$10,"",VLOOKUP(A23,'Q1.SL'!B:F,3,FALSE))</f>
        <v>Matyáš</v>
      </c>
      <c r="F23" s="20" t="str">
        <f>IF(C23&gt;'Inf.'!$I$10,"",VLOOKUP(A23,'Q1.SL'!B:F,4,FALSE))</f>
        <v>CZE</v>
      </c>
      <c r="G23" s="20">
        <f>IF(C23&gt;'Inf.'!$I$10,"",VLOOKUP(A23,'Q1.SL'!B:F,5,FALSE))</f>
        <v>39</v>
      </c>
      <c r="H23" s="42"/>
      <c r="I23" s="42">
        <v>14</v>
      </c>
      <c r="J23" s="43"/>
      <c r="K23" s="42">
        <v>1</v>
      </c>
      <c r="L23" s="12">
        <f>_xlfn.IFERROR(IF(C23&gt;'Inf.'!$I$10,"",I23),"")</f>
        <v>14</v>
      </c>
      <c r="M23" s="8">
        <f>_xlfn.IFERROR(IF('Inf.'!$C$10="Onsight",IF(L23="TOP",10^7+(10-J23)+(3-K23)*10,L23*10^5+(3-K23)*10),IF(L23="TOP",10^7+(3-K23)*10,L23*10^5+(3-K23)*10)),"")</f>
        <v>1400020</v>
      </c>
      <c r="N23" s="8">
        <f t="shared" si="1"/>
        <v>9</v>
      </c>
      <c r="O23" s="8">
        <f>_xlfn.IFERROR(N23*100+'Rec.'!I16,"")</f>
        <v>900.7659925921917</v>
      </c>
      <c r="P23" s="8">
        <f t="shared" si="2"/>
        <v>9</v>
      </c>
    </row>
    <row r="24" spans="1:16" ht="21.95" customHeight="1">
      <c r="A24" s="8">
        <f t="shared" si="3"/>
        <v>11</v>
      </c>
      <c r="B24" s="8">
        <f t="shared" si="0"/>
        <v>16</v>
      </c>
      <c r="C24" s="20">
        <f>IF('Rec.'!H17&gt;0,COUNT('Rec.'!H$2:H17),"")</f>
        <v>16</v>
      </c>
      <c r="D24" s="21" t="str">
        <f>IF(C24&gt;'Inf.'!$I$10,"",VLOOKUP(A24,'Q1.SL'!B:F,2,FALSE))</f>
        <v>Stec</v>
      </c>
      <c r="E24" s="21" t="str">
        <f>IF(C24&gt;'Inf.'!$I$10,"",VLOOKUP(A24,'Q1.SL'!B:F,3,FALSE))</f>
        <v>Premyslav</v>
      </c>
      <c r="F24" s="20" t="str">
        <f>IF(C24&gt;'Inf.'!$I$10,"",VLOOKUP(A24,'Q1.SL'!B:F,4,FALSE))</f>
        <v>POL</v>
      </c>
      <c r="G24" s="20">
        <f>IF(C24&gt;'Inf.'!$I$10,"",VLOOKUP(A24,'Q1.SL'!B:F,5,FALSE))</f>
        <v>29</v>
      </c>
      <c r="H24" s="42"/>
      <c r="I24" s="42">
        <v>9.1</v>
      </c>
      <c r="J24" s="43"/>
      <c r="K24" s="42">
        <v>1</v>
      </c>
      <c r="L24" s="12">
        <f>_xlfn.IFERROR(IF(C24&gt;'Inf.'!$I$10,"",I24),"")</f>
        <v>9.1</v>
      </c>
      <c r="M24" s="8">
        <f>_xlfn.IFERROR(IF('Inf.'!$C$10="Onsight",IF(L24="TOP",10^7+(10-J24)+(3-K24)*10,L24*10^5+(3-K24)*10),IF(L24="TOP",10^7+(3-K24)*10,L24*10^5+(3-K24)*10)),"")</f>
        <v>910020</v>
      </c>
      <c r="N24" s="8">
        <f t="shared" si="1"/>
        <v>16</v>
      </c>
      <c r="O24" s="8">
        <f>_xlfn.IFERROR(N24*100+'Rec.'!I17,"")</f>
        <v>1600.4048489902011</v>
      </c>
      <c r="P24" s="8">
        <f t="shared" si="2"/>
        <v>16</v>
      </c>
    </row>
    <row r="25" spans="1:16" ht="21.95" customHeight="1">
      <c r="A25" s="8">
        <f t="shared" si="3"/>
        <v>12</v>
      </c>
      <c r="B25" s="8">
        <f t="shared" si="0"/>
        <v>7</v>
      </c>
      <c r="C25" s="20">
        <f>IF('Rec.'!H18&gt;0,COUNT('Rec.'!H$2:H18),"")</f>
        <v>17</v>
      </c>
      <c r="D25" s="21" t="str">
        <f>IF(C25&gt;'Inf.'!$I$10,"",VLOOKUP(A25,'Q1.SL'!B:F,2,FALSE))</f>
        <v>Sivák</v>
      </c>
      <c r="E25" s="21" t="str">
        <f>IF(C25&gt;'Inf.'!$I$10,"",VLOOKUP(A25,'Q1.SL'!B:F,3,FALSE))</f>
        <v>Pavol</v>
      </c>
      <c r="F25" s="20" t="str">
        <f>IF(C25&gt;'Inf.'!$I$10,"",VLOOKUP(A25,'Q1.SL'!B:F,4,FALSE))</f>
        <v>SVK</v>
      </c>
      <c r="G25" s="20">
        <f>IF(C25&gt;'Inf.'!$I$10,"",VLOOKUP(A25,'Q1.SL'!B:F,5,FALSE))</f>
        <v>45</v>
      </c>
      <c r="H25" s="42"/>
      <c r="I25" s="42">
        <v>17</v>
      </c>
      <c r="J25" s="43"/>
      <c r="K25" s="42">
        <v>1</v>
      </c>
      <c r="L25" s="12">
        <f>_xlfn.IFERROR(IF(C25&gt;'Inf.'!$I$10,"",I25),"")</f>
        <v>17</v>
      </c>
      <c r="M25" s="8">
        <f>_xlfn.IFERROR(IF('Inf.'!$C$10="Onsight",IF(L25="TOP",10^7+(10-J25)+(3-K25)*10,L25*10^5+(3-K25)*10),IF(L25="TOP",10^7+(3-K25)*10,L25*10^5+(3-K25)*10)),"")</f>
        <v>1700020</v>
      </c>
      <c r="N25" s="8">
        <f t="shared" si="1"/>
        <v>6</v>
      </c>
      <c r="O25" s="8">
        <f>_xlfn.IFERROR(N25*100+'Rec.'!I18,"")</f>
        <v>600.8243173174561</v>
      </c>
      <c r="P25" s="8">
        <f t="shared" si="2"/>
        <v>7</v>
      </c>
    </row>
    <row r="26" spans="1:16" ht="21.95" customHeight="1">
      <c r="A26" s="8" t="str">
        <f t="shared" si="3"/>
        <v/>
      </c>
      <c r="B26" s="8" t="str">
        <f t="shared" si="0"/>
        <v/>
      </c>
      <c r="C26" s="20" t="str">
        <f>IF('Rec.'!H19&gt;0,COUNT('Rec.'!H$2:H19),"")</f>
        <v/>
      </c>
      <c r="D26" s="21" t="str">
        <f>IF(C26&gt;'Inf.'!$I$10,"",VLOOKUP(A26,'Q1.SL'!B:F,2,FALSE))</f>
        <v/>
      </c>
      <c r="E26" s="21" t="str">
        <f>IF(C26&gt;'Inf.'!$I$10,"",VLOOKUP(A26,'Q1.SL'!B:F,3,FALSE))</f>
        <v/>
      </c>
      <c r="F26" s="20" t="str">
        <f>IF(C26&gt;'Inf.'!$I$10,"",VLOOKUP(A26,'Q1.SL'!B:F,4,FALSE))</f>
        <v/>
      </c>
      <c r="G26" s="20" t="str">
        <f>IF(C26&gt;'Inf.'!$I$10,"",VLOOKUP(A26,'Q1.SL'!B:F,5,FALSE))</f>
        <v/>
      </c>
      <c r="H26" s="42"/>
      <c r="I26" s="42"/>
      <c r="J26" s="43"/>
      <c r="K26" s="42"/>
      <c r="L26" s="12" t="str">
        <f>_xlfn.IFERROR(IF(C26&gt;'Inf.'!$I$10,"",I26),"")</f>
        <v/>
      </c>
      <c r="M26" s="8" t="str">
        <f>_xlfn.IFERROR(IF('Inf.'!$C$10="Onsight",IF(L26="TOP",10^7+(10-J26)+(3-K26)*10,L26*10^5+(3-K26)*10),IF(L26="TOP",10^7+(3-K26)*10,L26*10^5+(3-K26)*10)),"")</f>
        <v/>
      </c>
      <c r="N26" s="8" t="str">
        <f t="shared" si="1"/>
        <v/>
      </c>
      <c r="O26" s="8" t="str">
        <f>_xlfn.IFERROR(N26*100+'Rec.'!I19,"")</f>
        <v/>
      </c>
      <c r="P26" s="8" t="str">
        <f t="shared" si="2"/>
        <v/>
      </c>
    </row>
    <row r="27" spans="1:16" ht="21.95" customHeight="1">
      <c r="A27" s="8" t="str">
        <f t="shared" si="3"/>
        <v/>
      </c>
      <c r="B27" s="8" t="str">
        <f t="shared" si="0"/>
        <v/>
      </c>
      <c r="C27" s="20" t="str">
        <f>IF('Rec.'!H20&gt;0,COUNT('Rec.'!H$2:H20),"")</f>
        <v/>
      </c>
      <c r="D27" s="21" t="str">
        <f>IF(C27&gt;'Inf.'!$I$10,"",VLOOKUP(A27,'Q1.SL'!B:F,2,FALSE))</f>
        <v/>
      </c>
      <c r="E27" s="21" t="str">
        <f>IF(C27&gt;'Inf.'!$I$10,"",VLOOKUP(A27,'Q1.SL'!B:F,3,FALSE))</f>
        <v/>
      </c>
      <c r="F27" s="20" t="str">
        <f>IF(C27&gt;'Inf.'!$I$10,"",VLOOKUP(A27,'Q1.SL'!B:F,4,FALSE))</f>
        <v/>
      </c>
      <c r="G27" s="20" t="str">
        <f>IF(C27&gt;'Inf.'!$I$10,"",VLOOKUP(A27,'Q1.SL'!B:F,5,FALSE))</f>
        <v/>
      </c>
      <c r="H27" s="42"/>
      <c r="I27" s="42"/>
      <c r="J27" s="43"/>
      <c r="K27" s="42"/>
      <c r="L27" s="12" t="str">
        <f>_xlfn.IFERROR(IF(C27&gt;'Inf.'!$I$10,"",I27),"")</f>
        <v/>
      </c>
      <c r="M27" s="8" t="str">
        <f>_xlfn.IFERROR(IF('Inf.'!$C$10="Onsight",IF(L27="TOP",10^7+(10-J27)+(3-K27)*10,L27*10^5+(3-K27)*10),IF(L27="TOP",10^7+(3-K27)*10,L27*10^5+(3-K27)*10)),"")</f>
        <v/>
      </c>
      <c r="N27" s="8" t="str">
        <f t="shared" si="1"/>
        <v/>
      </c>
      <c r="O27" s="8" t="str">
        <f>_xlfn.IFERROR(N27*100+'Rec.'!I20,"")</f>
        <v/>
      </c>
      <c r="P27" s="8" t="str">
        <f t="shared" si="2"/>
        <v/>
      </c>
    </row>
    <row r="28" spans="1:16" ht="21.95" customHeight="1">
      <c r="A28" s="8" t="str">
        <f t="shared" si="3"/>
        <v/>
      </c>
      <c r="B28" s="8" t="str">
        <f t="shared" si="0"/>
        <v/>
      </c>
      <c r="C28" s="20" t="str">
        <f>IF('Rec.'!H21&gt;0,COUNT('Rec.'!H$2:H21),"")</f>
        <v/>
      </c>
      <c r="D28" s="21" t="str">
        <f>IF(C28&gt;'Inf.'!$I$10,"",VLOOKUP(A28,'Q1.SL'!B:F,2,FALSE))</f>
        <v/>
      </c>
      <c r="E28" s="21" t="str">
        <f>IF(C28&gt;'Inf.'!$I$10,"",VLOOKUP(A28,'Q1.SL'!B:F,3,FALSE))</f>
        <v/>
      </c>
      <c r="F28" s="20" t="str">
        <f>IF(C28&gt;'Inf.'!$I$10,"",VLOOKUP(A28,'Q1.SL'!B:F,4,FALSE))</f>
        <v/>
      </c>
      <c r="G28" s="20" t="str">
        <f>IF(C28&gt;'Inf.'!$I$10,"",VLOOKUP(A28,'Q1.SL'!B:F,5,FALSE))</f>
        <v/>
      </c>
      <c r="H28" s="42"/>
      <c r="I28" s="42"/>
      <c r="J28" s="43"/>
      <c r="K28" s="42"/>
      <c r="L28" s="12" t="str">
        <f>_xlfn.IFERROR(IF(C28&gt;'Inf.'!$I$10,"",I28),"")</f>
        <v/>
      </c>
      <c r="M28" s="8" t="str">
        <f>_xlfn.IFERROR(IF('Inf.'!$C$10="Onsight",IF(L28="TOP",10^7+(10-J28)+(3-K28)*10,L28*10^5+(3-K28)*10),IF(L28="TOP",10^7+(3-K28)*10,L28*10^5+(3-K28)*10)),"")</f>
        <v/>
      </c>
      <c r="N28" s="8" t="str">
        <f t="shared" si="1"/>
        <v/>
      </c>
      <c r="O28" s="8" t="str">
        <f>_xlfn.IFERROR(N28*100+'Rec.'!I21,"")</f>
        <v/>
      </c>
      <c r="P28" s="8" t="str">
        <f t="shared" si="2"/>
        <v/>
      </c>
    </row>
    <row r="29" spans="1:16" ht="21.95" customHeight="1">
      <c r="A29" s="8" t="str">
        <f t="shared" si="3"/>
        <v/>
      </c>
      <c r="B29" s="8" t="str">
        <f t="shared" si="0"/>
        <v/>
      </c>
      <c r="C29" s="20" t="str">
        <f>IF('Rec.'!H22&gt;0,COUNT('Rec.'!H$2:H22),"")</f>
        <v/>
      </c>
      <c r="D29" s="21" t="str">
        <f>IF(C29&gt;'Inf.'!$I$10,"",VLOOKUP(A29,'Q1.SL'!B:F,2,FALSE))</f>
        <v/>
      </c>
      <c r="E29" s="21" t="str">
        <f>IF(C29&gt;'Inf.'!$I$10,"",VLOOKUP(A29,'Q1.SL'!B:F,3,FALSE))</f>
        <v/>
      </c>
      <c r="F29" s="20" t="str">
        <f>IF(C29&gt;'Inf.'!$I$10,"",VLOOKUP(A29,'Q1.SL'!B:F,4,FALSE))</f>
        <v/>
      </c>
      <c r="G29" s="20" t="str">
        <f>IF(C29&gt;'Inf.'!$I$10,"",VLOOKUP(A29,'Q1.SL'!B:F,5,FALSE))</f>
        <v/>
      </c>
      <c r="H29" s="42"/>
      <c r="I29" s="42"/>
      <c r="J29" s="43"/>
      <c r="K29" s="42"/>
      <c r="L29" s="12" t="str">
        <f>_xlfn.IFERROR(IF(C29&gt;'Inf.'!$I$10,"",I29),"")</f>
        <v/>
      </c>
      <c r="M29" s="8" t="str">
        <f>_xlfn.IFERROR(IF('Inf.'!$C$10="Onsight",IF(L29="TOP",10^7+(10-J29)+(3-K29)*10,L29*10^5+(3-K29)*10),IF(L29="TOP",10^7+(3-K29)*10,L29*10^5+(3-K29)*10)),"")</f>
        <v/>
      </c>
      <c r="N29" s="8" t="str">
        <f t="shared" si="1"/>
        <v/>
      </c>
      <c r="O29" s="8" t="str">
        <f>_xlfn.IFERROR(N29*100+'Rec.'!I22,"")</f>
        <v/>
      </c>
      <c r="P29" s="8" t="str">
        <f t="shared" si="2"/>
        <v/>
      </c>
    </row>
    <row r="30" spans="1:16" ht="21.95" customHeight="1">
      <c r="A30" s="8" t="str">
        <f t="shared" si="3"/>
        <v/>
      </c>
      <c r="B30" s="8" t="str">
        <f t="shared" si="0"/>
        <v/>
      </c>
      <c r="C30" s="20" t="str">
        <f>IF('Rec.'!H23&gt;0,COUNT('Rec.'!H$2:H23),"")</f>
        <v/>
      </c>
      <c r="D30" s="21" t="str">
        <f>IF(C30&gt;'Inf.'!$I$10,"",VLOOKUP(A30,'Q1.SL'!B:F,2,FALSE))</f>
        <v/>
      </c>
      <c r="E30" s="21" t="str">
        <f>IF(C30&gt;'Inf.'!$I$10,"",VLOOKUP(A30,'Q1.SL'!B:F,3,FALSE))</f>
        <v/>
      </c>
      <c r="F30" s="20" t="str">
        <f>IF(C30&gt;'Inf.'!$I$10,"",VLOOKUP(A30,'Q1.SL'!B:F,4,FALSE))</f>
        <v/>
      </c>
      <c r="G30" s="20" t="str">
        <f>IF(C30&gt;'Inf.'!$I$10,"",VLOOKUP(A30,'Q1.SL'!B:F,5,FALSE))</f>
        <v/>
      </c>
      <c r="H30" s="42"/>
      <c r="I30" s="42"/>
      <c r="J30" s="43"/>
      <c r="K30" s="42"/>
      <c r="L30" s="12" t="str">
        <f>_xlfn.IFERROR(IF(C30&gt;'Inf.'!$I$10,"",I30),"")</f>
        <v/>
      </c>
      <c r="M30" s="8" t="str">
        <f>_xlfn.IFERROR(IF('Inf.'!$C$10="Onsight",IF(L30="TOP",10^7+(10-J30)+(3-K30)*10,L30*10^5+(3-K30)*10),IF(L30="TOP",10^7+(3-K30)*10,L30*10^5+(3-K30)*10)),"")</f>
        <v/>
      </c>
      <c r="N30" s="8" t="str">
        <f t="shared" si="1"/>
        <v/>
      </c>
      <c r="O30" s="8" t="str">
        <f>_xlfn.IFERROR(N30*100+'Rec.'!I23,"")</f>
        <v/>
      </c>
      <c r="P30" s="8" t="str">
        <f t="shared" si="2"/>
        <v/>
      </c>
    </row>
    <row r="31" spans="1:16" ht="21.95" customHeight="1">
      <c r="A31" s="8" t="str">
        <f t="shared" si="3"/>
        <v/>
      </c>
      <c r="B31" s="8" t="str">
        <f t="shared" si="0"/>
        <v/>
      </c>
      <c r="C31" s="20" t="str">
        <f>IF('Rec.'!H24&gt;0,COUNT('Rec.'!H$2:H24),"")</f>
        <v/>
      </c>
      <c r="D31" s="21" t="str">
        <f>IF(C31&gt;'Inf.'!$I$10,"",VLOOKUP(A31,'Q1.SL'!B:F,2,FALSE))</f>
        <v/>
      </c>
      <c r="E31" s="21" t="str">
        <f>IF(C31&gt;'Inf.'!$I$10,"",VLOOKUP(A31,'Q1.SL'!B:F,3,FALSE))</f>
        <v/>
      </c>
      <c r="F31" s="20" t="str">
        <f>IF(C31&gt;'Inf.'!$I$10,"",VLOOKUP(A31,'Q1.SL'!B:F,4,FALSE))</f>
        <v/>
      </c>
      <c r="G31" s="20" t="str">
        <f>IF(C31&gt;'Inf.'!$I$10,"",VLOOKUP(A31,'Q1.SL'!B:F,5,FALSE))</f>
        <v/>
      </c>
      <c r="H31" s="42"/>
      <c r="I31" s="42"/>
      <c r="J31" s="43"/>
      <c r="K31" s="42"/>
      <c r="L31" s="12" t="str">
        <f>_xlfn.IFERROR(IF(C31&gt;'Inf.'!$I$10,"",I31),"")</f>
        <v/>
      </c>
      <c r="M31" s="8" t="str">
        <f>_xlfn.IFERROR(IF('Inf.'!$C$10="Onsight",IF(L31="TOP",10^7+(10-J31)+(3-K31)*10,L31*10^5+(3-K31)*10),IF(L31="TOP",10^7+(3-K31)*10,L31*10^5+(3-K31)*10)),"")</f>
        <v/>
      </c>
      <c r="N31" s="8" t="str">
        <f t="shared" si="1"/>
        <v/>
      </c>
      <c r="O31" s="8" t="str">
        <f>_xlfn.IFERROR(N31*100+'Rec.'!I24,"")</f>
        <v/>
      </c>
      <c r="P31" s="8" t="str">
        <f t="shared" si="2"/>
        <v/>
      </c>
    </row>
    <row r="32" spans="1:16" ht="21.95" customHeight="1">
      <c r="A32" s="8" t="str">
        <f t="shared" si="3"/>
        <v/>
      </c>
      <c r="B32" s="8" t="str">
        <f t="shared" si="0"/>
        <v/>
      </c>
      <c r="C32" s="20" t="str">
        <f>IF('Rec.'!H25&gt;0,COUNT('Rec.'!H$2:H25),"")</f>
        <v/>
      </c>
      <c r="D32" s="21" t="str">
        <f>IF(C32&gt;'Inf.'!$I$10,"",VLOOKUP(A32,'Q1.SL'!B:F,2,FALSE))</f>
        <v/>
      </c>
      <c r="E32" s="21" t="str">
        <f>IF(C32&gt;'Inf.'!$I$10,"",VLOOKUP(A32,'Q1.SL'!B:F,3,FALSE))</f>
        <v/>
      </c>
      <c r="F32" s="20" t="str">
        <f>IF(C32&gt;'Inf.'!$I$10,"",VLOOKUP(A32,'Q1.SL'!B:F,4,FALSE))</f>
        <v/>
      </c>
      <c r="G32" s="20" t="str">
        <f>IF(C32&gt;'Inf.'!$I$10,"",VLOOKUP(A32,'Q1.SL'!B:F,5,FALSE))</f>
        <v/>
      </c>
      <c r="H32" s="42"/>
      <c r="I32" s="42"/>
      <c r="J32" s="43"/>
      <c r="K32" s="42"/>
      <c r="L32" s="12" t="str">
        <f>_xlfn.IFERROR(IF(C32&gt;'Inf.'!$I$10,"",I32),"")</f>
        <v/>
      </c>
      <c r="M32" s="8" t="str">
        <f>_xlfn.IFERROR(IF('Inf.'!$C$10="Onsight",IF(L32="TOP",10^7+(10-J32)+(3-K32)*10,L32*10^5+(3-K32)*10),IF(L32="TOP",10^7+(3-K32)*10,L32*10^5+(3-K32)*10)),"")</f>
        <v/>
      </c>
      <c r="N32" s="8" t="str">
        <f t="shared" si="1"/>
        <v/>
      </c>
      <c r="O32" s="8" t="str">
        <f>_xlfn.IFERROR(N32*100+'Rec.'!I25,"")</f>
        <v/>
      </c>
      <c r="P32" s="8" t="str">
        <f t="shared" si="2"/>
        <v/>
      </c>
    </row>
    <row r="33" spans="1:16" ht="21.95" customHeight="1">
      <c r="A33" s="8" t="str">
        <f t="shared" si="3"/>
        <v/>
      </c>
      <c r="B33" s="8" t="str">
        <f t="shared" si="0"/>
        <v/>
      </c>
      <c r="C33" s="20" t="str">
        <f>IF('Rec.'!H26&gt;0,COUNT('Rec.'!H$2:H26),"")</f>
        <v/>
      </c>
      <c r="D33" s="21" t="str">
        <f>IF(C33&gt;'Inf.'!$I$10,"",VLOOKUP(A33,'Q1.SL'!B:F,2,FALSE))</f>
        <v/>
      </c>
      <c r="E33" s="21" t="str">
        <f>IF(C33&gt;'Inf.'!$I$10,"",VLOOKUP(A33,'Q1.SL'!B:F,3,FALSE))</f>
        <v/>
      </c>
      <c r="F33" s="20" t="str">
        <f>IF(C33&gt;'Inf.'!$I$10,"",VLOOKUP(A33,'Q1.SL'!B:F,4,FALSE))</f>
        <v/>
      </c>
      <c r="G33" s="20" t="str">
        <f>IF(C33&gt;'Inf.'!$I$10,"",VLOOKUP(A33,'Q1.SL'!B:F,5,FALSE))</f>
        <v/>
      </c>
      <c r="H33" s="42"/>
      <c r="I33" s="42"/>
      <c r="J33" s="43"/>
      <c r="K33" s="42"/>
      <c r="L33" s="12" t="str">
        <f>_xlfn.IFERROR(IF(C33&gt;'Inf.'!$I$10,"",I33),"")</f>
        <v/>
      </c>
      <c r="M33" s="8" t="str">
        <f>_xlfn.IFERROR(IF('Inf.'!$C$10="Onsight",IF(L33="TOP",10^7+(10-J33)+(3-K33)*10,L33*10^5+(3-K33)*10),IF(L33="TOP",10^7+(3-K33)*10,L33*10^5+(3-K33)*10)),"")</f>
        <v/>
      </c>
      <c r="N33" s="8" t="str">
        <f t="shared" si="1"/>
        <v/>
      </c>
      <c r="O33" s="8" t="str">
        <f>_xlfn.IFERROR(N33*100+'Rec.'!I26,"")</f>
        <v/>
      </c>
      <c r="P33" s="8" t="str">
        <f t="shared" si="2"/>
        <v/>
      </c>
    </row>
    <row r="34" spans="1:16" ht="21.95" customHeight="1">
      <c r="A34" s="8" t="str">
        <f t="shared" si="3"/>
        <v/>
      </c>
      <c r="B34" s="8" t="str">
        <f t="shared" si="0"/>
        <v/>
      </c>
      <c r="C34" s="20" t="str">
        <f>IF('Rec.'!H27&gt;0,COUNT('Rec.'!H$2:H27),"")</f>
        <v/>
      </c>
      <c r="D34" s="21" t="str">
        <f>IF(C34&gt;'Inf.'!$I$10,"",VLOOKUP(A34,'Q1.SL'!B:F,2,FALSE))</f>
        <v/>
      </c>
      <c r="E34" s="21" t="str">
        <f>IF(C34&gt;'Inf.'!$I$10,"",VLOOKUP(A34,'Q1.SL'!B:F,3,FALSE))</f>
        <v/>
      </c>
      <c r="F34" s="20" t="str">
        <f>IF(C34&gt;'Inf.'!$I$10,"",VLOOKUP(A34,'Q1.SL'!B:F,4,FALSE))</f>
        <v/>
      </c>
      <c r="G34" s="20" t="str">
        <f>IF(C34&gt;'Inf.'!$I$10,"",VLOOKUP(A34,'Q1.SL'!B:F,5,FALSE))</f>
        <v/>
      </c>
      <c r="H34" s="42"/>
      <c r="I34" s="42"/>
      <c r="J34" s="43"/>
      <c r="K34" s="42"/>
      <c r="L34" s="12" t="str">
        <f>_xlfn.IFERROR(IF(C34&gt;'Inf.'!$I$10,"",I34),"")</f>
        <v/>
      </c>
      <c r="M34" s="8" t="str">
        <f>_xlfn.IFERROR(IF('Inf.'!$C$10="Onsight",IF(L34="TOP",10^7+(10-J34)+(3-K34)*10,L34*10^5+(3-K34)*10),IF(L34="TOP",10^7+(3-K34)*10,L34*10^5+(3-K34)*10)),"")</f>
        <v/>
      </c>
      <c r="N34" s="8" t="str">
        <f t="shared" si="1"/>
        <v/>
      </c>
      <c r="O34" s="8" t="str">
        <f>_xlfn.IFERROR(N34*100+'Rec.'!I27,"")</f>
        <v/>
      </c>
      <c r="P34" s="8" t="str">
        <f t="shared" si="2"/>
        <v/>
      </c>
    </row>
    <row r="35" spans="1:16" ht="21.95" customHeight="1">
      <c r="A35" s="8" t="str">
        <f t="shared" si="3"/>
        <v/>
      </c>
      <c r="B35" s="8" t="str">
        <f t="shared" si="0"/>
        <v/>
      </c>
      <c r="C35" s="20" t="str">
        <f>IF('Rec.'!H28&gt;0,COUNT('Rec.'!H$2:H28),"")</f>
        <v/>
      </c>
      <c r="D35" s="21" t="str">
        <f>IF(C35&gt;'Inf.'!$I$10,"",VLOOKUP(A35,'Q1.SL'!B:F,2,FALSE))</f>
        <v/>
      </c>
      <c r="E35" s="21" t="str">
        <f>IF(C35&gt;'Inf.'!$I$10,"",VLOOKUP(A35,'Q1.SL'!B:F,3,FALSE))</f>
        <v/>
      </c>
      <c r="F35" s="20" t="str">
        <f>IF(C35&gt;'Inf.'!$I$10,"",VLOOKUP(A35,'Q1.SL'!B:F,4,FALSE))</f>
        <v/>
      </c>
      <c r="G35" s="20" t="str">
        <f>IF(C35&gt;'Inf.'!$I$10,"",VLOOKUP(A35,'Q1.SL'!B:F,5,FALSE))</f>
        <v/>
      </c>
      <c r="H35" s="42"/>
      <c r="I35" s="42"/>
      <c r="J35" s="43"/>
      <c r="K35" s="42"/>
      <c r="L35" s="12" t="str">
        <f>_xlfn.IFERROR(IF(C35&gt;'Inf.'!$I$10,"",I35),"")</f>
        <v/>
      </c>
      <c r="M35" s="8" t="str">
        <f>_xlfn.IFERROR(IF('Inf.'!$C$10="Onsight",IF(L35="TOP",10^7+(10-J35)+(3-K35)*10,L35*10^5+(3-K35)*10),IF(L35="TOP",10^7+(3-K35)*10,L35*10^5+(3-K35)*10)),"")</f>
        <v/>
      </c>
      <c r="N35" s="8" t="str">
        <f t="shared" si="1"/>
        <v/>
      </c>
      <c r="O35" s="8" t="str">
        <f>_xlfn.IFERROR(N35*100+'Rec.'!I28,"")</f>
        <v/>
      </c>
      <c r="P35" s="8" t="str">
        <f t="shared" si="2"/>
        <v/>
      </c>
    </row>
    <row r="36" spans="1:16" ht="21.95" customHeight="1">
      <c r="A36" s="8" t="str">
        <f t="shared" si="3"/>
        <v/>
      </c>
      <c r="B36" s="8" t="str">
        <f t="shared" si="0"/>
        <v/>
      </c>
      <c r="C36" s="20" t="str">
        <f>IF('Rec.'!H29&gt;0,COUNT('Rec.'!H$2:H29),"")</f>
        <v/>
      </c>
      <c r="D36" s="21" t="str">
        <f>IF(C36&gt;'Inf.'!$I$10,"",VLOOKUP(A36,'Q1.SL'!B:F,2,FALSE))</f>
        <v/>
      </c>
      <c r="E36" s="21" t="str">
        <f>IF(C36&gt;'Inf.'!$I$10,"",VLOOKUP(A36,'Q1.SL'!B:F,3,FALSE))</f>
        <v/>
      </c>
      <c r="F36" s="20" t="str">
        <f>IF(C36&gt;'Inf.'!$I$10,"",VLOOKUP(A36,'Q1.SL'!B:F,4,FALSE))</f>
        <v/>
      </c>
      <c r="G36" s="20" t="str">
        <f>IF(C36&gt;'Inf.'!$I$10,"",VLOOKUP(A36,'Q1.SL'!B:F,5,FALSE))</f>
        <v/>
      </c>
      <c r="H36" s="42"/>
      <c r="I36" s="42"/>
      <c r="J36" s="43"/>
      <c r="K36" s="42"/>
      <c r="L36" s="12" t="str">
        <f>_xlfn.IFERROR(IF(C36&gt;'Inf.'!$I$10,"",I36),"")</f>
        <v/>
      </c>
      <c r="M36" s="8" t="str">
        <f>_xlfn.IFERROR(IF('Inf.'!$C$10="Onsight",IF(L36="TOP",10^7+(10-J36)+(3-K36)*10,L36*10^5+(3-K36)*10),IF(L36="TOP",10^7+(3-K36)*10,L36*10^5+(3-K36)*10)),"")</f>
        <v/>
      </c>
      <c r="N36" s="8" t="str">
        <f t="shared" si="1"/>
        <v/>
      </c>
      <c r="O36" s="8" t="str">
        <f>_xlfn.IFERROR(N36*100+'Rec.'!I29,"")</f>
        <v/>
      </c>
      <c r="P36" s="8" t="str">
        <f t="shared" si="2"/>
        <v/>
      </c>
    </row>
    <row r="37" spans="1:16" ht="21.95" customHeight="1">
      <c r="A37" s="8" t="str">
        <f t="shared" si="3"/>
        <v/>
      </c>
      <c r="B37" s="8" t="str">
        <f t="shared" si="0"/>
        <v/>
      </c>
      <c r="C37" s="20" t="str">
        <f>IF('Rec.'!H30&gt;0,COUNT('Rec.'!H$2:H30),"")</f>
        <v/>
      </c>
      <c r="D37" s="21" t="str">
        <f>IF(C37&gt;'Inf.'!$I$10,"",VLOOKUP(A37,'Q1.SL'!B:F,2,FALSE))</f>
        <v/>
      </c>
      <c r="E37" s="21" t="str">
        <f>IF(C37&gt;'Inf.'!$I$10,"",VLOOKUP(A37,'Q1.SL'!B:F,3,FALSE))</f>
        <v/>
      </c>
      <c r="F37" s="20" t="str">
        <f>IF(C37&gt;'Inf.'!$I$10,"",VLOOKUP(A37,'Q1.SL'!B:F,4,FALSE))</f>
        <v/>
      </c>
      <c r="G37" s="20" t="str">
        <f>IF(C37&gt;'Inf.'!$I$10,"",VLOOKUP(A37,'Q1.SL'!B:F,5,FALSE))</f>
        <v/>
      </c>
      <c r="H37" s="42"/>
      <c r="I37" s="42"/>
      <c r="J37" s="43"/>
      <c r="K37" s="42"/>
      <c r="L37" s="12" t="str">
        <f>_xlfn.IFERROR(IF(C37&gt;'Inf.'!$I$10,"",I37),"")</f>
        <v/>
      </c>
      <c r="M37" s="8" t="str">
        <f>_xlfn.IFERROR(IF('Inf.'!$C$10="Onsight",IF(L37="TOP",10^7+(10-J37)+(3-K37)*10,L37*10^5+(3-K37)*10),IF(L37="TOP",10^7+(3-K37)*10,L37*10^5+(3-K37)*10)),"")</f>
        <v/>
      </c>
      <c r="N37" s="8" t="str">
        <f t="shared" si="1"/>
        <v/>
      </c>
      <c r="O37" s="8" t="str">
        <f>_xlfn.IFERROR(N37*100+'Rec.'!I30,"")</f>
        <v/>
      </c>
      <c r="P37" s="8" t="str">
        <f t="shared" si="2"/>
        <v/>
      </c>
    </row>
    <row r="38" spans="1:16" ht="21.95" customHeight="1">
      <c r="A38" s="8" t="str">
        <f t="shared" si="3"/>
        <v/>
      </c>
      <c r="B38" s="8" t="str">
        <f t="shared" si="0"/>
        <v/>
      </c>
      <c r="C38" s="20" t="str">
        <f>IF('Rec.'!H31&gt;0,COUNT('Rec.'!H$2:H31),"")</f>
        <v/>
      </c>
      <c r="D38" s="21" t="str">
        <f>IF(C38&gt;'Inf.'!$I$10,"",VLOOKUP(A38,'Q1.SL'!B:F,2,FALSE))</f>
        <v/>
      </c>
      <c r="E38" s="21" t="str">
        <f>IF(C38&gt;'Inf.'!$I$10,"",VLOOKUP(A38,'Q1.SL'!B:F,3,FALSE))</f>
        <v/>
      </c>
      <c r="F38" s="20" t="str">
        <f>IF(C38&gt;'Inf.'!$I$10,"",VLOOKUP(A38,'Q1.SL'!B:F,4,FALSE))</f>
        <v/>
      </c>
      <c r="G38" s="20" t="str">
        <f>IF(C38&gt;'Inf.'!$I$10,"",VLOOKUP(A38,'Q1.SL'!B:F,5,FALSE))</f>
        <v/>
      </c>
      <c r="H38" s="42"/>
      <c r="I38" s="42"/>
      <c r="J38" s="43"/>
      <c r="K38" s="42"/>
      <c r="L38" s="12" t="str">
        <f>_xlfn.IFERROR(IF(C38&gt;'Inf.'!$I$10,"",I38),"")</f>
        <v/>
      </c>
      <c r="M38" s="8" t="str">
        <f>_xlfn.IFERROR(IF('Inf.'!$C$10="Onsight",IF(L38="TOP",10^7+(10-J38)+(3-K38)*10,L38*10^5+(3-K38)*10),IF(L38="TOP",10^7+(3-K38)*10,L38*10^5+(3-K38)*10)),"")</f>
        <v/>
      </c>
      <c r="N38" s="8" t="str">
        <f t="shared" si="1"/>
        <v/>
      </c>
      <c r="O38" s="8" t="str">
        <f>_xlfn.IFERROR(N38*100+'Rec.'!I31,"")</f>
        <v/>
      </c>
      <c r="P38" s="8" t="str">
        <f t="shared" si="2"/>
        <v/>
      </c>
    </row>
    <row r="39" spans="1:16" ht="21.95" customHeight="1">
      <c r="A39" s="8" t="str">
        <f t="shared" si="3"/>
        <v/>
      </c>
      <c r="B39" s="8" t="str">
        <f t="shared" si="0"/>
        <v/>
      </c>
      <c r="C39" s="20" t="str">
        <f>IF('Rec.'!H32&gt;0,COUNT('Rec.'!H$2:H32),"")</f>
        <v/>
      </c>
      <c r="D39" s="21" t="str">
        <f>IF(C39&gt;'Inf.'!$I$10,"",VLOOKUP(A39,'Q1.SL'!B:F,2,FALSE))</f>
        <v/>
      </c>
      <c r="E39" s="21" t="str">
        <f>IF(C39&gt;'Inf.'!$I$10,"",VLOOKUP(A39,'Q1.SL'!B:F,3,FALSE))</f>
        <v/>
      </c>
      <c r="F39" s="20" t="str">
        <f>IF(C39&gt;'Inf.'!$I$10,"",VLOOKUP(A39,'Q1.SL'!B:F,4,FALSE))</f>
        <v/>
      </c>
      <c r="G39" s="20" t="str">
        <f>IF(C39&gt;'Inf.'!$I$10,"",VLOOKUP(A39,'Q1.SL'!B:F,5,FALSE))</f>
        <v/>
      </c>
      <c r="H39" s="42"/>
      <c r="I39" s="42"/>
      <c r="J39" s="43"/>
      <c r="K39" s="42"/>
      <c r="L39" s="12" t="str">
        <f>_xlfn.IFERROR(IF(C39&gt;'Inf.'!$I$10,"",I39),"")</f>
        <v/>
      </c>
      <c r="M39" s="8" t="str">
        <f>_xlfn.IFERROR(IF('Inf.'!$C$10="Onsight",IF(L39="TOP",10^7+(10-J39)+(3-K39)*10,L39*10^5+(3-K39)*10),IF(L39="TOP",10^7+(3-K39)*10,L39*10^5+(3-K39)*10)),"")</f>
        <v/>
      </c>
      <c r="N39" s="8" t="str">
        <f t="shared" si="1"/>
        <v/>
      </c>
      <c r="O39" s="8" t="str">
        <f>_xlfn.IFERROR(N39*100+'Rec.'!I32,"")</f>
        <v/>
      </c>
      <c r="P39" s="8" t="str">
        <f t="shared" si="2"/>
        <v/>
      </c>
    </row>
    <row r="40" spans="1:16" ht="21.95" customHeight="1">
      <c r="A40" s="8" t="str">
        <f t="shared" si="3"/>
        <v/>
      </c>
      <c r="B40" s="8" t="str">
        <f t="shared" si="0"/>
        <v/>
      </c>
      <c r="C40" s="20" t="str">
        <f>IF('Rec.'!H33&gt;0,COUNT('Rec.'!H$2:H33),"")</f>
        <v/>
      </c>
      <c r="D40" s="21" t="str">
        <f>IF(C40&gt;'Inf.'!$I$10,"",VLOOKUP(A40,'Q1.SL'!B:F,2,FALSE))</f>
        <v/>
      </c>
      <c r="E40" s="21" t="str">
        <f>IF(C40&gt;'Inf.'!$I$10,"",VLOOKUP(A40,'Q1.SL'!B:F,3,FALSE))</f>
        <v/>
      </c>
      <c r="F40" s="20" t="str">
        <f>IF(C40&gt;'Inf.'!$I$10,"",VLOOKUP(A40,'Q1.SL'!B:F,4,FALSE))</f>
        <v/>
      </c>
      <c r="G40" s="20" t="str">
        <f>IF(C40&gt;'Inf.'!$I$10,"",VLOOKUP(A40,'Q1.SL'!B:F,5,FALSE))</f>
        <v/>
      </c>
      <c r="H40" s="42"/>
      <c r="I40" s="42"/>
      <c r="J40" s="43"/>
      <c r="K40" s="42"/>
      <c r="L40" s="12" t="str">
        <f>_xlfn.IFERROR(IF(C40&gt;'Inf.'!$I$10,"",I40),"")</f>
        <v/>
      </c>
      <c r="M40" s="8" t="str">
        <f>_xlfn.IFERROR(IF('Inf.'!$C$10="Onsight",IF(L40="TOP",10^7+(10-J40)+(3-K40)*10,L40*10^5+(3-K40)*10),IF(L40="TOP",10^7+(3-K40)*10,L40*10^5+(3-K40)*10)),"")</f>
        <v/>
      </c>
      <c r="N40" s="8" t="str">
        <f t="shared" si="1"/>
        <v/>
      </c>
      <c r="O40" s="8" t="str">
        <f>_xlfn.IFERROR(N40*100+'Rec.'!I33,"")</f>
        <v/>
      </c>
      <c r="P40" s="8" t="str">
        <f t="shared" si="2"/>
        <v/>
      </c>
    </row>
    <row r="41" spans="1:16" ht="21.95" customHeight="1">
      <c r="A41" s="8" t="str">
        <f t="shared" si="3"/>
        <v/>
      </c>
      <c r="B41" s="8" t="str">
        <f t="shared" si="0"/>
        <v/>
      </c>
      <c r="C41" s="20" t="str">
        <f>IF('Rec.'!H34&gt;0,COUNT('Rec.'!H$2:H34),"")</f>
        <v/>
      </c>
      <c r="D41" s="21" t="str">
        <f>IF(C41&gt;'Inf.'!$I$10,"",VLOOKUP(A41,'Q1.SL'!B:F,2,FALSE))</f>
        <v/>
      </c>
      <c r="E41" s="21" t="str">
        <f>IF(C41&gt;'Inf.'!$I$10,"",VLOOKUP(A41,'Q1.SL'!B:F,3,FALSE))</f>
        <v/>
      </c>
      <c r="F41" s="20" t="str">
        <f>IF(C41&gt;'Inf.'!$I$10,"",VLOOKUP(A41,'Q1.SL'!B:F,4,FALSE))</f>
        <v/>
      </c>
      <c r="G41" s="20" t="str">
        <f>IF(C41&gt;'Inf.'!$I$10,"",VLOOKUP(A41,'Q1.SL'!B:F,5,FALSE))</f>
        <v/>
      </c>
      <c r="H41" s="42"/>
      <c r="I41" s="42"/>
      <c r="J41" s="43"/>
      <c r="K41" s="42"/>
      <c r="L41" s="12" t="str">
        <f>_xlfn.IFERROR(IF(C41&gt;'Inf.'!$I$10,"",I41),"")</f>
        <v/>
      </c>
      <c r="M41" s="8" t="str">
        <f>_xlfn.IFERROR(IF('Inf.'!$C$10="Onsight",IF(L41="TOP",10^7+(10-J41)+(3-K41)*10,L41*10^5+(3-K41)*10),IF(L41="TOP",10^7+(3-K41)*10,L41*10^5+(3-K41)*10)),"")</f>
        <v/>
      </c>
      <c r="N41" s="8" t="str">
        <f t="shared" si="1"/>
        <v/>
      </c>
      <c r="O41" s="8" t="str">
        <f>_xlfn.IFERROR(N41*100+'Rec.'!I34,"")</f>
        <v/>
      </c>
      <c r="P41" s="8" t="str">
        <f t="shared" si="2"/>
        <v/>
      </c>
    </row>
    <row r="42" spans="1:16" ht="21.95" customHeight="1">
      <c r="A42" s="8" t="str">
        <f t="shared" si="3"/>
        <v/>
      </c>
      <c r="B42" s="8" t="str">
        <f t="shared" si="0"/>
        <v/>
      </c>
      <c r="C42" s="20" t="str">
        <f>IF('Rec.'!H35&gt;0,COUNT('Rec.'!H$2:H35),"")</f>
        <v/>
      </c>
      <c r="D42" s="21" t="str">
        <f>IF(C42&gt;'Inf.'!$I$10,"",VLOOKUP(A42,'Q1.SL'!B:F,2,FALSE))</f>
        <v/>
      </c>
      <c r="E42" s="21" t="str">
        <f>IF(C42&gt;'Inf.'!$I$10,"",VLOOKUP(A42,'Q1.SL'!B:F,3,FALSE))</f>
        <v/>
      </c>
      <c r="F42" s="20" t="str">
        <f>IF(C42&gt;'Inf.'!$I$10,"",VLOOKUP(A42,'Q1.SL'!B:F,4,FALSE))</f>
        <v/>
      </c>
      <c r="G42" s="20" t="str">
        <f>IF(C42&gt;'Inf.'!$I$10,"",VLOOKUP(A42,'Q1.SL'!B:F,5,FALSE))</f>
        <v/>
      </c>
      <c r="H42" s="42"/>
      <c r="I42" s="42"/>
      <c r="J42" s="43"/>
      <c r="K42" s="42"/>
      <c r="L42" s="12" t="str">
        <f>_xlfn.IFERROR(IF(C42&gt;'Inf.'!$I$10,"",I42),"")</f>
        <v/>
      </c>
      <c r="M42" s="8" t="str">
        <f>_xlfn.IFERROR(IF('Inf.'!$C$10="Onsight",IF(L42="TOP",10^7+(10-J42)+(3-K42)*10,L42*10^5+(3-K42)*10),IF(L42="TOP",10^7+(3-K42)*10,L42*10^5+(3-K42)*10)),"")</f>
        <v/>
      </c>
      <c r="N42" s="8" t="str">
        <f t="shared" si="1"/>
        <v/>
      </c>
      <c r="O42" s="8" t="str">
        <f>_xlfn.IFERROR(N42*100+'Rec.'!I35,"")</f>
        <v/>
      </c>
      <c r="P42" s="8" t="str">
        <f t="shared" si="2"/>
        <v/>
      </c>
    </row>
    <row r="43" spans="1:16" ht="21.95" customHeight="1">
      <c r="A43" s="8" t="str">
        <f t="shared" si="3"/>
        <v/>
      </c>
      <c r="B43" s="8" t="str">
        <f t="shared" si="0"/>
        <v/>
      </c>
      <c r="C43" s="20" t="str">
        <f>IF('Rec.'!H36&gt;0,COUNT('Rec.'!H$2:H36),"")</f>
        <v/>
      </c>
      <c r="D43" s="21" t="str">
        <f>IF(C43&gt;'Inf.'!$I$10,"",VLOOKUP(A43,'Q1.SL'!B:F,2,FALSE))</f>
        <v/>
      </c>
      <c r="E43" s="21" t="str">
        <f>IF(C43&gt;'Inf.'!$I$10,"",VLOOKUP(A43,'Q1.SL'!B:F,3,FALSE))</f>
        <v/>
      </c>
      <c r="F43" s="20" t="str">
        <f>IF(C43&gt;'Inf.'!$I$10,"",VLOOKUP(A43,'Q1.SL'!B:F,4,FALSE))</f>
        <v/>
      </c>
      <c r="G43" s="20" t="str">
        <f>IF(C43&gt;'Inf.'!$I$10,"",VLOOKUP(A43,'Q1.SL'!B:F,5,FALSE))</f>
        <v/>
      </c>
      <c r="H43" s="42"/>
      <c r="I43" s="42"/>
      <c r="J43" s="43"/>
      <c r="K43" s="42"/>
      <c r="L43" s="12" t="str">
        <f>_xlfn.IFERROR(IF(C43&gt;'Inf.'!$I$10,"",I43),"")</f>
        <v/>
      </c>
      <c r="M43" s="8" t="str">
        <f>_xlfn.IFERROR(IF('Inf.'!$C$10="Onsight",IF(L43="TOP",10^7+(10-J43)+(3-K43)*10,L43*10^5+(3-K43)*10),IF(L43="TOP",10^7+(3-K43)*10,L43*10^5+(3-K43)*10)),"")</f>
        <v/>
      </c>
      <c r="N43" s="8" t="str">
        <f t="shared" si="1"/>
        <v/>
      </c>
      <c r="O43" s="8" t="str">
        <f>_xlfn.IFERROR(N43*100+'Rec.'!I36,"")</f>
        <v/>
      </c>
      <c r="P43" s="8" t="str">
        <f t="shared" si="2"/>
        <v/>
      </c>
    </row>
    <row r="44" spans="1:16" ht="21.95" customHeight="1">
      <c r="A44" s="8" t="str">
        <f t="shared" si="3"/>
        <v/>
      </c>
      <c r="B44" s="8" t="str">
        <f t="shared" si="0"/>
        <v/>
      </c>
      <c r="C44" s="20" t="str">
        <f>IF('Rec.'!H37&gt;0,COUNT('Rec.'!H$2:H37),"")</f>
        <v/>
      </c>
      <c r="D44" s="21" t="str">
        <f>IF(C44&gt;'Inf.'!$I$10,"",VLOOKUP(A44,'Q1.SL'!B:F,2,FALSE))</f>
        <v/>
      </c>
      <c r="E44" s="21" t="str">
        <f>IF(C44&gt;'Inf.'!$I$10,"",VLOOKUP(A44,'Q1.SL'!B:F,3,FALSE))</f>
        <v/>
      </c>
      <c r="F44" s="20" t="str">
        <f>IF(C44&gt;'Inf.'!$I$10,"",VLOOKUP(A44,'Q1.SL'!B:F,4,FALSE))</f>
        <v/>
      </c>
      <c r="G44" s="20" t="str">
        <f>IF(C44&gt;'Inf.'!$I$10,"",VLOOKUP(A44,'Q1.SL'!B:F,5,FALSE))</f>
        <v/>
      </c>
      <c r="H44" s="42"/>
      <c r="I44" s="42"/>
      <c r="J44" s="43"/>
      <c r="K44" s="42"/>
      <c r="L44" s="12" t="str">
        <f>_xlfn.IFERROR(IF(C44&gt;'Inf.'!$I$10,"",I44),"")</f>
        <v/>
      </c>
      <c r="M44" s="8" t="str">
        <f>_xlfn.IFERROR(IF('Inf.'!$C$10="Onsight",IF(L44="TOP",10^7+(10-J44)+(3-K44)*10,L44*10^5+(3-K44)*10),IF(L44="TOP",10^7+(3-K44)*10,L44*10^5+(3-K44)*10)),"")</f>
        <v/>
      </c>
      <c r="N44" s="8" t="str">
        <f t="shared" si="1"/>
        <v/>
      </c>
      <c r="O44" s="8" t="str">
        <f>_xlfn.IFERROR(N44*100+'Rec.'!I37,"")</f>
        <v/>
      </c>
      <c r="P44" s="8" t="str">
        <f t="shared" si="2"/>
        <v/>
      </c>
    </row>
    <row r="45" spans="1:16" ht="21.95" customHeight="1">
      <c r="A45" s="8" t="str">
        <f t="shared" si="3"/>
        <v/>
      </c>
      <c r="B45" s="8" t="str">
        <f t="shared" si="0"/>
        <v/>
      </c>
      <c r="C45" s="20" t="str">
        <f>IF('Rec.'!H38&gt;0,COUNT('Rec.'!H$2:H38),"")</f>
        <v/>
      </c>
      <c r="D45" s="21" t="str">
        <f>IF(C45&gt;'Inf.'!$I$10,"",VLOOKUP(A45,'Q1.SL'!B:F,2,FALSE))</f>
        <v/>
      </c>
      <c r="E45" s="21" t="str">
        <f>IF(C45&gt;'Inf.'!$I$10,"",VLOOKUP(A45,'Q1.SL'!B:F,3,FALSE))</f>
        <v/>
      </c>
      <c r="F45" s="20" t="str">
        <f>IF(C45&gt;'Inf.'!$I$10,"",VLOOKUP(A45,'Q1.SL'!B:F,4,FALSE))</f>
        <v/>
      </c>
      <c r="G45" s="20" t="str">
        <f>IF(C45&gt;'Inf.'!$I$10,"",VLOOKUP(A45,'Q1.SL'!B:F,5,FALSE))</f>
        <v/>
      </c>
      <c r="H45" s="42"/>
      <c r="I45" s="42"/>
      <c r="J45" s="43"/>
      <c r="K45" s="42"/>
      <c r="L45" s="12" t="str">
        <f>_xlfn.IFERROR(IF(C45&gt;'Inf.'!$I$10,"",I45),"")</f>
        <v/>
      </c>
      <c r="M45" s="8" t="str">
        <f>_xlfn.IFERROR(IF('Inf.'!$C$10="Onsight",IF(L45="TOP",10^7+(10-J45)+(3-K45)*10,L45*10^5+(3-K45)*10),IF(L45="TOP",10^7+(3-K45)*10,L45*10^5+(3-K45)*10)),"")</f>
        <v/>
      </c>
      <c r="N45" s="8" t="str">
        <f t="shared" si="1"/>
        <v/>
      </c>
      <c r="O45" s="8" t="str">
        <f>_xlfn.IFERROR(N45*100+'Rec.'!I38,"")</f>
        <v/>
      </c>
      <c r="P45" s="8" t="str">
        <f t="shared" si="2"/>
        <v/>
      </c>
    </row>
    <row r="46" spans="1:16" ht="21.95" customHeight="1">
      <c r="A46" s="8" t="str">
        <f t="shared" si="3"/>
        <v/>
      </c>
      <c r="B46" s="8" t="str">
        <f t="shared" si="0"/>
        <v/>
      </c>
      <c r="C46" s="20" t="str">
        <f>IF('Rec.'!H39&gt;0,COUNT('Rec.'!H$2:H39),"")</f>
        <v/>
      </c>
      <c r="D46" s="21" t="str">
        <f>IF(C46&gt;'Inf.'!$I$10,"",VLOOKUP(A46,'Q1.SL'!B:F,2,FALSE))</f>
        <v/>
      </c>
      <c r="E46" s="21" t="str">
        <f>IF(C46&gt;'Inf.'!$I$10,"",VLOOKUP(A46,'Q1.SL'!B:F,3,FALSE))</f>
        <v/>
      </c>
      <c r="F46" s="20" t="str">
        <f>IF(C46&gt;'Inf.'!$I$10,"",VLOOKUP(A46,'Q1.SL'!B:F,4,FALSE))</f>
        <v/>
      </c>
      <c r="G46" s="20" t="str">
        <f>IF(C46&gt;'Inf.'!$I$10,"",VLOOKUP(A46,'Q1.SL'!B:F,5,FALSE))</f>
        <v/>
      </c>
      <c r="H46" s="42"/>
      <c r="I46" s="42"/>
      <c r="J46" s="43"/>
      <c r="K46" s="42"/>
      <c r="L46" s="12" t="str">
        <f>_xlfn.IFERROR(IF(C46&gt;'Inf.'!$I$10,"",I46),"")</f>
        <v/>
      </c>
      <c r="M46" s="8" t="str">
        <f>_xlfn.IFERROR(IF('Inf.'!$C$10="Onsight",IF(L46="TOP",10^7+(10-J46)+(3-K46)*10,L46*10^5+(3-K46)*10),IF(L46="TOP",10^7+(3-K46)*10,L46*10^5+(3-K46)*10)),"")</f>
        <v/>
      </c>
      <c r="N46" s="8" t="str">
        <f t="shared" si="1"/>
        <v/>
      </c>
      <c r="O46" s="8" t="str">
        <f>_xlfn.IFERROR(N46*100+'Rec.'!I39,"")</f>
        <v/>
      </c>
      <c r="P46" s="8" t="str">
        <f t="shared" si="2"/>
        <v/>
      </c>
    </row>
    <row r="47" spans="1:16" ht="21.95" customHeight="1">
      <c r="A47" s="8" t="str">
        <f t="shared" si="3"/>
        <v/>
      </c>
      <c r="B47" s="8" t="str">
        <f t="shared" si="0"/>
        <v/>
      </c>
      <c r="C47" s="20" t="str">
        <f>IF('Rec.'!H40&gt;0,COUNT('Rec.'!H$2:H40),"")</f>
        <v/>
      </c>
      <c r="D47" s="21" t="str">
        <f>IF(C47&gt;'Inf.'!$I$10,"",VLOOKUP(A47,'Q1.SL'!B:F,2,FALSE))</f>
        <v/>
      </c>
      <c r="E47" s="21" t="str">
        <f>IF(C47&gt;'Inf.'!$I$10,"",VLOOKUP(A47,'Q1.SL'!B:F,3,FALSE))</f>
        <v/>
      </c>
      <c r="F47" s="20" t="str">
        <f>IF(C47&gt;'Inf.'!$I$10,"",VLOOKUP(A47,'Q1.SL'!B:F,4,FALSE))</f>
        <v/>
      </c>
      <c r="G47" s="20" t="str">
        <f>IF(C47&gt;'Inf.'!$I$10,"",VLOOKUP(A47,'Q1.SL'!B:F,5,FALSE))</f>
        <v/>
      </c>
      <c r="H47" s="42"/>
      <c r="I47" s="42"/>
      <c r="J47" s="43"/>
      <c r="K47" s="42"/>
      <c r="L47" s="12" t="str">
        <f>_xlfn.IFERROR(IF(C47&gt;'Inf.'!$I$10,"",I47),"")</f>
        <v/>
      </c>
      <c r="M47" s="8" t="str">
        <f>_xlfn.IFERROR(IF('Inf.'!$C$10="Onsight",IF(L47="TOP",10^7+(10-J47)+(3-K47)*10,L47*10^5+(3-K47)*10),IF(L47="TOP",10^7+(3-K47)*10,L47*10^5+(3-K47)*10)),"")</f>
        <v/>
      </c>
      <c r="N47" s="8" t="str">
        <f t="shared" si="1"/>
        <v/>
      </c>
      <c r="O47" s="8" t="str">
        <f>_xlfn.IFERROR(N47*100+'Rec.'!I40,"")</f>
        <v/>
      </c>
      <c r="P47" s="8" t="str">
        <f t="shared" si="2"/>
        <v/>
      </c>
    </row>
    <row r="48" spans="1:16" ht="21.95" customHeight="1">
      <c r="A48" s="8" t="str">
        <f t="shared" si="3"/>
        <v/>
      </c>
      <c r="B48" s="8" t="str">
        <f t="shared" si="0"/>
        <v/>
      </c>
      <c r="C48" s="20" t="str">
        <f>IF('Rec.'!H41&gt;0,COUNT('Rec.'!H$2:H41),"")</f>
        <v/>
      </c>
      <c r="D48" s="21" t="str">
        <f>IF(C48&gt;'Inf.'!$I$10,"",VLOOKUP(A48,'Q1.SL'!B:F,2,FALSE))</f>
        <v/>
      </c>
      <c r="E48" s="21" t="str">
        <f>IF(C48&gt;'Inf.'!$I$10,"",VLOOKUP(A48,'Q1.SL'!B:F,3,FALSE))</f>
        <v/>
      </c>
      <c r="F48" s="20" t="str">
        <f>IF(C48&gt;'Inf.'!$I$10,"",VLOOKUP(A48,'Q1.SL'!B:F,4,FALSE))</f>
        <v/>
      </c>
      <c r="G48" s="20" t="str">
        <f>IF(C48&gt;'Inf.'!$I$10,"",VLOOKUP(A48,'Q1.SL'!B:F,5,FALSE))</f>
        <v/>
      </c>
      <c r="H48" s="42"/>
      <c r="I48" s="42"/>
      <c r="J48" s="43"/>
      <c r="K48" s="42"/>
      <c r="L48" s="12" t="str">
        <f>_xlfn.IFERROR(IF(C48&gt;'Inf.'!$I$10,"",I48),"")</f>
        <v/>
      </c>
      <c r="M48" s="8" t="str">
        <f>_xlfn.IFERROR(IF('Inf.'!$C$10="Onsight",IF(L48="TOP",10^7+(10-J48)+(3-K48)*10,L48*10^5+(3-K48)*10),IF(L48="TOP",10^7+(3-K48)*10,L48*10^5+(3-K48)*10)),"")</f>
        <v/>
      </c>
      <c r="N48" s="8" t="str">
        <f t="shared" si="1"/>
        <v/>
      </c>
      <c r="O48" s="8" t="str">
        <f>_xlfn.IFERROR(N48*100+'Rec.'!I41,"")</f>
        <v/>
      </c>
      <c r="P48" s="8" t="str">
        <f t="shared" si="2"/>
        <v/>
      </c>
    </row>
    <row r="49" spans="1:16" ht="21.95" customHeight="1">
      <c r="A49" s="8" t="str">
        <f t="shared" si="3"/>
        <v/>
      </c>
      <c r="B49" s="8" t="str">
        <f t="shared" si="0"/>
        <v/>
      </c>
      <c r="C49" s="20" t="str">
        <f>IF('Rec.'!H42&gt;0,COUNT('Rec.'!H$2:H42),"")</f>
        <v/>
      </c>
      <c r="D49" s="21" t="str">
        <f>IF(C49&gt;'Inf.'!$I$10,"",VLOOKUP(A49,'Q1.SL'!B:F,2,FALSE))</f>
        <v/>
      </c>
      <c r="E49" s="21" t="str">
        <f>IF(C49&gt;'Inf.'!$I$10,"",VLOOKUP(A49,'Q1.SL'!B:F,3,FALSE))</f>
        <v/>
      </c>
      <c r="F49" s="20" t="str">
        <f>IF(C49&gt;'Inf.'!$I$10,"",VLOOKUP(A49,'Q1.SL'!B:F,4,FALSE))</f>
        <v/>
      </c>
      <c r="G49" s="20" t="str">
        <f>IF(C49&gt;'Inf.'!$I$10,"",VLOOKUP(A49,'Q1.SL'!B:F,5,FALSE))</f>
        <v/>
      </c>
      <c r="H49" s="42"/>
      <c r="I49" s="42"/>
      <c r="J49" s="43"/>
      <c r="K49" s="42"/>
      <c r="L49" s="12" t="str">
        <f>_xlfn.IFERROR(IF(C49&gt;'Inf.'!$I$10,"",I49),"")</f>
        <v/>
      </c>
      <c r="M49" s="8" t="str">
        <f>_xlfn.IFERROR(IF('Inf.'!$C$10="Onsight",IF(L49="TOP",10^7+(10-J49)+(3-K49)*10,L49*10^5+(3-K49)*10),IF(L49="TOP",10^7+(3-K49)*10,L49*10^5+(3-K49)*10)),"")</f>
        <v/>
      </c>
      <c r="N49" s="8" t="str">
        <f t="shared" si="1"/>
        <v/>
      </c>
      <c r="O49" s="8" t="str">
        <f>_xlfn.IFERROR(N49*100+'Rec.'!I42,"")</f>
        <v/>
      </c>
      <c r="P49" s="8" t="str">
        <f t="shared" si="2"/>
        <v/>
      </c>
    </row>
    <row r="50" spans="1:16" ht="21.95" customHeight="1">
      <c r="A50" s="8" t="str">
        <f t="shared" si="3"/>
        <v/>
      </c>
      <c r="B50" s="8" t="str">
        <f t="shared" si="0"/>
        <v/>
      </c>
      <c r="C50" s="20" t="str">
        <f>IF('Rec.'!H43&gt;0,COUNT('Rec.'!H$2:H43),"")</f>
        <v/>
      </c>
      <c r="D50" s="21" t="str">
        <f>IF(C50&gt;'Inf.'!$I$10,"",VLOOKUP(A50,'Q1.SL'!B:F,2,FALSE))</f>
        <v/>
      </c>
      <c r="E50" s="21" t="str">
        <f>IF(C50&gt;'Inf.'!$I$10,"",VLOOKUP(A50,'Q1.SL'!B:F,3,FALSE))</f>
        <v/>
      </c>
      <c r="F50" s="20" t="str">
        <f>IF(C50&gt;'Inf.'!$I$10,"",VLOOKUP(A50,'Q1.SL'!B:F,4,FALSE))</f>
        <v/>
      </c>
      <c r="G50" s="20" t="str">
        <f>IF(C50&gt;'Inf.'!$I$10,"",VLOOKUP(A50,'Q1.SL'!B:F,5,FALSE))</f>
        <v/>
      </c>
      <c r="H50" s="42"/>
      <c r="I50" s="42"/>
      <c r="J50" s="43"/>
      <c r="K50" s="42"/>
      <c r="L50" s="12" t="str">
        <f>_xlfn.IFERROR(IF(C50&gt;'Inf.'!$I$10,"",I50),"")</f>
        <v/>
      </c>
      <c r="M50" s="8" t="str">
        <f>_xlfn.IFERROR(IF('Inf.'!$C$10="Onsight",IF(L50="TOP",10^7+(10-J50)+(3-K50)*10,L50*10^5+(3-K50)*10),IF(L50="TOP",10^7+(3-K50)*10,L50*10^5+(3-K50)*10)),"")</f>
        <v/>
      </c>
      <c r="N50" s="8" t="str">
        <f t="shared" si="1"/>
        <v/>
      </c>
      <c r="O50" s="8" t="str">
        <f>_xlfn.IFERROR(N50*100+'Rec.'!I43,"")</f>
        <v/>
      </c>
      <c r="P50" s="8" t="str">
        <f t="shared" si="2"/>
        <v/>
      </c>
    </row>
    <row r="51" spans="1:16" ht="21.95" customHeight="1">
      <c r="A51" s="8" t="str">
        <f t="shared" si="3"/>
        <v/>
      </c>
      <c r="B51" s="8" t="str">
        <f t="shared" si="0"/>
        <v/>
      </c>
      <c r="C51" s="20" t="str">
        <f>IF('Rec.'!H44&gt;0,COUNT('Rec.'!H$2:H44),"")</f>
        <v/>
      </c>
      <c r="D51" s="21" t="str">
        <f>IF(C51&gt;'Inf.'!$I$10,"",VLOOKUP(A51,'Q1.SL'!B:F,2,FALSE))</f>
        <v/>
      </c>
      <c r="E51" s="21" t="str">
        <f>IF(C51&gt;'Inf.'!$I$10,"",VLOOKUP(A51,'Q1.SL'!B:F,3,FALSE))</f>
        <v/>
      </c>
      <c r="F51" s="20" t="str">
        <f>IF(C51&gt;'Inf.'!$I$10,"",VLOOKUP(A51,'Q1.SL'!B:F,4,FALSE))</f>
        <v/>
      </c>
      <c r="G51" s="20" t="str">
        <f>IF(C51&gt;'Inf.'!$I$10,"",VLOOKUP(A51,'Q1.SL'!B:F,5,FALSE))</f>
        <v/>
      </c>
      <c r="H51" s="42"/>
      <c r="I51" s="42"/>
      <c r="J51" s="43"/>
      <c r="K51" s="42"/>
      <c r="L51" s="12" t="str">
        <f>_xlfn.IFERROR(IF(C51&gt;'Inf.'!$I$10,"",I51),"")</f>
        <v/>
      </c>
      <c r="M51" s="8" t="str">
        <f>_xlfn.IFERROR(IF('Inf.'!$C$10="Onsight",IF(L51="TOP",10^7+(10-J51)+(3-K51)*10,L51*10^5+(3-K51)*10),IF(L51="TOP",10^7+(3-K51)*10,L51*10^5+(3-K51)*10)),"")</f>
        <v/>
      </c>
      <c r="N51" s="8" t="str">
        <f t="shared" si="1"/>
        <v/>
      </c>
      <c r="O51" s="8" t="str">
        <f>_xlfn.IFERROR(N51*100+'Rec.'!I44,"")</f>
        <v/>
      </c>
      <c r="P51" s="8" t="str">
        <f t="shared" si="2"/>
        <v/>
      </c>
    </row>
    <row r="52" spans="1:16" ht="21.95" customHeight="1">
      <c r="A52" s="8" t="str">
        <f t="shared" si="3"/>
        <v/>
      </c>
      <c r="B52" s="8" t="str">
        <f t="shared" si="0"/>
        <v/>
      </c>
      <c r="C52" s="20" t="str">
        <f>IF('Rec.'!H45&gt;0,COUNT('Rec.'!H$2:H45),"")</f>
        <v/>
      </c>
      <c r="D52" s="21" t="str">
        <f>IF(C52&gt;'Inf.'!$I$10,"",VLOOKUP(A52,'Q1.SL'!B:F,2,FALSE))</f>
        <v/>
      </c>
      <c r="E52" s="21" t="str">
        <f>IF(C52&gt;'Inf.'!$I$10,"",VLOOKUP(A52,'Q1.SL'!B:F,3,FALSE))</f>
        <v/>
      </c>
      <c r="F52" s="20" t="str">
        <f>IF(C52&gt;'Inf.'!$I$10,"",VLOOKUP(A52,'Q1.SL'!B:F,4,FALSE))</f>
        <v/>
      </c>
      <c r="G52" s="20" t="str">
        <f>IF(C52&gt;'Inf.'!$I$10,"",VLOOKUP(A52,'Q1.SL'!B:F,5,FALSE))</f>
        <v/>
      </c>
      <c r="H52" s="42"/>
      <c r="I52" s="42"/>
      <c r="J52" s="43"/>
      <c r="K52" s="42"/>
      <c r="L52" s="12" t="str">
        <f>_xlfn.IFERROR(IF(C52&gt;'Inf.'!$I$10,"",I52),"")</f>
        <v/>
      </c>
      <c r="M52" s="8" t="str">
        <f>_xlfn.IFERROR(IF('Inf.'!$C$10="Onsight",IF(L52="TOP",10^7+(10-J52)+(3-K52)*10,L52*10^5+(3-K52)*10),IF(L52="TOP",10^7+(3-K52)*10,L52*10^5+(3-K52)*10)),"")</f>
        <v/>
      </c>
      <c r="N52" s="8" t="str">
        <f t="shared" si="1"/>
        <v/>
      </c>
      <c r="O52" s="8" t="str">
        <f>_xlfn.IFERROR(N52*100+'Rec.'!I45,"")</f>
        <v/>
      </c>
      <c r="P52" s="8" t="str">
        <f t="shared" si="2"/>
        <v/>
      </c>
    </row>
    <row r="53" spans="1:16" ht="21.95" customHeight="1">
      <c r="A53" s="8" t="str">
        <f t="shared" si="3"/>
        <v/>
      </c>
      <c r="B53" s="8" t="str">
        <f t="shared" si="0"/>
        <v/>
      </c>
      <c r="C53" s="20" t="str">
        <f>IF('Rec.'!H46&gt;0,COUNT('Rec.'!H$2:H46),"")</f>
        <v/>
      </c>
      <c r="D53" s="21" t="str">
        <f>IF(C53&gt;'Inf.'!$I$10,"",VLOOKUP(A53,'Q1.SL'!B:F,2,FALSE))</f>
        <v/>
      </c>
      <c r="E53" s="21" t="str">
        <f>IF(C53&gt;'Inf.'!$I$10,"",VLOOKUP(A53,'Q1.SL'!B:F,3,FALSE))</f>
        <v/>
      </c>
      <c r="F53" s="20" t="str">
        <f>IF(C53&gt;'Inf.'!$I$10,"",VLOOKUP(A53,'Q1.SL'!B:F,4,FALSE))</f>
        <v/>
      </c>
      <c r="G53" s="20" t="str">
        <f>IF(C53&gt;'Inf.'!$I$10,"",VLOOKUP(A53,'Q1.SL'!B:F,5,FALSE))</f>
        <v/>
      </c>
      <c r="H53" s="42"/>
      <c r="I53" s="42"/>
      <c r="J53" s="43"/>
      <c r="K53" s="42"/>
      <c r="L53" s="12" t="str">
        <f>_xlfn.IFERROR(IF(C53&gt;'Inf.'!$I$10,"",I53),"")</f>
        <v/>
      </c>
      <c r="M53" s="8" t="str">
        <f>_xlfn.IFERROR(IF('Inf.'!$C$10="Onsight",IF(L53="TOP",10^7+(10-J53)+(3-K53)*10,L53*10^5+(3-K53)*10),IF(L53="TOP",10^7+(3-K53)*10,L53*10^5+(3-K53)*10)),"")</f>
        <v/>
      </c>
      <c r="N53" s="8" t="str">
        <f t="shared" si="1"/>
        <v/>
      </c>
      <c r="O53" s="8" t="str">
        <f>_xlfn.IFERROR(N53*100+'Rec.'!I46,"")</f>
        <v/>
      </c>
      <c r="P53" s="8" t="str">
        <f t="shared" si="2"/>
        <v/>
      </c>
    </row>
    <row r="54" spans="1:16" ht="21.95" customHeight="1">
      <c r="A54" s="8" t="str">
        <f t="shared" si="3"/>
        <v/>
      </c>
      <c r="B54" s="8" t="str">
        <f t="shared" si="0"/>
        <v/>
      </c>
      <c r="C54" s="20" t="str">
        <f>IF('Rec.'!H47&gt;0,COUNT('Rec.'!H$2:H47),"")</f>
        <v/>
      </c>
      <c r="D54" s="21" t="str">
        <f>IF(C54&gt;'Inf.'!$I$10,"",VLOOKUP(A54,'Q1.SL'!B:F,2,FALSE))</f>
        <v/>
      </c>
      <c r="E54" s="21" t="str">
        <f>IF(C54&gt;'Inf.'!$I$10,"",VLOOKUP(A54,'Q1.SL'!B:F,3,FALSE))</f>
        <v/>
      </c>
      <c r="F54" s="20" t="str">
        <f>IF(C54&gt;'Inf.'!$I$10,"",VLOOKUP(A54,'Q1.SL'!B:F,4,FALSE))</f>
        <v/>
      </c>
      <c r="G54" s="20" t="str">
        <f>IF(C54&gt;'Inf.'!$I$10,"",VLOOKUP(A54,'Q1.SL'!B:F,5,FALSE))</f>
        <v/>
      </c>
      <c r="H54" s="42"/>
      <c r="I54" s="42"/>
      <c r="J54" s="43"/>
      <c r="K54" s="42"/>
      <c r="L54" s="12" t="str">
        <f>_xlfn.IFERROR(IF(C54&gt;'Inf.'!$I$10,"",I54),"")</f>
        <v/>
      </c>
      <c r="M54" s="8" t="str">
        <f>_xlfn.IFERROR(IF('Inf.'!$C$10="Onsight",IF(L54="TOP",10^7+(10-J54)+(3-K54)*10,L54*10^5+(3-K54)*10),IF(L54="TOP",10^7+(3-K54)*10,L54*10^5+(3-K54)*10)),"")</f>
        <v/>
      </c>
      <c r="N54" s="8" t="str">
        <f t="shared" si="1"/>
        <v/>
      </c>
      <c r="O54" s="8" t="str">
        <f>_xlfn.IFERROR(N54*100+'Rec.'!I47,"")</f>
        <v/>
      </c>
      <c r="P54" s="8" t="str">
        <f t="shared" si="2"/>
        <v/>
      </c>
    </row>
    <row r="55" spans="1:16" ht="21.95" customHeight="1">
      <c r="A55" s="8" t="str">
        <f t="shared" si="3"/>
        <v/>
      </c>
      <c r="B55" s="8" t="str">
        <f t="shared" si="0"/>
        <v/>
      </c>
      <c r="C55" s="20" t="str">
        <f>IF('Rec.'!H48&gt;0,COUNT('Rec.'!H$2:H48),"")</f>
        <v/>
      </c>
      <c r="D55" s="21" t="str">
        <f>IF(C55&gt;'Inf.'!$I$10,"",VLOOKUP(A55,'Q1.SL'!B:F,2,FALSE))</f>
        <v/>
      </c>
      <c r="E55" s="21" t="str">
        <f>IF(C55&gt;'Inf.'!$I$10,"",VLOOKUP(A55,'Q1.SL'!B:F,3,FALSE))</f>
        <v/>
      </c>
      <c r="F55" s="20" t="str">
        <f>IF(C55&gt;'Inf.'!$I$10,"",VLOOKUP(A55,'Q1.SL'!B:F,4,FALSE))</f>
        <v/>
      </c>
      <c r="G55" s="20" t="str">
        <f>IF(C55&gt;'Inf.'!$I$10,"",VLOOKUP(A55,'Q1.SL'!B:F,5,FALSE))</f>
        <v/>
      </c>
      <c r="H55" s="42"/>
      <c r="I55" s="42"/>
      <c r="J55" s="43"/>
      <c r="K55" s="42"/>
      <c r="L55" s="12" t="str">
        <f>_xlfn.IFERROR(IF(C55&gt;'Inf.'!$I$10,"",I55),"")</f>
        <v/>
      </c>
      <c r="M55" s="8" t="str">
        <f>_xlfn.IFERROR(IF('Inf.'!$C$10="Onsight",IF(L55="TOP",10^7+(10-J55)+(3-K55)*10,L55*10^5+(3-K55)*10),IF(L55="TOP",10^7+(3-K55)*10,L55*10^5+(3-K55)*10)),"")</f>
        <v/>
      </c>
      <c r="N55" s="8" t="str">
        <f t="shared" si="1"/>
        <v/>
      </c>
      <c r="O55" s="8" t="str">
        <f>_xlfn.IFERROR(N55*100+'Rec.'!I48,"")</f>
        <v/>
      </c>
      <c r="P55" s="8" t="str">
        <f t="shared" si="2"/>
        <v/>
      </c>
    </row>
    <row r="56" spans="1:16" ht="21.95" customHeight="1">
      <c r="A56" s="8" t="str">
        <f t="shared" si="3"/>
        <v/>
      </c>
      <c r="B56" s="8" t="str">
        <f t="shared" si="0"/>
        <v/>
      </c>
      <c r="C56" s="20" t="str">
        <f>IF('Rec.'!H49&gt;0,COUNT('Rec.'!H$2:H49),"")</f>
        <v/>
      </c>
      <c r="D56" s="21" t="str">
        <f>IF(C56&gt;'Inf.'!$I$10,"",VLOOKUP(A56,'Q1.SL'!B:F,2,FALSE))</f>
        <v/>
      </c>
      <c r="E56" s="21" t="str">
        <f>IF(C56&gt;'Inf.'!$I$10,"",VLOOKUP(A56,'Q1.SL'!B:F,3,FALSE))</f>
        <v/>
      </c>
      <c r="F56" s="20" t="str">
        <f>IF(C56&gt;'Inf.'!$I$10,"",VLOOKUP(A56,'Q1.SL'!B:F,4,FALSE))</f>
        <v/>
      </c>
      <c r="G56" s="20" t="str">
        <f>IF(C56&gt;'Inf.'!$I$10,"",VLOOKUP(A56,'Q1.SL'!B:F,5,FALSE))</f>
        <v/>
      </c>
      <c r="H56" s="42"/>
      <c r="I56" s="42"/>
      <c r="J56" s="43"/>
      <c r="K56" s="42"/>
      <c r="L56" s="12" t="str">
        <f>_xlfn.IFERROR(IF(C56&gt;'Inf.'!$I$10,"",I56),"")</f>
        <v/>
      </c>
      <c r="M56" s="8" t="str">
        <f>_xlfn.IFERROR(IF('Inf.'!$C$10="Onsight",IF(L56="TOP",10^7+(10-J56)+(3-K56)*10,L56*10^5+(3-K56)*10),IF(L56="TOP",10^7+(3-K56)*10,L56*10^5+(3-K56)*10)),"")</f>
        <v/>
      </c>
      <c r="N56" s="8" t="str">
        <f t="shared" si="1"/>
        <v/>
      </c>
      <c r="O56" s="8" t="str">
        <f>_xlfn.IFERROR(N56*100+'Rec.'!I49,"")</f>
        <v/>
      </c>
      <c r="P56" s="8" t="str">
        <f t="shared" si="2"/>
        <v/>
      </c>
    </row>
    <row r="57" spans="1:16" ht="21.95" customHeight="1">
      <c r="A57" s="8" t="str">
        <f t="shared" si="3"/>
        <v/>
      </c>
      <c r="B57" s="8" t="str">
        <f t="shared" si="0"/>
        <v/>
      </c>
      <c r="C57" s="20" t="str">
        <f>IF('Rec.'!H50&gt;0,COUNT('Rec.'!H$2:H50),"")</f>
        <v/>
      </c>
      <c r="D57" s="21" t="str">
        <f>IF(C57&gt;'Inf.'!$I$10,"",VLOOKUP(A57,'Q1.SL'!B:F,2,FALSE))</f>
        <v/>
      </c>
      <c r="E57" s="21" t="str">
        <f>IF(C57&gt;'Inf.'!$I$10,"",VLOOKUP(A57,'Q1.SL'!B:F,3,FALSE))</f>
        <v/>
      </c>
      <c r="F57" s="20" t="str">
        <f>IF(C57&gt;'Inf.'!$I$10,"",VLOOKUP(A57,'Q1.SL'!B:F,4,FALSE))</f>
        <v/>
      </c>
      <c r="G57" s="20" t="str">
        <f>IF(C57&gt;'Inf.'!$I$10,"",VLOOKUP(A57,'Q1.SL'!B:F,5,FALSE))</f>
        <v/>
      </c>
      <c r="H57" s="42"/>
      <c r="I57" s="42"/>
      <c r="J57" s="43"/>
      <c r="K57" s="42"/>
      <c r="L57" s="12" t="str">
        <f>_xlfn.IFERROR(IF(C57&gt;'Inf.'!$I$10,"",I57),"")</f>
        <v/>
      </c>
      <c r="M57" s="8" t="str">
        <f>_xlfn.IFERROR(IF('Inf.'!$C$10="Onsight",IF(L57="TOP",10^7+(10-J57)+(3-K57)*10,L57*10^5+(3-K57)*10),IF(L57="TOP",10^7+(3-K57)*10,L57*10^5+(3-K57)*10)),"")</f>
        <v/>
      </c>
      <c r="N57" s="8" t="str">
        <f t="shared" si="1"/>
        <v/>
      </c>
      <c r="O57" s="8" t="str">
        <f>_xlfn.IFERROR(N57*100+'Rec.'!I50,"")</f>
        <v/>
      </c>
      <c r="P57" s="8" t="str">
        <f t="shared" si="2"/>
        <v/>
      </c>
    </row>
    <row r="58" spans="1:16" ht="21.95" customHeight="1">
      <c r="A58" s="8" t="str">
        <f t="shared" si="3"/>
        <v/>
      </c>
      <c r="B58" s="8" t="str">
        <f t="shared" si="0"/>
        <v/>
      </c>
      <c r="C58" s="20" t="str">
        <f>IF('Rec.'!H51&gt;0,COUNT('Rec.'!H$2:H51),"")</f>
        <v/>
      </c>
      <c r="D58" s="21" t="str">
        <f>IF(C58&gt;'Inf.'!$I$10,"",VLOOKUP(A58,'Q1.SL'!B:F,2,FALSE))</f>
        <v/>
      </c>
      <c r="E58" s="21" t="str">
        <f>IF(C58&gt;'Inf.'!$I$10,"",VLOOKUP(A58,'Q1.SL'!B:F,3,FALSE))</f>
        <v/>
      </c>
      <c r="F58" s="20" t="str">
        <f>IF(C58&gt;'Inf.'!$I$10,"",VLOOKUP(A58,'Q1.SL'!B:F,4,FALSE))</f>
        <v/>
      </c>
      <c r="G58" s="20" t="str">
        <f>IF(C58&gt;'Inf.'!$I$10,"",VLOOKUP(A58,'Q1.SL'!B:F,5,FALSE))</f>
        <v/>
      </c>
      <c r="H58" s="42"/>
      <c r="I58" s="42"/>
      <c r="J58" s="43"/>
      <c r="K58" s="42"/>
      <c r="L58" s="12" t="str">
        <f>_xlfn.IFERROR(IF(C58&gt;'Inf.'!$I$10,"",I58),"")</f>
        <v/>
      </c>
      <c r="M58" s="8" t="str">
        <f>_xlfn.IFERROR(IF('Inf.'!$C$10="Onsight",IF(L58="TOP",10^7+(10-J58)+(3-K58)*10,L58*10^5+(3-K58)*10),IF(L58="TOP",10^7+(3-K58)*10,L58*10^5+(3-K58)*10)),"")</f>
        <v/>
      </c>
      <c r="N58" s="8" t="str">
        <f t="shared" si="1"/>
        <v/>
      </c>
      <c r="O58" s="8" t="str">
        <f>_xlfn.IFERROR(N58*100+'Rec.'!I51,"")</f>
        <v/>
      </c>
      <c r="P58" s="8" t="str">
        <f t="shared" si="2"/>
        <v/>
      </c>
    </row>
    <row r="59" spans="1:16" ht="21.95" customHeight="1">
      <c r="A59" s="8" t="str">
        <f t="shared" si="3"/>
        <v/>
      </c>
      <c r="B59" s="8" t="str">
        <f t="shared" si="0"/>
        <v/>
      </c>
      <c r="C59" s="20" t="str">
        <f>IF('Rec.'!H52&gt;0,COUNT('Rec.'!H$2:H52),"")</f>
        <v/>
      </c>
      <c r="D59" s="21" t="str">
        <f>IF(C59&gt;'Inf.'!$I$10,"",VLOOKUP(A59,'Q1.SL'!B:F,2,FALSE))</f>
        <v/>
      </c>
      <c r="E59" s="21" t="str">
        <f>IF(C59&gt;'Inf.'!$I$10,"",VLOOKUP(A59,'Q1.SL'!B:F,3,FALSE))</f>
        <v/>
      </c>
      <c r="F59" s="20" t="str">
        <f>IF(C59&gt;'Inf.'!$I$10,"",VLOOKUP(A59,'Q1.SL'!B:F,4,FALSE))</f>
        <v/>
      </c>
      <c r="G59" s="20" t="str">
        <f>IF(C59&gt;'Inf.'!$I$10,"",VLOOKUP(A59,'Q1.SL'!B:F,5,FALSE))</f>
        <v/>
      </c>
      <c r="H59" s="42"/>
      <c r="I59" s="42"/>
      <c r="J59" s="43"/>
      <c r="K59" s="42"/>
      <c r="L59" s="12" t="str">
        <f>_xlfn.IFERROR(IF(C59&gt;'Inf.'!$I$10,"",I59),"")</f>
        <v/>
      </c>
      <c r="M59" s="8" t="str">
        <f>_xlfn.IFERROR(IF('Inf.'!$C$10="Onsight",IF(L59="TOP",10^7+(10-J59)+(3-K59)*10,L59*10^5+(3-K59)*10),IF(L59="TOP",10^7+(3-K59)*10,L59*10^5+(3-K59)*10)),"")</f>
        <v/>
      </c>
      <c r="N59" s="8" t="str">
        <f t="shared" si="1"/>
        <v/>
      </c>
      <c r="O59" s="8" t="str">
        <f>_xlfn.IFERROR(N59*100+'Rec.'!I52,"")</f>
        <v/>
      </c>
      <c r="P59" s="8" t="str">
        <f t="shared" si="2"/>
        <v/>
      </c>
    </row>
    <row r="60" spans="1:16" ht="21.95" customHeight="1">
      <c r="A60" s="8" t="str">
        <f t="shared" si="3"/>
        <v/>
      </c>
      <c r="B60" s="8" t="str">
        <f t="shared" si="0"/>
        <v/>
      </c>
      <c r="C60" s="20" t="str">
        <f>IF('Rec.'!H53&gt;0,COUNT('Rec.'!H$2:H53),"")</f>
        <v/>
      </c>
      <c r="D60" s="21" t="str">
        <f>IF(C60&gt;'Inf.'!$I$10,"",VLOOKUP(A60,'Q1.SL'!B:F,2,FALSE))</f>
        <v/>
      </c>
      <c r="E60" s="21" t="str">
        <f>IF(C60&gt;'Inf.'!$I$10,"",VLOOKUP(A60,'Q1.SL'!B:F,3,FALSE))</f>
        <v/>
      </c>
      <c r="F60" s="20" t="str">
        <f>IF(C60&gt;'Inf.'!$I$10,"",VLOOKUP(A60,'Q1.SL'!B:F,4,FALSE))</f>
        <v/>
      </c>
      <c r="G60" s="20" t="str">
        <f>IF(C60&gt;'Inf.'!$I$10,"",VLOOKUP(A60,'Q1.SL'!B:F,5,FALSE))</f>
        <v/>
      </c>
      <c r="H60" s="42"/>
      <c r="I60" s="42"/>
      <c r="J60" s="43"/>
      <c r="K60" s="42"/>
      <c r="L60" s="12" t="str">
        <f>_xlfn.IFERROR(IF(C60&gt;'Inf.'!$I$10,"",I60),"")</f>
        <v/>
      </c>
      <c r="M60" s="8" t="str">
        <f>_xlfn.IFERROR(IF('Inf.'!$C$10="Onsight",IF(L60="TOP",10^7+(10-J60)+(3-K60)*10,L60*10^5+(3-K60)*10),IF(L60="TOP",10^7+(3-K60)*10,L60*10^5+(3-K60)*10)),"")</f>
        <v/>
      </c>
      <c r="N60" s="8" t="str">
        <f t="shared" si="1"/>
        <v/>
      </c>
      <c r="O60" s="8" t="str">
        <f>_xlfn.IFERROR(N60*100+'Rec.'!I53,"")</f>
        <v/>
      </c>
      <c r="P60" s="8" t="str">
        <f t="shared" si="2"/>
        <v/>
      </c>
    </row>
    <row r="61" spans="1:16" ht="21.95" customHeight="1">
      <c r="A61" s="8" t="str">
        <f t="shared" si="3"/>
        <v/>
      </c>
      <c r="B61" s="8" t="str">
        <f t="shared" si="0"/>
        <v/>
      </c>
      <c r="C61" s="20" t="str">
        <f>IF('Rec.'!H54&gt;0,COUNT('Rec.'!H$2:H54),"")</f>
        <v/>
      </c>
      <c r="D61" s="21" t="str">
        <f>IF(C61&gt;'Inf.'!$I$10,"",VLOOKUP(A61,'Q1.SL'!B:F,2,FALSE))</f>
        <v/>
      </c>
      <c r="E61" s="21" t="str">
        <f>IF(C61&gt;'Inf.'!$I$10,"",VLOOKUP(A61,'Q1.SL'!B:F,3,FALSE))</f>
        <v/>
      </c>
      <c r="F61" s="20" t="str">
        <f>IF(C61&gt;'Inf.'!$I$10,"",VLOOKUP(A61,'Q1.SL'!B:F,4,FALSE))</f>
        <v/>
      </c>
      <c r="G61" s="20" t="str">
        <f>IF(C61&gt;'Inf.'!$I$10,"",VLOOKUP(A61,'Q1.SL'!B:F,5,FALSE))</f>
        <v/>
      </c>
      <c r="H61" s="42"/>
      <c r="I61" s="42"/>
      <c r="J61" s="43"/>
      <c r="K61" s="42"/>
      <c r="L61" s="12" t="str">
        <f>_xlfn.IFERROR(IF(C61&gt;'Inf.'!$I$10,"",I61),"")</f>
        <v/>
      </c>
      <c r="M61" s="8" t="str">
        <f>_xlfn.IFERROR(IF('Inf.'!$C$10="Onsight",IF(L61="TOP",10^7+(10-J61)+(3-K61)*10,L61*10^5+(3-K61)*10),IF(L61="TOP",10^7+(3-K61)*10,L61*10^5+(3-K61)*10)),"")</f>
        <v/>
      </c>
      <c r="N61" s="8" t="str">
        <f t="shared" si="1"/>
        <v/>
      </c>
      <c r="O61" s="8" t="str">
        <f>_xlfn.IFERROR(N61*100+'Rec.'!I54,"")</f>
        <v/>
      </c>
      <c r="P61" s="8" t="str">
        <f t="shared" si="2"/>
        <v/>
      </c>
    </row>
    <row r="62" spans="1:16" ht="21.95" customHeight="1">
      <c r="A62" s="8" t="str">
        <f t="shared" si="3"/>
        <v/>
      </c>
      <c r="B62" s="8" t="str">
        <f t="shared" si="0"/>
        <v/>
      </c>
      <c r="C62" s="20" t="str">
        <f>IF('Rec.'!H55&gt;0,COUNT('Rec.'!H$2:H55),"")</f>
        <v/>
      </c>
      <c r="D62" s="21" t="str">
        <f>IF(C62&gt;'Inf.'!$I$10,"",VLOOKUP(A62,'Q1.SL'!B:F,2,FALSE))</f>
        <v/>
      </c>
      <c r="E62" s="21" t="str">
        <f>IF(C62&gt;'Inf.'!$I$10,"",VLOOKUP(A62,'Q1.SL'!B:F,3,FALSE))</f>
        <v/>
      </c>
      <c r="F62" s="20" t="str">
        <f>IF(C62&gt;'Inf.'!$I$10,"",VLOOKUP(A62,'Q1.SL'!B:F,4,FALSE))</f>
        <v/>
      </c>
      <c r="G62" s="20" t="str">
        <f>IF(C62&gt;'Inf.'!$I$10,"",VLOOKUP(A62,'Q1.SL'!B:F,5,FALSE))</f>
        <v/>
      </c>
      <c r="H62" s="42"/>
      <c r="I62" s="42"/>
      <c r="J62" s="43"/>
      <c r="K62" s="42"/>
      <c r="L62" s="12" t="str">
        <f>_xlfn.IFERROR(IF(C62&gt;'Inf.'!$I$10,"",I62),"")</f>
        <v/>
      </c>
      <c r="M62" s="8" t="str">
        <f>_xlfn.IFERROR(IF('Inf.'!$C$10="Onsight",IF(L62="TOP",10^7+(10-J62)+(3-K62)*10,L62*10^5+(3-K62)*10),IF(L62="TOP",10^7+(3-K62)*10,L62*10^5+(3-K62)*10)),"")</f>
        <v/>
      </c>
      <c r="N62" s="8" t="str">
        <f t="shared" si="1"/>
        <v/>
      </c>
      <c r="O62" s="8" t="str">
        <f>_xlfn.IFERROR(N62*100+'Rec.'!I55,"")</f>
        <v/>
      </c>
      <c r="P62" s="8" t="str">
        <f t="shared" si="2"/>
        <v/>
      </c>
    </row>
    <row r="63" spans="1:16" ht="21.95" customHeight="1">
      <c r="A63" s="8" t="str">
        <f t="shared" si="3"/>
        <v/>
      </c>
      <c r="B63" s="8" t="str">
        <f t="shared" si="0"/>
        <v/>
      </c>
      <c r="C63" s="20" t="str">
        <f>IF('Rec.'!H56&gt;0,COUNT('Rec.'!H$2:H56),"")</f>
        <v/>
      </c>
      <c r="D63" s="21" t="str">
        <f>IF(C63&gt;'Inf.'!$I$10,"",VLOOKUP(A63,'Q1.SL'!B:F,2,FALSE))</f>
        <v/>
      </c>
      <c r="E63" s="21" t="str">
        <f>IF(C63&gt;'Inf.'!$I$10,"",VLOOKUP(A63,'Q1.SL'!B:F,3,FALSE))</f>
        <v/>
      </c>
      <c r="F63" s="20" t="str">
        <f>IF(C63&gt;'Inf.'!$I$10,"",VLOOKUP(A63,'Q1.SL'!B:F,4,FALSE))</f>
        <v/>
      </c>
      <c r="G63" s="20" t="str">
        <f>IF(C63&gt;'Inf.'!$I$10,"",VLOOKUP(A63,'Q1.SL'!B:F,5,FALSE))</f>
        <v/>
      </c>
      <c r="H63" s="42"/>
      <c r="I63" s="42"/>
      <c r="J63" s="43"/>
      <c r="K63" s="42"/>
      <c r="L63" s="12" t="str">
        <f>_xlfn.IFERROR(IF(C63&gt;'Inf.'!$I$10,"",I63),"")</f>
        <v/>
      </c>
      <c r="M63" s="8" t="str">
        <f>_xlfn.IFERROR(IF('Inf.'!$C$10="Onsight",IF(L63="TOP",10^7+(10-J63)+(3-K63)*10,L63*10^5+(3-K63)*10),IF(L63="TOP",10^7+(3-K63)*10,L63*10^5+(3-K63)*10)),"")</f>
        <v/>
      </c>
      <c r="N63" s="8" t="str">
        <f t="shared" si="1"/>
        <v/>
      </c>
      <c r="O63" s="8" t="str">
        <f>_xlfn.IFERROR(N63*100+'Rec.'!I56,"")</f>
        <v/>
      </c>
      <c r="P63" s="8" t="str">
        <f t="shared" si="2"/>
        <v/>
      </c>
    </row>
    <row r="64" spans="1:16" ht="21.95" customHeight="1">
      <c r="A64" s="8" t="str">
        <f t="shared" si="3"/>
        <v/>
      </c>
      <c r="B64" s="8" t="str">
        <f t="shared" si="0"/>
        <v/>
      </c>
      <c r="C64" s="20" t="str">
        <f>IF('Rec.'!H57&gt;0,COUNT('Rec.'!H$2:H57),"")</f>
        <v/>
      </c>
      <c r="D64" s="21" t="str">
        <f>IF(C64&gt;'Inf.'!$I$10,"",VLOOKUP(A64,'Q1.SL'!B:F,2,FALSE))</f>
        <v/>
      </c>
      <c r="E64" s="21" t="str">
        <f>IF(C64&gt;'Inf.'!$I$10,"",VLOOKUP(A64,'Q1.SL'!B:F,3,FALSE))</f>
        <v/>
      </c>
      <c r="F64" s="20" t="str">
        <f>IF(C64&gt;'Inf.'!$I$10,"",VLOOKUP(A64,'Q1.SL'!B:F,4,FALSE))</f>
        <v/>
      </c>
      <c r="G64" s="20" t="str">
        <f>IF(C64&gt;'Inf.'!$I$10,"",VLOOKUP(A64,'Q1.SL'!B:F,5,FALSE))</f>
        <v/>
      </c>
      <c r="H64" s="42"/>
      <c r="I64" s="42"/>
      <c r="J64" s="43"/>
      <c r="K64" s="42"/>
      <c r="L64" s="12" t="str">
        <f>_xlfn.IFERROR(IF(C64&gt;'Inf.'!$I$10,"",I64),"")</f>
        <v/>
      </c>
      <c r="M64" s="8" t="str">
        <f>_xlfn.IFERROR(IF('Inf.'!$C$10="Onsight",IF(L64="TOP",10^7+(10-J64)+(3-K64)*10,L64*10^5+(3-K64)*10),IF(L64="TOP",10^7+(3-K64)*10,L64*10^5+(3-K64)*10)),"")</f>
        <v/>
      </c>
      <c r="N64" s="8" t="str">
        <f t="shared" si="1"/>
        <v/>
      </c>
      <c r="O64" s="8" t="str">
        <f>_xlfn.IFERROR(N64*100+'Rec.'!I57,"")</f>
        <v/>
      </c>
      <c r="P64" s="8" t="str">
        <f t="shared" si="2"/>
        <v/>
      </c>
    </row>
    <row r="65" spans="1:16" ht="21.95" customHeight="1">
      <c r="A65" s="8" t="str">
        <f t="shared" si="3"/>
        <v/>
      </c>
      <c r="B65" s="8" t="str">
        <f t="shared" si="0"/>
        <v/>
      </c>
      <c r="C65" s="20" t="str">
        <f>IF('Rec.'!H58&gt;0,COUNT('Rec.'!H$2:H58),"")</f>
        <v/>
      </c>
      <c r="D65" s="21" t="str">
        <f>IF(C65&gt;'Inf.'!$I$10,"",VLOOKUP(A65,'Q1.SL'!B:F,2,FALSE))</f>
        <v/>
      </c>
      <c r="E65" s="21" t="str">
        <f>IF(C65&gt;'Inf.'!$I$10,"",VLOOKUP(A65,'Q1.SL'!B:F,3,FALSE))</f>
        <v/>
      </c>
      <c r="F65" s="20" t="str">
        <f>IF(C65&gt;'Inf.'!$I$10,"",VLOOKUP(A65,'Q1.SL'!B:F,4,FALSE))</f>
        <v/>
      </c>
      <c r="G65" s="20" t="str">
        <f>IF(C65&gt;'Inf.'!$I$10,"",VLOOKUP(A65,'Q1.SL'!B:F,5,FALSE))</f>
        <v/>
      </c>
      <c r="H65" s="42"/>
      <c r="I65" s="42"/>
      <c r="J65" s="43"/>
      <c r="K65" s="42"/>
      <c r="L65" s="12" t="str">
        <f>_xlfn.IFERROR(IF(C65&gt;'Inf.'!$I$10,"",I65),"")</f>
        <v/>
      </c>
      <c r="M65" s="8" t="str">
        <f>_xlfn.IFERROR(IF('Inf.'!$C$10="Onsight",IF(L65="TOP",10^7+(10-J65)+(3-K65)*10,L65*10^5+(3-K65)*10),IF(L65="TOP",10^7+(3-K65)*10,L65*10^5+(3-K65)*10)),"")</f>
        <v/>
      </c>
      <c r="N65" s="8" t="str">
        <f t="shared" si="1"/>
        <v/>
      </c>
      <c r="O65" s="8" t="str">
        <f>_xlfn.IFERROR(N65*100+'Rec.'!I58,"")</f>
        <v/>
      </c>
      <c r="P65" s="8" t="str">
        <f t="shared" si="2"/>
        <v/>
      </c>
    </row>
    <row r="66" spans="1:16" ht="21.95" customHeight="1">
      <c r="A66" s="8" t="str">
        <f t="shared" si="3"/>
        <v/>
      </c>
      <c r="B66" s="8" t="str">
        <f t="shared" si="0"/>
        <v/>
      </c>
      <c r="C66" s="20" t="str">
        <f>IF('Rec.'!H59&gt;0,COUNT('Rec.'!H$2:H59),"")</f>
        <v/>
      </c>
      <c r="D66" s="21" t="str">
        <f>IF(C66&gt;'Inf.'!$I$10,"",VLOOKUP(A66,'Q1.SL'!B:F,2,FALSE))</f>
        <v/>
      </c>
      <c r="E66" s="21" t="str">
        <f>IF(C66&gt;'Inf.'!$I$10,"",VLOOKUP(A66,'Q1.SL'!B:F,3,FALSE))</f>
        <v/>
      </c>
      <c r="F66" s="20" t="str">
        <f>IF(C66&gt;'Inf.'!$I$10,"",VLOOKUP(A66,'Q1.SL'!B:F,4,FALSE))</f>
        <v/>
      </c>
      <c r="G66" s="20" t="str">
        <f>IF(C66&gt;'Inf.'!$I$10,"",VLOOKUP(A66,'Q1.SL'!B:F,5,FALSE))</f>
        <v/>
      </c>
      <c r="H66" s="42"/>
      <c r="I66" s="42"/>
      <c r="J66" s="43"/>
      <c r="K66" s="42"/>
      <c r="L66" s="12" t="str">
        <f>_xlfn.IFERROR(IF(C66&gt;'Inf.'!$I$10,"",I66),"")</f>
        <v/>
      </c>
      <c r="M66" s="8" t="str">
        <f>_xlfn.IFERROR(IF('Inf.'!$C$10="Onsight",IF(L66="TOP",10^7+(10-J66)+(3-K66)*10,L66*10^5+(3-K66)*10),IF(L66="TOP",10^7+(3-K66)*10,L66*10^5+(3-K66)*10)),"")</f>
        <v/>
      </c>
      <c r="N66" s="8" t="str">
        <f t="shared" si="1"/>
        <v/>
      </c>
      <c r="O66" s="8" t="str">
        <f>_xlfn.IFERROR(N66*100+'Rec.'!I59,"")</f>
        <v/>
      </c>
      <c r="P66" s="8" t="str">
        <f t="shared" si="2"/>
        <v/>
      </c>
    </row>
    <row r="67" spans="1:16" ht="21.95" customHeight="1">
      <c r="A67" s="8" t="str">
        <f t="shared" si="3"/>
        <v/>
      </c>
      <c r="B67" s="8" t="str">
        <f t="shared" si="0"/>
        <v/>
      </c>
      <c r="C67" s="20" t="str">
        <f>IF('Rec.'!H60&gt;0,COUNT('Rec.'!H$2:H60),"")</f>
        <v/>
      </c>
      <c r="D67" s="21" t="str">
        <f>IF(C67&gt;'Inf.'!$I$10,"",VLOOKUP(A67,'Q1.SL'!B:F,2,FALSE))</f>
        <v/>
      </c>
      <c r="E67" s="21" t="str">
        <f>IF(C67&gt;'Inf.'!$I$10,"",VLOOKUP(A67,'Q1.SL'!B:F,3,FALSE))</f>
        <v/>
      </c>
      <c r="F67" s="20" t="str">
        <f>IF(C67&gt;'Inf.'!$I$10,"",VLOOKUP(A67,'Q1.SL'!B:F,4,FALSE))</f>
        <v/>
      </c>
      <c r="G67" s="20" t="str">
        <f>IF(C67&gt;'Inf.'!$I$10,"",VLOOKUP(A67,'Q1.SL'!B:F,5,FALSE))</f>
        <v/>
      </c>
      <c r="H67" s="42"/>
      <c r="I67" s="42"/>
      <c r="J67" s="43"/>
      <c r="K67" s="42"/>
      <c r="L67" s="12" t="str">
        <f>_xlfn.IFERROR(IF(C67&gt;'Inf.'!$I$10,"",I67),"")</f>
        <v/>
      </c>
      <c r="M67" s="8" t="str">
        <f>_xlfn.IFERROR(IF('Inf.'!$C$10="Onsight",IF(L67="TOP",10^7+(10-J67)+(3-K67)*10,L67*10^5+(3-K67)*10),IF(L67="TOP",10^7+(3-K67)*10,L67*10^5+(3-K67)*10)),"")</f>
        <v/>
      </c>
      <c r="N67" s="8" t="str">
        <f t="shared" si="1"/>
        <v/>
      </c>
      <c r="O67" s="8" t="str">
        <f>_xlfn.IFERROR(N67*100+'Rec.'!I60,"")</f>
        <v/>
      </c>
      <c r="P67" s="8" t="str">
        <f t="shared" si="2"/>
        <v/>
      </c>
    </row>
    <row r="68" spans="1:16" ht="21.95" customHeight="1">
      <c r="A68" s="8" t="str">
        <f t="shared" si="3"/>
        <v/>
      </c>
      <c r="B68" s="8" t="str">
        <f t="shared" si="0"/>
        <v/>
      </c>
      <c r="C68" s="20" t="str">
        <f>IF('Rec.'!H61&gt;0,COUNT('Rec.'!H$2:H61),"")</f>
        <v/>
      </c>
      <c r="D68" s="21" t="str">
        <f>IF(C68&gt;'Inf.'!$I$10,"",VLOOKUP(A68,'Q1.SL'!B:F,2,FALSE))</f>
        <v/>
      </c>
      <c r="E68" s="21" t="str">
        <f>IF(C68&gt;'Inf.'!$I$10,"",VLOOKUP(A68,'Q1.SL'!B:F,3,FALSE))</f>
        <v/>
      </c>
      <c r="F68" s="20" t="str">
        <f>IF(C68&gt;'Inf.'!$I$10,"",VLOOKUP(A68,'Q1.SL'!B:F,4,FALSE))</f>
        <v/>
      </c>
      <c r="G68" s="20" t="str">
        <f>IF(C68&gt;'Inf.'!$I$10,"",VLOOKUP(A68,'Q1.SL'!B:F,5,FALSE))</f>
        <v/>
      </c>
      <c r="H68" s="42"/>
      <c r="I68" s="42"/>
      <c r="J68" s="43"/>
      <c r="K68" s="42"/>
      <c r="L68" s="12" t="str">
        <f>_xlfn.IFERROR(IF(C68&gt;'Inf.'!$I$10,"",I68),"")</f>
        <v/>
      </c>
      <c r="M68" s="8" t="str">
        <f>_xlfn.IFERROR(IF('Inf.'!$C$10="Onsight",IF(L68="TOP",10^7+(10-J68)+(3-K68)*10,L68*10^5+(3-K68)*10),IF(L68="TOP",10^7+(3-K68)*10,L68*10^5+(3-K68)*10)),"")</f>
        <v/>
      </c>
      <c r="N68" s="8" t="str">
        <f t="shared" si="1"/>
        <v/>
      </c>
      <c r="O68" s="8" t="str">
        <f>_xlfn.IFERROR(N68*100+'Rec.'!I61,"")</f>
        <v/>
      </c>
      <c r="P68" s="8" t="str">
        <f t="shared" si="2"/>
        <v/>
      </c>
    </row>
    <row r="69" spans="1:16" ht="21.95" customHeight="1">
      <c r="A69" s="8" t="str">
        <f t="shared" si="3"/>
        <v/>
      </c>
      <c r="B69" s="8" t="str">
        <f t="shared" si="0"/>
        <v/>
      </c>
      <c r="C69" s="20" t="str">
        <f>IF('Rec.'!H62&gt;0,COUNT('Rec.'!H$2:H62),"")</f>
        <v/>
      </c>
      <c r="D69" s="21" t="str">
        <f>IF(C69&gt;'Inf.'!$I$10,"",VLOOKUP(A69,'Q1.SL'!B:F,2,FALSE))</f>
        <v/>
      </c>
      <c r="E69" s="21" t="str">
        <f>IF(C69&gt;'Inf.'!$I$10,"",VLOOKUP(A69,'Q1.SL'!B:F,3,FALSE))</f>
        <v/>
      </c>
      <c r="F69" s="20" t="str">
        <f>IF(C69&gt;'Inf.'!$I$10,"",VLOOKUP(A69,'Q1.SL'!B:F,4,FALSE))</f>
        <v/>
      </c>
      <c r="G69" s="20" t="str">
        <f>IF(C69&gt;'Inf.'!$I$10,"",VLOOKUP(A69,'Q1.SL'!B:F,5,FALSE))</f>
        <v/>
      </c>
      <c r="H69" s="42"/>
      <c r="I69" s="42"/>
      <c r="J69" s="43"/>
      <c r="K69" s="42"/>
      <c r="L69" s="12" t="str">
        <f>_xlfn.IFERROR(IF(C69&gt;'Inf.'!$I$10,"",I69),"")</f>
        <v/>
      </c>
      <c r="M69" s="8" t="str">
        <f>_xlfn.IFERROR(IF('Inf.'!$C$10="Onsight",IF(L69="TOP",10^7+(10-J69)+(3-K69)*10,L69*10^5+(3-K69)*10),IF(L69="TOP",10^7+(3-K69)*10,L69*10^5+(3-K69)*10)),"")</f>
        <v/>
      </c>
      <c r="N69" s="8" t="str">
        <f t="shared" si="1"/>
        <v/>
      </c>
      <c r="O69" s="8" t="str">
        <f>_xlfn.IFERROR(N69*100+'Rec.'!I62,"")</f>
        <v/>
      </c>
      <c r="P69" s="8" t="str">
        <f t="shared" si="2"/>
        <v/>
      </c>
    </row>
    <row r="70" spans="1:16" ht="21.95" customHeight="1">
      <c r="A70" s="8" t="str">
        <f t="shared" si="3"/>
        <v/>
      </c>
      <c r="B70" s="8" t="str">
        <f t="shared" si="0"/>
        <v/>
      </c>
      <c r="C70" s="20" t="str">
        <f>IF('Rec.'!H63&gt;0,COUNT('Rec.'!H$2:H63),"")</f>
        <v/>
      </c>
      <c r="D70" s="21" t="str">
        <f>IF(C70&gt;'Inf.'!$I$10,"",VLOOKUP(A70,'Q1.SL'!B:F,2,FALSE))</f>
        <v/>
      </c>
      <c r="E70" s="21" t="str">
        <f>IF(C70&gt;'Inf.'!$I$10,"",VLOOKUP(A70,'Q1.SL'!B:F,3,FALSE))</f>
        <v/>
      </c>
      <c r="F70" s="20" t="str">
        <f>IF(C70&gt;'Inf.'!$I$10,"",VLOOKUP(A70,'Q1.SL'!B:F,4,FALSE))</f>
        <v/>
      </c>
      <c r="G70" s="20" t="str">
        <f>IF(C70&gt;'Inf.'!$I$10,"",VLOOKUP(A70,'Q1.SL'!B:F,5,FALSE))</f>
        <v/>
      </c>
      <c r="H70" s="42"/>
      <c r="I70" s="42"/>
      <c r="J70" s="43"/>
      <c r="K70" s="42"/>
      <c r="L70" s="12" t="str">
        <f>_xlfn.IFERROR(IF(C70&gt;'Inf.'!$I$10,"",I70),"")</f>
        <v/>
      </c>
      <c r="M70" s="8" t="str">
        <f>_xlfn.IFERROR(IF('Inf.'!$C$10="Onsight",IF(L70="TOP",10^7+(10-J70)+(3-K70)*10,L70*10^5+(3-K70)*10),IF(L70="TOP",10^7+(3-K70)*10,L70*10^5+(3-K70)*10)),"")</f>
        <v/>
      </c>
      <c r="N70" s="8" t="str">
        <f t="shared" si="1"/>
        <v/>
      </c>
      <c r="O70" s="8" t="str">
        <f>_xlfn.IFERROR(N70*100+'Rec.'!I63,"")</f>
        <v/>
      </c>
      <c r="P70" s="8" t="str">
        <f t="shared" si="2"/>
        <v/>
      </c>
    </row>
    <row r="71" spans="1:16" ht="21.95" customHeight="1">
      <c r="A71" s="8" t="str">
        <f t="shared" si="3"/>
        <v/>
      </c>
      <c r="B71" s="8" t="str">
        <f t="shared" si="0"/>
        <v/>
      </c>
      <c r="C71" s="20" t="str">
        <f>IF('Rec.'!H64&gt;0,COUNT('Rec.'!H$2:H64),"")</f>
        <v/>
      </c>
      <c r="D71" s="21" t="str">
        <f>IF(C71&gt;'Inf.'!$I$10,"",VLOOKUP(A71,'Q1.SL'!B:F,2,FALSE))</f>
        <v/>
      </c>
      <c r="E71" s="21" t="str">
        <f>IF(C71&gt;'Inf.'!$I$10,"",VLOOKUP(A71,'Q1.SL'!B:F,3,FALSE))</f>
        <v/>
      </c>
      <c r="F71" s="20" t="str">
        <f>IF(C71&gt;'Inf.'!$I$10,"",VLOOKUP(A71,'Q1.SL'!B:F,4,FALSE))</f>
        <v/>
      </c>
      <c r="G71" s="20" t="str">
        <f>IF(C71&gt;'Inf.'!$I$10,"",VLOOKUP(A71,'Q1.SL'!B:F,5,FALSE))</f>
        <v/>
      </c>
      <c r="H71" s="42"/>
      <c r="I71" s="42"/>
      <c r="J71" s="43"/>
      <c r="K71" s="42"/>
      <c r="L71" s="12" t="str">
        <f>_xlfn.IFERROR(IF(C71&gt;'Inf.'!$I$10,"",I71),"")</f>
        <v/>
      </c>
      <c r="M71" s="8" t="str">
        <f>_xlfn.IFERROR(IF('Inf.'!$C$10="Onsight",IF(L71="TOP",10^7+(10-J71)+(3-K71)*10,L71*10^5+(3-K71)*10),IF(L71="TOP",10^7+(3-K71)*10,L71*10^5+(3-K71)*10)),"")</f>
        <v/>
      </c>
      <c r="N71" s="8" t="str">
        <f t="shared" si="1"/>
        <v/>
      </c>
      <c r="O71" s="8" t="str">
        <f>_xlfn.IFERROR(N71*100+'Rec.'!I64,"")</f>
        <v/>
      </c>
      <c r="P71" s="8" t="str">
        <f t="shared" si="2"/>
        <v/>
      </c>
    </row>
    <row r="72" spans="1:16" ht="21.95" customHeight="1">
      <c r="A72" s="8" t="str">
        <f t="shared" si="3"/>
        <v/>
      </c>
      <c r="B72" s="8" t="str">
        <f t="shared" si="0"/>
        <v/>
      </c>
      <c r="C72" s="20" t="str">
        <f>IF('Rec.'!H65&gt;0,COUNT('Rec.'!H$2:H65),"")</f>
        <v/>
      </c>
      <c r="D72" s="21" t="str">
        <f>IF(C72&gt;'Inf.'!$I$10,"",VLOOKUP(A72,'Q1.SL'!B:F,2,FALSE))</f>
        <v/>
      </c>
      <c r="E72" s="21" t="str">
        <f>IF(C72&gt;'Inf.'!$I$10,"",VLOOKUP(A72,'Q1.SL'!B:F,3,FALSE))</f>
        <v/>
      </c>
      <c r="F72" s="20" t="str">
        <f>IF(C72&gt;'Inf.'!$I$10,"",VLOOKUP(A72,'Q1.SL'!B:F,4,FALSE))</f>
        <v/>
      </c>
      <c r="G72" s="20" t="str">
        <f>IF(C72&gt;'Inf.'!$I$10,"",VLOOKUP(A72,'Q1.SL'!B:F,5,FALSE))</f>
        <v/>
      </c>
      <c r="H72" s="42"/>
      <c r="I72" s="42"/>
      <c r="J72" s="43"/>
      <c r="K72" s="42"/>
      <c r="L72" s="12" t="str">
        <f>_xlfn.IFERROR(IF(C72&gt;'Inf.'!$I$10,"",I72),"")</f>
        <v/>
      </c>
      <c r="M72" s="8" t="str">
        <f>_xlfn.IFERROR(IF('Inf.'!$C$10="Onsight",IF(L72="TOP",10^7+(10-J72)+(3-K72)*10,L72*10^5+(3-K72)*10),IF(L72="TOP",10^7+(3-K72)*10,L72*10^5+(3-K72)*10)),"")</f>
        <v/>
      </c>
      <c r="N72" s="8" t="str">
        <f t="shared" si="1"/>
        <v/>
      </c>
      <c r="O72" s="8" t="str">
        <f>_xlfn.IFERROR(N72*100+'Rec.'!I65,"")</f>
        <v/>
      </c>
      <c r="P72" s="8" t="str">
        <f t="shared" si="2"/>
        <v/>
      </c>
    </row>
    <row r="73" spans="1:16" ht="21.95" customHeight="1">
      <c r="A73" s="8" t="str">
        <f t="shared" si="3"/>
        <v/>
      </c>
      <c r="B73" s="8" t="str">
        <f aca="true" t="shared" si="4" ref="B73:B136">P73</f>
        <v/>
      </c>
      <c r="C73" s="20" t="str">
        <f>IF('Rec.'!H66&gt;0,COUNT('Rec.'!H$2:H66),"")</f>
        <v/>
      </c>
      <c r="D73" s="21" t="str">
        <f>IF(C73&gt;'Inf.'!$I$10,"",VLOOKUP(A73,'Q1.SL'!B:F,2,FALSE))</f>
        <v/>
      </c>
      <c r="E73" s="21" t="str">
        <f>IF(C73&gt;'Inf.'!$I$10,"",VLOOKUP(A73,'Q1.SL'!B:F,3,FALSE))</f>
        <v/>
      </c>
      <c r="F73" s="20" t="str">
        <f>IF(C73&gt;'Inf.'!$I$10,"",VLOOKUP(A73,'Q1.SL'!B:F,4,FALSE))</f>
        <v/>
      </c>
      <c r="G73" s="20" t="str">
        <f>IF(C73&gt;'Inf.'!$I$10,"",VLOOKUP(A73,'Q1.SL'!B:F,5,FALSE))</f>
        <v/>
      </c>
      <c r="H73" s="42"/>
      <c r="I73" s="42"/>
      <c r="J73" s="43"/>
      <c r="K73" s="42"/>
      <c r="L73" s="12" t="str">
        <f>_xlfn.IFERROR(IF(C73&gt;'Inf.'!$I$10,"",I73),"")</f>
        <v/>
      </c>
      <c r="M73" s="8" t="str">
        <f>_xlfn.IFERROR(IF('Inf.'!$C$10="Onsight",IF(L73="TOP",10^7+(10-J73)+(3-K73)*10,L73*10^5+(3-K73)*10),IF(L73="TOP",10^7+(3-K73)*10,L73*10^5+(3-K73)*10)),"")</f>
        <v/>
      </c>
      <c r="N73" s="8" t="str">
        <f aca="true" t="shared" si="5" ref="N73:N136">_xlfn.IFERROR(RANK(M73,M:M,0),"")</f>
        <v/>
      </c>
      <c r="O73" s="8" t="str">
        <f>_xlfn.IFERROR(N73*100+'Rec.'!I66,"")</f>
        <v/>
      </c>
      <c r="P73" s="8" t="str">
        <f aca="true" t="shared" si="6" ref="P73:P136">_xlfn.IFERROR(RANK(O73,O:O,1),"")</f>
        <v/>
      </c>
    </row>
    <row r="74" spans="1:16" ht="21.95" customHeight="1">
      <c r="A74" s="8" t="str">
        <f aca="true" t="shared" si="7" ref="A74:A137">_xlfn.IFERROR(IF(C74&gt;ROUNDUP(MAX(C:C)/4,0),C74-ROUNDUP(MAX(C:C)/4,0),C74+3*ROUNDUP(MAX(C:C)/4,0)-IF(MOD(MAX(C:C),4)=0,0,IF(MOD(MAX(C:C),4)=1,3,IF(MOD(MAX(C:C),4)=2,2,IF(MOD(MAX(C:C),4)=3,1))))),"")</f>
        <v/>
      </c>
      <c r="B74" s="8" t="str">
        <f t="shared" si="4"/>
        <v/>
      </c>
      <c r="C74" s="20" t="str">
        <f>IF('Rec.'!H67&gt;0,COUNT('Rec.'!H$2:H67),"")</f>
        <v/>
      </c>
      <c r="D74" s="21" t="str">
        <f>IF(C74&gt;'Inf.'!$I$10,"",VLOOKUP(A74,'Q1.SL'!B:F,2,FALSE))</f>
        <v/>
      </c>
      <c r="E74" s="21" t="str">
        <f>IF(C74&gt;'Inf.'!$I$10,"",VLOOKUP(A74,'Q1.SL'!B:F,3,FALSE))</f>
        <v/>
      </c>
      <c r="F74" s="20" t="str">
        <f>IF(C74&gt;'Inf.'!$I$10,"",VLOOKUP(A74,'Q1.SL'!B:F,4,FALSE))</f>
        <v/>
      </c>
      <c r="G74" s="20" t="str">
        <f>IF(C74&gt;'Inf.'!$I$10,"",VLOOKUP(A74,'Q1.SL'!B:F,5,FALSE))</f>
        <v/>
      </c>
      <c r="H74" s="42"/>
      <c r="I74" s="42"/>
      <c r="J74" s="43"/>
      <c r="K74" s="42"/>
      <c r="L74" s="12" t="str">
        <f>_xlfn.IFERROR(IF(C74&gt;'Inf.'!$I$10,"",I74),"")</f>
        <v/>
      </c>
      <c r="M74" s="8" t="str">
        <f>_xlfn.IFERROR(IF('Inf.'!$C$10="Onsight",IF(L74="TOP",10^7+(10-J74)+(3-K74)*10,L74*10^5+(3-K74)*10),IF(L74="TOP",10^7+(3-K74)*10,L74*10^5+(3-K74)*10)),"")</f>
        <v/>
      </c>
      <c r="N74" s="8" t="str">
        <f t="shared" si="5"/>
        <v/>
      </c>
      <c r="O74" s="8" t="str">
        <f>_xlfn.IFERROR(N74*100+'Rec.'!I67,"")</f>
        <v/>
      </c>
      <c r="P74" s="8" t="str">
        <f t="shared" si="6"/>
        <v/>
      </c>
    </row>
    <row r="75" spans="1:16" ht="21.95" customHeight="1">
      <c r="A75" s="8" t="str">
        <f t="shared" si="7"/>
        <v/>
      </c>
      <c r="B75" s="8" t="str">
        <f t="shared" si="4"/>
        <v/>
      </c>
      <c r="C75" s="20" t="str">
        <f>IF('Rec.'!H68&gt;0,COUNT('Rec.'!H$2:H68),"")</f>
        <v/>
      </c>
      <c r="D75" s="21" t="str">
        <f>IF(C75&gt;'Inf.'!$I$10,"",VLOOKUP(A75,'Q1.SL'!B:F,2,FALSE))</f>
        <v/>
      </c>
      <c r="E75" s="21" t="str">
        <f>IF(C75&gt;'Inf.'!$I$10,"",VLOOKUP(A75,'Q1.SL'!B:F,3,FALSE))</f>
        <v/>
      </c>
      <c r="F75" s="20" t="str">
        <f>IF(C75&gt;'Inf.'!$I$10,"",VLOOKUP(A75,'Q1.SL'!B:F,4,FALSE))</f>
        <v/>
      </c>
      <c r="G75" s="20" t="str">
        <f>IF(C75&gt;'Inf.'!$I$10,"",VLOOKUP(A75,'Q1.SL'!B:F,5,FALSE))</f>
        <v/>
      </c>
      <c r="H75" s="42"/>
      <c r="I75" s="42"/>
      <c r="J75" s="43"/>
      <c r="K75" s="42"/>
      <c r="L75" s="12" t="str">
        <f>_xlfn.IFERROR(IF(C75&gt;'Inf.'!$I$10,"",I75),"")</f>
        <v/>
      </c>
      <c r="M75" s="8" t="str">
        <f>_xlfn.IFERROR(IF('Inf.'!$C$10="Onsight",IF(L75="TOP",10^7+(10-J75)+(3-K75)*10,L75*10^5+(3-K75)*10),IF(L75="TOP",10^7+(3-K75)*10,L75*10^5+(3-K75)*10)),"")</f>
        <v/>
      </c>
      <c r="N75" s="8" t="str">
        <f t="shared" si="5"/>
        <v/>
      </c>
      <c r="O75" s="8" t="str">
        <f>_xlfn.IFERROR(N75*100+'Rec.'!I68,"")</f>
        <v/>
      </c>
      <c r="P75" s="8" t="str">
        <f t="shared" si="6"/>
        <v/>
      </c>
    </row>
    <row r="76" spans="1:16" ht="21.95" customHeight="1">
      <c r="A76" s="8" t="str">
        <f t="shared" si="7"/>
        <v/>
      </c>
      <c r="B76" s="8" t="str">
        <f t="shared" si="4"/>
        <v/>
      </c>
      <c r="C76" s="20" t="str">
        <f>IF('Rec.'!H69&gt;0,COUNT('Rec.'!H$2:H69),"")</f>
        <v/>
      </c>
      <c r="D76" s="21" t="str">
        <f>IF(C76&gt;'Inf.'!$I$10,"",VLOOKUP(A76,'Q1.SL'!B:F,2,FALSE))</f>
        <v/>
      </c>
      <c r="E76" s="21" t="str">
        <f>IF(C76&gt;'Inf.'!$I$10,"",VLOOKUP(A76,'Q1.SL'!B:F,3,FALSE))</f>
        <v/>
      </c>
      <c r="F76" s="20" t="str">
        <f>IF(C76&gt;'Inf.'!$I$10,"",VLOOKUP(A76,'Q1.SL'!B:F,4,FALSE))</f>
        <v/>
      </c>
      <c r="G76" s="20" t="str">
        <f>IF(C76&gt;'Inf.'!$I$10,"",VLOOKUP(A76,'Q1.SL'!B:F,5,FALSE))</f>
        <v/>
      </c>
      <c r="H76" s="42"/>
      <c r="I76" s="42"/>
      <c r="J76" s="43"/>
      <c r="K76" s="42"/>
      <c r="L76" s="12" t="str">
        <f>_xlfn.IFERROR(IF(C76&gt;'Inf.'!$I$10,"",I76),"")</f>
        <v/>
      </c>
      <c r="M76" s="8" t="str">
        <f>_xlfn.IFERROR(IF('Inf.'!$C$10="Onsight",IF(L76="TOP",10^7+(10-J76)+(3-K76)*10,L76*10^5+(3-K76)*10),IF(L76="TOP",10^7+(3-K76)*10,L76*10^5+(3-K76)*10)),"")</f>
        <v/>
      </c>
      <c r="N76" s="8" t="str">
        <f t="shared" si="5"/>
        <v/>
      </c>
      <c r="O76" s="8" t="str">
        <f>_xlfn.IFERROR(N76*100+'Rec.'!I69,"")</f>
        <v/>
      </c>
      <c r="P76" s="8" t="str">
        <f t="shared" si="6"/>
        <v/>
      </c>
    </row>
    <row r="77" spans="1:16" ht="21.95" customHeight="1">
      <c r="A77" s="8" t="str">
        <f t="shared" si="7"/>
        <v/>
      </c>
      <c r="B77" s="8" t="str">
        <f t="shared" si="4"/>
        <v/>
      </c>
      <c r="C77" s="20" t="str">
        <f>IF('Rec.'!H70&gt;0,COUNT('Rec.'!H$2:H70),"")</f>
        <v/>
      </c>
      <c r="D77" s="21" t="str">
        <f>IF(C77&gt;'Inf.'!$I$10,"",VLOOKUP(A77,'Q1.SL'!B:F,2,FALSE))</f>
        <v/>
      </c>
      <c r="E77" s="21" t="str">
        <f>IF(C77&gt;'Inf.'!$I$10,"",VLOOKUP(A77,'Q1.SL'!B:F,3,FALSE))</f>
        <v/>
      </c>
      <c r="F77" s="20" t="str">
        <f>IF(C77&gt;'Inf.'!$I$10,"",VLOOKUP(A77,'Q1.SL'!B:F,4,FALSE))</f>
        <v/>
      </c>
      <c r="G77" s="20" t="str">
        <f>IF(C77&gt;'Inf.'!$I$10,"",VLOOKUP(A77,'Q1.SL'!B:F,5,FALSE))</f>
        <v/>
      </c>
      <c r="H77" s="42"/>
      <c r="I77" s="42"/>
      <c r="J77" s="43"/>
      <c r="K77" s="42"/>
      <c r="L77" s="12" t="str">
        <f>_xlfn.IFERROR(IF(C77&gt;'Inf.'!$I$10,"",I77),"")</f>
        <v/>
      </c>
      <c r="M77" s="8" t="str">
        <f>_xlfn.IFERROR(IF('Inf.'!$C$10="Onsight",IF(L77="TOP",10^7+(10-J77)+(3-K77)*10,L77*10^5+(3-K77)*10),IF(L77="TOP",10^7+(3-K77)*10,L77*10^5+(3-K77)*10)),"")</f>
        <v/>
      </c>
      <c r="N77" s="8" t="str">
        <f t="shared" si="5"/>
        <v/>
      </c>
      <c r="O77" s="8" t="str">
        <f>_xlfn.IFERROR(N77*100+'Rec.'!I70,"")</f>
        <v/>
      </c>
      <c r="P77" s="8" t="str">
        <f t="shared" si="6"/>
        <v/>
      </c>
    </row>
    <row r="78" spans="1:16" ht="21.95" customHeight="1">
      <c r="A78" s="8" t="str">
        <f t="shared" si="7"/>
        <v/>
      </c>
      <c r="B78" s="8" t="str">
        <f t="shared" si="4"/>
        <v/>
      </c>
      <c r="C78" s="20" t="str">
        <f>IF('Rec.'!H71&gt;0,COUNT('Rec.'!H$2:H71),"")</f>
        <v/>
      </c>
      <c r="D78" s="21" t="str">
        <f>IF(C78&gt;'Inf.'!$I$10,"",VLOOKUP(A78,'Q1.SL'!B:F,2,FALSE))</f>
        <v/>
      </c>
      <c r="E78" s="21" t="str">
        <f>IF(C78&gt;'Inf.'!$I$10,"",VLOOKUP(A78,'Q1.SL'!B:F,3,FALSE))</f>
        <v/>
      </c>
      <c r="F78" s="20" t="str">
        <f>IF(C78&gt;'Inf.'!$I$10,"",VLOOKUP(A78,'Q1.SL'!B:F,4,FALSE))</f>
        <v/>
      </c>
      <c r="G78" s="20" t="str">
        <f>IF(C78&gt;'Inf.'!$I$10,"",VLOOKUP(A78,'Q1.SL'!B:F,5,FALSE))</f>
        <v/>
      </c>
      <c r="H78" s="42"/>
      <c r="I78" s="42"/>
      <c r="J78" s="43"/>
      <c r="K78" s="42"/>
      <c r="L78" s="12" t="str">
        <f>_xlfn.IFERROR(IF(C78&gt;'Inf.'!$I$10,"",I78),"")</f>
        <v/>
      </c>
      <c r="M78" s="8" t="str">
        <f>_xlfn.IFERROR(IF('Inf.'!$C$10="Onsight",IF(L78="TOP",10^7+(10-J78)+(3-K78)*10,L78*10^5+(3-K78)*10),IF(L78="TOP",10^7+(3-K78)*10,L78*10^5+(3-K78)*10)),"")</f>
        <v/>
      </c>
      <c r="N78" s="8" t="str">
        <f t="shared" si="5"/>
        <v/>
      </c>
      <c r="O78" s="8" t="str">
        <f>_xlfn.IFERROR(N78*100+'Rec.'!I71,"")</f>
        <v/>
      </c>
      <c r="P78" s="8" t="str">
        <f t="shared" si="6"/>
        <v/>
      </c>
    </row>
    <row r="79" spans="1:16" ht="21.95" customHeight="1">
      <c r="A79" s="8" t="str">
        <f t="shared" si="7"/>
        <v/>
      </c>
      <c r="B79" s="8" t="str">
        <f t="shared" si="4"/>
        <v/>
      </c>
      <c r="C79" s="20" t="str">
        <f>IF('Rec.'!H72&gt;0,COUNT('Rec.'!H$2:H72),"")</f>
        <v/>
      </c>
      <c r="D79" s="21" t="str">
        <f>IF(C79&gt;'Inf.'!$I$10,"",VLOOKUP(A79,'Q1.SL'!B:F,2,FALSE))</f>
        <v/>
      </c>
      <c r="E79" s="21" t="str">
        <f>IF(C79&gt;'Inf.'!$I$10,"",VLOOKUP(A79,'Q1.SL'!B:F,3,FALSE))</f>
        <v/>
      </c>
      <c r="F79" s="20" t="str">
        <f>IF(C79&gt;'Inf.'!$I$10,"",VLOOKUP(A79,'Q1.SL'!B:F,4,FALSE))</f>
        <v/>
      </c>
      <c r="G79" s="20" t="str">
        <f>IF(C79&gt;'Inf.'!$I$10,"",VLOOKUP(A79,'Q1.SL'!B:F,5,FALSE))</f>
        <v/>
      </c>
      <c r="H79" s="42"/>
      <c r="I79" s="42"/>
      <c r="J79" s="43"/>
      <c r="K79" s="42"/>
      <c r="L79" s="12" t="str">
        <f>_xlfn.IFERROR(IF(C79&gt;'Inf.'!$I$10,"",I79),"")</f>
        <v/>
      </c>
      <c r="M79" s="8" t="str">
        <f>_xlfn.IFERROR(IF('Inf.'!$C$10="Onsight",IF(L79="TOP",10^7+(10-J79)+(3-K79)*10,L79*10^5+(3-K79)*10),IF(L79="TOP",10^7+(3-K79)*10,L79*10^5+(3-K79)*10)),"")</f>
        <v/>
      </c>
      <c r="N79" s="8" t="str">
        <f t="shared" si="5"/>
        <v/>
      </c>
      <c r="O79" s="8" t="str">
        <f>_xlfn.IFERROR(N79*100+'Rec.'!I72,"")</f>
        <v/>
      </c>
      <c r="P79" s="8" t="str">
        <f t="shared" si="6"/>
        <v/>
      </c>
    </row>
    <row r="80" spans="1:16" ht="21.95" customHeight="1">
      <c r="A80" s="8" t="str">
        <f t="shared" si="7"/>
        <v/>
      </c>
      <c r="B80" s="8" t="str">
        <f t="shared" si="4"/>
        <v/>
      </c>
      <c r="C80" s="20" t="str">
        <f>IF('Rec.'!H73&gt;0,COUNT('Rec.'!H$2:H73),"")</f>
        <v/>
      </c>
      <c r="D80" s="21" t="str">
        <f>IF(C80&gt;'Inf.'!$I$10,"",VLOOKUP(A80,'Q1.SL'!B:F,2,FALSE))</f>
        <v/>
      </c>
      <c r="E80" s="21" t="str">
        <f>IF(C80&gt;'Inf.'!$I$10,"",VLOOKUP(A80,'Q1.SL'!B:F,3,FALSE))</f>
        <v/>
      </c>
      <c r="F80" s="20" t="str">
        <f>IF(C80&gt;'Inf.'!$I$10,"",VLOOKUP(A80,'Q1.SL'!B:F,4,FALSE))</f>
        <v/>
      </c>
      <c r="G80" s="20" t="str">
        <f>IF(C80&gt;'Inf.'!$I$10,"",VLOOKUP(A80,'Q1.SL'!B:F,5,FALSE))</f>
        <v/>
      </c>
      <c r="H80" s="42"/>
      <c r="I80" s="42"/>
      <c r="J80" s="43"/>
      <c r="K80" s="42"/>
      <c r="L80" s="12" t="str">
        <f>_xlfn.IFERROR(IF(C80&gt;'Inf.'!$I$10,"",I80),"")</f>
        <v/>
      </c>
      <c r="M80" s="8" t="str">
        <f>_xlfn.IFERROR(IF('Inf.'!$C$10="Onsight",IF(L80="TOP",10^7+(10-J80)+(3-K80)*10,L80*10^5+(3-K80)*10),IF(L80="TOP",10^7+(3-K80)*10,L80*10^5+(3-K80)*10)),"")</f>
        <v/>
      </c>
      <c r="N80" s="8" t="str">
        <f t="shared" si="5"/>
        <v/>
      </c>
      <c r="O80" s="8" t="str">
        <f>_xlfn.IFERROR(N80*100+'Rec.'!I73,"")</f>
        <v/>
      </c>
      <c r="P80" s="8" t="str">
        <f t="shared" si="6"/>
        <v/>
      </c>
    </row>
    <row r="81" spans="1:16" ht="21.95" customHeight="1">
      <c r="A81" s="8" t="str">
        <f t="shared" si="7"/>
        <v/>
      </c>
      <c r="B81" s="8" t="str">
        <f t="shared" si="4"/>
        <v/>
      </c>
      <c r="C81" s="20" t="str">
        <f>IF('Rec.'!H74&gt;0,COUNT('Rec.'!H$2:H74),"")</f>
        <v/>
      </c>
      <c r="D81" s="21" t="str">
        <f>IF(C81&gt;'Inf.'!$I$10,"",VLOOKUP(A81,'Q1.SL'!B:F,2,FALSE))</f>
        <v/>
      </c>
      <c r="E81" s="21" t="str">
        <f>IF(C81&gt;'Inf.'!$I$10,"",VLOOKUP(A81,'Q1.SL'!B:F,3,FALSE))</f>
        <v/>
      </c>
      <c r="F81" s="20" t="str">
        <f>IF(C81&gt;'Inf.'!$I$10,"",VLOOKUP(A81,'Q1.SL'!B:F,4,FALSE))</f>
        <v/>
      </c>
      <c r="G81" s="20" t="str">
        <f>IF(C81&gt;'Inf.'!$I$10,"",VLOOKUP(A81,'Q1.SL'!B:F,5,FALSE))</f>
        <v/>
      </c>
      <c r="H81" s="42"/>
      <c r="I81" s="42"/>
      <c r="J81" s="43"/>
      <c r="K81" s="42"/>
      <c r="L81" s="12" t="str">
        <f>_xlfn.IFERROR(IF(C81&gt;'Inf.'!$I$10,"",I81),"")</f>
        <v/>
      </c>
      <c r="M81" s="8" t="str">
        <f>_xlfn.IFERROR(IF('Inf.'!$C$10="Onsight",IF(L81="TOP",10^7+(10-J81)+(3-K81)*10,L81*10^5+(3-K81)*10),IF(L81="TOP",10^7+(3-K81)*10,L81*10^5+(3-K81)*10)),"")</f>
        <v/>
      </c>
      <c r="N81" s="8" t="str">
        <f t="shared" si="5"/>
        <v/>
      </c>
      <c r="O81" s="8" t="str">
        <f>_xlfn.IFERROR(N81*100+'Rec.'!I74,"")</f>
        <v/>
      </c>
      <c r="P81" s="8" t="str">
        <f t="shared" si="6"/>
        <v/>
      </c>
    </row>
    <row r="82" spans="1:16" ht="21.95" customHeight="1">
      <c r="A82" s="8" t="str">
        <f t="shared" si="7"/>
        <v/>
      </c>
      <c r="B82" s="8" t="str">
        <f t="shared" si="4"/>
        <v/>
      </c>
      <c r="C82" s="20" t="str">
        <f>IF('Rec.'!H75&gt;0,COUNT('Rec.'!H$2:H75),"")</f>
        <v/>
      </c>
      <c r="D82" s="21" t="str">
        <f>IF(C82&gt;'Inf.'!$I$10,"",VLOOKUP(A82,'Q1.SL'!B:F,2,FALSE))</f>
        <v/>
      </c>
      <c r="E82" s="21" t="str">
        <f>IF(C82&gt;'Inf.'!$I$10,"",VLOOKUP(A82,'Q1.SL'!B:F,3,FALSE))</f>
        <v/>
      </c>
      <c r="F82" s="20" t="str">
        <f>IF(C82&gt;'Inf.'!$I$10,"",VLOOKUP(A82,'Q1.SL'!B:F,4,FALSE))</f>
        <v/>
      </c>
      <c r="G82" s="20" t="str">
        <f>IF(C82&gt;'Inf.'!$I$10,"",VLOOKUP(A82,'Q1.SL'!B:F,5,FALSE))</f>
        <v/>
      </c>
      <c r="H82" s="42"/>
      <c r="I82" s="42"/>
      <c r="J82" s="43"/>
      <c r="K82" s="42"/>
      <c r="L82" s="12" t="str">
        <f>_xlfn.IFERROR(IF(C82&gt;'Inf.'!$I$10,"",I82),"")</f>
        <v/>
      </c>
      <c r="M82" s="8" t="str">
        <f>_xlfn.IFERROR(IF('Inf.'!$C$10="Onsight",IF(L82="TOP",10^7+(10-J82)+(3-K82)*10,L82*10^5+(3-K82)*10),IF(L82="TOP",10^7+(3-K82)*10,L82*10^5+(3-K82)*10)),"")</f>
        <v/>
      </c>
      <c r="N82" s="8" t="str">
        <f t="shared" si="5"/>
        <v/>
      </c>
      <c r="O82" s="8" t="str">
        <f>_xlfn.IFERROR(N82*100+'Rec.'!I75,"")</f>
        <v/>
      </c>
      <c r="P82" s="8" t="str">
        <f t="shared" si="6"/>
        <v/>
      </c>
    </row>
    <row r="83" spans="1:16" ht="21.95" customHeight="1">
      <c r="A83" s="8" t="str">
        <f t="shared" si="7"/>
        <v/>
      </c>
      <c r="B83" s="8" t="str">
        <f t="shared" si="4"/>
        <v/>
      </c>
      <c r="C83" s="20" t="str">
        <f>IF('Rec.'!H76&gt;0,COUNT('Rec.'!H$2:H76),"")</f>
        <v/>
      </c>
      <c r="D83" s="21" t="str">
        <f>IF(C83&gt;'Inf.'!$I$10,"",VLOOKUP(A83,'Q1.SL'!B:F,2,FALSE))</f>
        <v/>
      </c>
      <c r="E83" s="21" t="str">
        <f>IF(C83&gt;'Inf.'!$I$10,"",VLOOKUP(A83,'Q1.SL'!B:F,3,FALSE))</f>
        <v/>
      </c>
      <c r="F83" s="20" t="str">
        <f>IF(C83&gt;'Inf.'!$I$10,"",VLOOKUP(A83,'Q1.SL'!B:F,4,FALSE))</f>
        <v/>
      </c>
      <c r="G83" s="20" t="str">
        <f>IF(C83&gt;'Inf.'!$I$10,"",VLOOKUP(A83,'Q1.SL'!B:F,5,FALSE))</f>
        <v/>
      </c>
      <c r="H83" s="42"/>
      <c r="I83" s="42"/>
      <c r="J83" s="43"/>
      <c r="K83" s="42"/>
      <c r="L83" s="12" t="str">
        <f>_xlfn.IFERROR(IF(C83&gt;'Inf.'!$I$10,"",I83),"")</f>
        <v/>
      </c>
      <c r="M83" s="8" t="str">
        <f>_xlfn.IFERROR(IF('Inf.'!$C$10="Onsight",IF(L83="TOP",10^7+(10-J83)+(3-K83)*10,L83*10^5+(3-K83)*10),IF(L83="TOP",10^7+(3-K83)*10,L83*10^5+(3-K83)*10)),"")</f>
        <v/>
      </c>
      <c r="N83" s="8" t="str">
        <f t="shared" si="5"/>
        <v/>
      </c>
      <c r="O83" s="8" t="str">
        <f>_xlfn.IFERROR(N83*100+'Rec.'!I76,"")</f>
        <v/>
      </c>
      <c r="P83" s="8" t="str">
        <f t="shared" si="6"/>
        <v/>
      </c>
    </row>
    <row r="84" spans="1:16" ht="21.95" customHeight="1">
      <c r="A84" s="8" t="str">
        <f t="shared" si="7"/>
        <v/>
      </c>
      <c r="B84" s="8" t="str">
        <f t="shared" si="4"/>
        <v/>
      </c>
      <c r="C84" s="20" t="str">
        <f>IF('Rec.'!H77&gt;0,COUNT('Rec.'!H$2:H77),"")</f>
        <v/>
      </c>
      <c r="D84" s="21" t="str">
        <f>IF(C84&gt;'Inf.'!$I$10,"",VLOOKUP(A84,'Q1.SL'!B:F,2,FALSE))</f>
        <v/>
      </c>
      <c r="E84" s="21" t="str">
        <f>IF(C84&gt;'Inf.'!$I$10,"",VLOOKUP(A84,'Q1.SL'!B:F,3,FALSE))</f>
        <v/>
      </c>
      <c r="F84" s="20" t="str">
        <f>IF(C84&gt;'Inf.'!$I$10,"",VLOOKUP(A84,'Q1.SL'!B:F,4,FALSE))</f>
        <v/>
      </c>
      <c r="G84" s="20" t="str">
        <f>IF(C84&gt;'Inf.'!$I$10,"",VLOOKUP(A84,'Q1.SL'!B:F,5,FALSE))</f>
        <v/>
      </c>
      <c r="H84" s="42"/>
      <c r="I84" s="42"/>
      <c r="J84" s="43"/>
      <c r="K84" s="42"/>
      <c r="L84" s="12" t="str">
        <f>_xlfn.IFERROR(IF(C84&gt;'Inf.'!$I$10,"",I84),"")</f>
        <v/>
      </c>
      <c r="M84" s="8" t="str">
        <f>_xlfn.IFERROR(IF('Inf.'!$C$10="Onsight",IF(L84="TOP",10^7+(10-J84)+(3-K84)*10,L84*10^5+(3-K84)*10),IF(L84="TOP",10^7+(3-K84)*10,L84*10^5+(3-K84)*10)),"")</f>
        <v/>
      </c>
      <c r="N84" s="8" t="str">
        <f t="shared" si="5"/>
        <v/>
      </c>
      <c r="O84" s="8" t="str">
        <f>_xlfn.IFERROR(N84*100+'Rec.'!I77,"")</f>
        <v/>
      </c>
      <c r="P84" s="8" t="str">
        <f t="shared" si="6"/>
        <v/>
      </c>
    </row>
    <row r="85" spans="1:16" ht="21.95" customHeight="1">
      <c r="A85" s="8" t="str">
        <f t="shared" si="7"/>
        <v/>
      </c>
      <c r="B85" s="8" t="str">
        <f t="shared" si="4"/>
        <v/>
      </c>
      <c r="C85" s="20" t="str">
        <f>IF('Rec.'!H78&gt;0,COUNT('Rec.'!H$2:H78),"")</f>
        <v/>
      </c>
      <c r="D85" s="21" t="str">
        <f>IF(C85&gt;'Inf.'!$I$10,"",VLOOKUP(A85,'Q1.SL'!B:F,2,FALSE))</f>
        <v/>
      </c>
      <c r="E85" s="21" t="str">
        <f>IF(C85&gt;'Inf.'!$I$10,"",VLOOKUP(A85,'Q1.SL'!B:F,3,FALSE))</f>
        <v/>
      </c>
      <c r="F85" s="20" t="str">
        <f>IF(C85&gt;'Inf.'!$I$10,"",VLOOKUP(A85,'Q1.SL'!B:F,4,FALSE))</f>
        <v/>
      </c>
      <c r="G85" s="20" t="str">
        <f>IF(C85&gt;'Inf.'!$I$10,"",VLOOKUP(A85,'Q1.SL'!B:F,5,FALSE))</f>
        <v/>
      </c>
      <c r="H85" s="42"/>
      <c r="I85" s="42"/>
      <c r="J85" s="43"/>
      <c r="K85" s="42"/>
      <c r="L85" s="12" t="str">
        <f>_xlfn.IFERROR(IF(C85&gt;'Inf.'!$I$10,"",I85),"")</f>
        <v/>
      </c>
      <c r="M85" s="8" t="str">
        <f>_xlfn.IFERROR(IF('Inf.'!$C$10="Onsight",IF(L85="TOP",10^7+(10-J85)+(3-K85)*10,L85*10^5+(3-K85)*10),IF(L85="TOP",10^7+(3-K85)*10,L85*10^5+(3-K85)*10)),"")</f>
        <v/>
      </c>
      <c r="N85" s="8" t="str">
        <f t="shared" si="5"/>
        <v/>
      </c>
      <c r="O85" s="8" t="str">
        <f>_xlfn.IFERROR(N85*100+'Rec.'!I78,"")</f>
        <v/>
      </c>
      <c r="P85" s="8" t="str">
        <f t="shared" si="6"/>
        <v/>
      </c>
    </row>
    <row r="86" spans="1:16" ht="21.95" customHeight="1">
      <c r="A86" s="8" t="str">
        <f t="shared" si="7"/>
        <v/>
      </c>
      <c r="B86" s="8" t="str">
        <f t="shared" si="4"/>
        <v/>
      </c>
      <c r="C86" s="20" t="str">
        <f>IF('Rec.'!H79&gt;0,COUNT('Rec.'!H$2:H79),"")</f>
        <v/>
      </c>
      <c r="D86" s="21" t="str">
        <f>IF(C86&gt;'Inf.'!$I$10,"",VLOOKUP(A86,'Q1.SL'!B:F,2,FALSE))</f>
        <v/>
      </c>
      <c r="E86" s="21" t="str">
        <f>IF(C86&gt;'Inf.'!$I$10,"",VLOOKUP(A86,'Q1.SL'!B:F,3,FALSE))</f>
        <v/>
      </c>
      <c r="F86" s="20" t="str">
        <f>IF(C86&gt;'Inf.'!$I$10,"",VLOOKUP(A86,'Q1.SL'!B:F,4,FALSE))</f>
        <v/>
      </c>
      <c r="G86" s="20" t="str">
        <f>IF(C86&gt;'Inf.'!$I$10,"",VLOOKUP(A86,'Q1.SL'!B:F,5,FALSE))</f>
        <v/>
      </c>
      <c r="H86" s="42"/>
      <c r="I86" s="42"/>
      <c r="J86" s="43"/>
      <c r="K86" s="42"/>
      <c r="L86" s="12" t="str">
        <f>_xlfn.IFERROR(IF(C86&gt;'Inf.'!$I$10,"",I86),"")</f>
        <v/>
      </c>
      <c r="M86" s="8" t="str">
        <f>_xlfn.IFERROR(IF('Inf.'!$C$10="Onsight",IF(L86="TOP",10^7+(10-J86)+(3-K86)*10,L86*10^5+(3-K86)*10),IF(L86="TOP",10^7+(3-K86)*10,L86*10^5+(3-K86)*10)),"")</f>
        <v/>
      </c>
      <c r="N86" s="8" t="str">
        <f t="shared" si="5"/>
        <v/>
      </c>
      <c r="O86" s="8" t="str">
        <f>_xlfn.IFERROR(N86*100+'Rec.'!I79,"")</f>
        <v/>
      </c>
      <c r="P86" s="8" t="str">
        <f t="shared" si="6"/>
        <v/>
      </c>
    </row>
    <row r="87" spans="1:16" ht="21.95" customHeight="1">
      <c r="A87" s="8" t="str">
        <f t="shared" si="7"/>
        <v/>
      </c>
      <c r="B87" s="8" t="str">
        <f t="shared" si="4"/>
        <v/>
      </c>
      <c r="C87" s="20" t="str">
        <f>IF('Rec.'!H80&gt;0,COUNT('Rec.'!H$2:H80),"")</f>
        <v/>
      </c>
      <c r="D87" s="21" t="str">
        <f>IF(C87&gt;'Inf.'!$I$10,"",VLOOKUP(A87,'Q1.SL'!B:F,2,FALSE))</f>
        <v/>
      </c>
      <c r="E87" s="21" t="str">
        <f>IF(C87&gt;'Inf.'!$I$10,"",VLOOKUP(A87,'Q1.SL'!B:F,3,FALSE))</f>
        <v/>
      </c>
      <c r="F87" s="20" t="str">
        <f>IF(C87&gt;'Inf.'!$I$10,"",VLOOKUP(A87,'Q1.SL'!B:F,4,FALSE))</f>
        <v/>
      </c>
      <c r="G87" s="20" t="str">
        <f>IF(C87&gt;'Inf.'!$I$10,"",VLOOKUP(A87,'Q1.SL'!B:F,5,FALSE))</f>
        <v/>
      </c>
      <c r="H87" s="42"/>
      <c r="I87" s="42"/>
      <c r="J87" s="43"/>
      <c r="K87" s="42"/>
      <c r="L87" s="12" t="str">
        <f>_xlfn.IFERROR(IF(C87&gt;'Inf.'!$I$10,"",I87),"")</f>
        <v/>
      </c>
      <c r="M87" s="8" t="str">
        <f>_xlfn.IFERROR(IF('Inf.'!$C$10="Onsight",IF(L87="TOP",10^7+(10-J87)+(3-K87)*10,L87*10^5+(3-K87)*10),IF(L87="TOP",10^7+(3-K87)*10,L87*10^5+(3-K87)*10)),"")</f>
        <v/>
      </c>
      <c r="N87" s="8" t="str">
        <f t="shared" si="5"/>
        <v/>
      </c>
      <c r="O87" s="8" t="str">
        <f>_xlfn.IFERROR(N87*100+'Rec.'!I80,"")</f>
        <v/>
      </c>
      <c r="P87" s="8" t="str">
        <f t="shared" si="6"/>
        <v/>
      </c>
    </row>
    <row r="88" spans="1:16" ht="21.95" customHeight="1">
      <c r="A88" s="8" t="str">
        <f t="shared" si="7"/>
        <v/>
      </c>
      <c r="B88" s="8" t="str">
        <f t="shared" si="4"/>
        <v/>
      </c>
      <c r="C88" s="20" t="str">
        <f>IF('Rec.'!H81&gt;0,COUNT('Rec.'!H$2:H81),"")</f>
        <v/>
      </c>
      <c r="D88" s="21" t="str">
        <f>IF(C88&gt;'Inf.'!$I$10,"",VLOOKUP(A88,'Q1.SL'!B:F,2,FALSE))</f>
        <v/>
      </c>
      <c r="E88" s="21" t="str">
        <f>IF(C88&gt;'Inf.'!$I$10,"",VLOOKUP(A88,'Q1.SL'!B:F,3,FALSE))</f>
        <v/>
      </c>
      <c r="F88" s="20" t="str">
        <f>IF(C88&gt;'Inf.'!$I$10,"",VLOOKUP(A88,'Q1.SL'!B:F,4,FALSE))</f>
        <v/>
      </c>
      <c r="G88" s="20" t="str">
        <f>IF(C88&gt;'Inf.'!$I$10,"",VLOOKUP(A88,'Q1.SL'!B:F,5,FALSE))</f>
        <v/>
      </c>
      <c r="H88" s="42"/>
      <c r="I88" s="42"/>
      <c r="J88" s="43"/>
      <c r="K88" s="42"/>
      <c r="L88" s="12" t="str">
        <f>_xlfn.IFERROR(IF(C88&gt;'Inf.'!$I$10,"",I88),"")</f>
        <v/>
      </c>
      <c r="M88" s="8" t="str">
        <f>_xlfn.IFERROR(IF('Inf.'!$C$10="Onsight",IF(L88="TOP",10^7+(10-J88)+(3-K88)*10,L88*10^5+(3-K88)*10),IF(L88="TOP",10^7+(3-K88)*10,L88*10^5+(3-K88)*10)),"")</f>
        <v/>
      </c>
      <c r="N88" s="8" t="str">
        <f t="shared" si="5"/>
        <v/>
      </c>
      <c r="O88" s="8" t="str">
        <f>_xlfn.IFERROR(N88*100+'Rec.'!I81,"")</f>
        <v/>
      </c>
      <c r="P88" s="8" t="str">
        <f t="shared" si="6"/>
        <v/>
      </c>
    </row>
    <row r="89" spans="1:16" ht="21.95" customHeight="1">
      <c r="A89" s="8" t="str">
        <f t="shared" si="7"/>
        <v/>
      </c>
      <c r="B89" s="8" t="str">
        <f t="shared" si="4"/>
        <v/>
      </c>
      <c r="C89" s="20" t="str">
        <f>IF('Rec.'!H82&gt;0,COUNT('Rec.'!H$2:H82),"")</f>
        <v/>
      </c>
      <c r="D89" s="21" t="str">
        <f>IF(C89&gt;'Inf.'!$I$10,"",VLOOKUP(A89,'Q1.SL'!B:F,2,FALSE))</f>
        <v/>
      </c>
      <c r="E89" s="21" t="str">
        <f>IF(C89&gt;'Inf.'!$I$10,"",VLOOKUP(A89,'Q1.SL'!B:F,3,FALSE))</f>
        <v/>
      </c>
      <c r="F89" s="20" t="str">
        <f>IF(C89&gt;'Inf.'!$I$10,"",VLOOKUP(A89,'Q1.SL'!B:F,4,FALSE))</f>
        <v/>
      </c>
      <c r="G89" s="20" t="str">
        <f>IF(C89&gt;'Inf.'!$I$10,"",VLOOKUP(A89,'Q1.SL'!B:F,5,FALSE))</f>
        <v/>
      </c>
      <c r="H89" s="42"/>
      <c r="I89" s="42"/>
      <c r="J89" s="43"/>
      <c r="K89" s="42"/>
      <c r="L89" s="12" t="str">
        <f>_xlfn.IFERROR(IF(C89&gt;'Inf.'!$I$10,"",I89),"")</f>
        <v/>
      </c>
      <c r="M89" s="8" t="str">
        <f>_xlfn.IFERROR(IF('Inf.'!$C$10="Onsight",IF(L89="TOP",10^7+(10-J89)+(3-K89)*10,L89*10^5+(3-K89)*10),IF(L89="TOP",10^7+(3-K89)*10,L89*10^5+(3-K89)*10)),"")</f>
        <v/>
      </c>
      <c r="N89" s="8" t="str">
        <f t="shared" si="5"/>
        <v/>
      </c>
      <c r="O89" s="8" t="str">
        <f>_xlfn.IFERROR(N89*100+'Rec.'!I82,"")</f>
        <v/>
      </c>
      <c r="P89" s="8" t="str">
        <f t="shared" si="6"/>
        <v/>
      </c>
    </row>
    <row r="90" spans="1:16" ht="21.95" customHeight="1">
      <c r="A90" s="8" t="str">
        <f t="shared" si="7"/>
        <v/>
      </c>
      <c r="B90" s="8" t="str">
        <f t="shared" si="4"/>
        <v/>
      </c>
      <c r="C90" s="20" t="str">
        <f>IF('Rec.'!H83&gt;0,COUNT('Rec.'!H$2:H83),"")</f>
        <v/>
      </c>
      <c r="D90" s="21" t="str">
        <f>IF(C90&gt;'Inf.'!$I$10,"",VLOOKUP(A90,'Q1.SL'!B:F,2,FALSE))</f>
        <v/>
      </c>
      <c r="E90" s="21" t="str">
        <f>IF(C90&gt;'Inf.'!$I$10,"",VLOOKUP(A90,'Q1.SL'!B:F,3,FALSE))</f>
        <v/>
      </c>
      <c r="F90" s="20" t="str">
        <f>IF(C90&gt;'Inf.'!$I$10,"",VLOOKUP(A90,'Q1.SL'!B:F,4,FALSE))</f>
        <v/>
      </c>
      <c r="G90" s="20" t="str">
        <f>IF(C90&gt;'Inf.'!$I$10,"",VLOOKUP(A90,'Q1.SL'!B:F,5,FALSE))</f>
        <v/>
      </c>
      <c r="H90" s="42"/>
      <c r="I90" s="42"/>
      <c r="J90" s="43"/>
      <c r="K90" s="42"/>
      <c r="L90" s="12" t="str">
        <f>_xlfn.IFERROR(IF(C90&gt;'Inf.'!$I$10,"",I90),"")</f>
        <v/>
      </c>
      <c r="M90" s="8" t="str">
        <f>_xlfn.IFERROR(IF('Inf.'!$C$10="Onsight",IF(L90="TOP",10^7+(10-J90)+(3-K90)*10,L90*10^5+(3-K90)*10),IF(L90="TOP",10^7+(3-K90)*10,L90*10^5+(3-K90)*10)),"")</f>
        <v/>
      </c>
      <c r="N90" s="8" t="str">
        <f t="shared" si="5"/>
        <v/>
      </c>
      <c r="O90" s="8" t="str">
        <f>_xlfn.IFERROR(N90*100+'Rec.'!I83,"")</f>
        <v/>
      </c>
      <c r="P90" s="8" t="str">
        <f t="shared" si="6"/>
        <v/>
      </c>
    </row>
    <row r="91" spans="1:16" ht="21.95" customHeight="1">
      <c r="A91" s="8" t="str">
        <f t="shared" si="7"/>
        <v/>
      </c>
      <c r="B91" s="8" t="str">
        <f t="shared" si="4"/>
        <v/>
      </c>
      <c r="C91" s="20" t="str">
        <f>IF('Rec.'!H84&gt;0,COUNT('Rec.'!H$2:H84),"")</f>
        <v/>
      </c>
      <c r="D91" s="21" t="str">
        <f>IF(C91&gt;'Inf.'!$I$10,"",VLOOKUP(A91,'Q1.SL'!B:F,2,FALSE))</f>
        <v/>
      </c>
      <c r="E91" s="21" t="str">
        <f>IF(C91&gt;'Inf.'!$I$10,"",VLOOKUP(A91,'Q1.SL'!B:F,3,FALSE))</f>
        <v/>
      </c>
      <c r="F91" s="20" t="str">
        <f>IF(C91&gt;'Inf.'!$I$10,"",VLOOKUP(A91,'Q1.SL'!B:F,4,FALSE))</f>
        <v/>
      </c>
      <c r="G91" s="20" t="str">
        <f>IF(C91&gt;'Inf.'!$I$10,"",VLOOKUP(A91,'Q1.SL'!B:F,5,FALSE))</f>
        <v/>
      </c>
      <c r="H91" s="42"/>
      <c r="I91" s="42"/>
      <c r="J91" s="43"/>
      <c r="K91" s="42"/>
      <c r="L91" s="12" t="str">
        <f>_xlfn.IFERROR(IF(C91&gt;'Inf.'!$I$10,"",I91),"")</f>
        <v/>
      </c>
      <c r="M91" s="8" t="str">
        <f>_xlfn.IFERROR(IF('Inf.'!$C$10="Onsight",IF(L91="TOP",10^7+(10-J91)+(3-K91)*10,L91*10^5+(3-K91)*10),IF(L91="TOP",10^7+(3-K91)*10,L91*10^5+(3-K91)*10)),"")</f>
        <v/>
      </c>
      <c r="N91" s="8" t="str">
        <f t="shared" si="5"/>
        <v/>
      </c>
      <c r="O91" s="8" t="str">
        <f>_xlfn.IFERROR(N91*100+'Rec.'!I84,"")</f>
        <v/>
      </c>
      <c r="P91" s="8" t="str">
        <f t="shared" si="6"/>
        <v/>
      </c>
    </row>
    <row r="92" spans="1:16" ht="21.95" customHeight="1">
      <c r="A92" s="8" t="str">
        <f t="shared" si="7"/>
        <v/>
      </c>
      <c r="B92" s="8" t="str">
        <f t="shared" si="4"/>
        <v/>
      </c>
      <c r="C92" s="20" t="str">
        <f>IF('Rec.'!H85&gt;0,COUNT('Rec.'!H$2:H85),"")</f>
        <v/>
      </c>
      <c r="D92" s="21" t="str">
        <f>IF(C92&gt;'Inf.'!$I$10,"",VLOOKUP(A92,'Q1.SL'!B:F,2,FALSE))</f>
        <v/>
      </c>
      <c r="E92" s="21" t="str">
        <f>IF(C92&gt;'Inf.'!$I$10,"",VLOOKUP(A92,'Q1.SL'!B:F,3,FALSE))</f>
        <v/>
      </c>
      <c r="F92" s="20" t="str">
        <f>IF(C92&gt;'Inf.'!$I$10,"",VLOOKUP(A92,'Q1.SL'!B:F,4,FALSE))</f>
        <v/>
      </c>
      <c r="G92" s="20" t="str">
        <f>IF(C92&gt;'Inf.'!$I$10,"",VLOOKUP(A92,'Q1.SL'!B:F,5,FALSE))</f>
        <v/>
      </c>
      <c r="H92" s="42"/>
      <c r="I92" s="42"/>
      <c r="J92" s="43"/>
      <c r="K92" s="42"/>
      <c r="L92" s="12" t="str">
        <f>_xlfn.IFERROR(IF(C92&gt;'Inf.'!$I$10,"",I92),"")</f>
        <v/>
      </c>
      <c r="M92" s="8" t="str">
        <f>_xlfn.IFERROR(IF('Inf.'!$C$10="Onsight",IF(L92="TOP",10^7+(10-J92)+(3-K92)*10,L92*10^5+(3-K92)*10),IF(L92="TOP",10^7+(3-K92)*10,L92*10^5+(3-K92)*10)),"")</f>
        <v/>
      </c>
      <c r="N92" s="8" t="str">
        <f t="shared" si="5"/>
        <v/>
      </c>
      <c r="O92" s="8" t="str">
        <f>_xlfn.IFERROR(N92*100+'Rec.'!I85,"")</f>
        <v/>
      </c>
      <c r="P92" s="8" t="str">
        <f t="shared" si="6"/>
        <v/>
      </c>
    </row>
    <row r="93" spans="1:16" ht="21.95" customHeight="1">
      <c r="A93" s="8" t="str">
        <f t="shared" si="7"/>
        <v/>
      </c>
      <c r="B93" s="8" t="str">
        <f t="shared" si="4"/>
        <v/>
      </c>
      <c r="C93" s="20" t="str">
        <f>IF('Rec.'!H86&gt;0,COUNT('Rec.'!H$2:H86),"")</f>
        <v/>
      </c>
      <c r="D93" s="21" t="str">
        <f>IF(C93&gt;'Inf.'!$I$10,"",VLOOKUP(A93,'Q1.SL'!B:F,2,FALSE))</f>
        <v/>
      </c>
      <c r="E93" s="21" t="str">
        <f>IF(C93&gt;'Inf.'!$I$10,"",VLOOKUP(A93,'Q1.SL'!B:F,3,FALSE))</f>
        <v/>
      </c>
      <c r="F93" s="20" t="str">
        <f>IF(C93&gt;'Inf.'!$I$10,"",VLOOKUP(A93,'Q1.SL'!B:F,4,FALSE))</f>
        <v/>
      </c>
      <c r="G93" s="20" t="str">
        <f>IF(C93&gt;'Inf.'!$I$10,"",VLOOKUP(A93,'Q1.SL'!B:F,5,FALSE))</f>
        <v/>
      </c>
      <c r="H93" s="42"/>
      <c r="I93" s="42"/>
      <c r="J93" s="43"/>
      <c r="K93" s="42"/>
      <c r="L93" s="12" t="str">
        <f>_xlfn.IFERROR(IF(C93&gt;'Inf.'!$I$10,"",I93),"")</f>
        <v/>
      </c>
      <c r="M93" s="8" t="str">
        <f>_xlfn.IFERROR(IF('Inf.'!$C$10="Onsight",IF(L93="TOP",10^7+(10-J93)+(3-K93)*10,L93*10^5+(3-K93)*10),IF(L93="TOP",10^7+(3-K93)*10,L93*10^5+(3-K93)*10)),"")</f>
        <v/>
      </c>
      <c r="N93" s="8" t="str">
        <f t="shared" si="5"/>
        <v/>
      </c>
      <c r="O93" s="8" t="str">
        <f>_xlfn.IFERROR(N93*100+'Rec.'!I86,"")</f>
        <v/>
      </c>
      <c r="P93" s="8" t="str">
        <f t="shared" si="6"/>
        <v/>
      </c>
    </row>
    <row r="94" spans="1:16" ht="21.95" customHeight="1">
      <c r="A94" s="8" t="str">
        <f t="shared" si="7"/>
        <v/>
      </c>
      <c r="B94" s="8" t="str">
        <f t="shared" si="4"/>
        <v/>
      </c>
      <c r="C94" s="20" t="str">
        <f>IF('Rec.'!H87&gt;0,COUNT('Rec.'!H$2:H87),"")</f>
        <v/>
      </c>
      <c r="D94" s="21" t="str">
        <f>IF(C94&gt;'Inf.'!$I$10,"",VLOOKUP(A94,'Q1.SL'!B:F,2,FALSE))</f>
        <v/>
      </c>
      <c r="E94" s="21" t="str">
        <f>IF(C94&gt;'Inf.'!$I$10,"",VLOOKUP(A94,'Q1.SL'!B:F,3,FALSE))</f>
        <v/>
      </c>
      <c r="F94" s="20" t="str">
        <f>IF(C94&gt;'Inf.'!$I$10,"",VLOOKUP(A94,'Q1.SL'!B:F,4,FALSE))</f>
        <v/>
      </c>
      <c r="G94" s="20" t="str">
        <f>IF(C94&gt;'Inf.'!$I$10,"",VLOOKUP(A94,'Q1.SL'!B:F,5,FALSE))</f>
        <v/>
      </c>
      <c r="H94" s="42"/>
      <c r="I94" s="42"/>
      <c r="J94" s="43"/>
      <c r="K94" s="42"/>
      <c r="L94" s="12" t="str">
        <f>_xlfn.IFERROR(IF(C94&gt;'Inf.'!$I$10,"",I94),"")</f>
        <v/>
      </c>
      <c r="M94" s="8" t="str">
        <f>_xlfn.IFERROR(IF('Inf.'!$C$10="Onsight",IF(L94="TOP",10^7+(10-J94)+(3-K94)*10,L94*10^5+(3-K94)*10),IF(L94="TOP",10^7+(3-K94)*10,L94*10^5+(3-K94)*10)),"")</f>
        <v/>
      </c>
      <c r="N94" s="8" t="str">
        <f t="shared" si="5"/>
        <v/>
      </c>
      <c r="O94" s="8" t="str">
        <f>_xlfn.IFERROR(N94*100+'Rec.'!I87,"")</f>
        <v/>
      </c>
      <c r="P94" s="8" t="str">
        <f t="shared" si="6"/>
        <v/>
      </c>
    </row>
    <row r="95" spans="1:16" ht="21.95" customHeight="1">
      <c r="A95" s="8" t="str">
        <f t="shared" si="7"/>
        <v/>
      </c>
      <c r="B95" s="8" t="str">
        <f t="shared" si="4"/>
        <v/>
      </c>
      <c r="C95" s="20" t="str">
        <f>IF('Rec.'!H88&gt;0,COUNT('Rec.'!H$2:H88),"")</f>
        <v/>
      </c>
      <c r="D95" s="21" t="str">
        <f>IF(C95&gt;'Inf.'!$I$10,"",VLOOKUP(A95,'Q1.SL'!B:F,2,FALSE))</f>
        <v/>
      </c>
      <c r="E95" s="21" t="str">
        <f>IF(C95&gt;'Inf.'!$I$10,"",VLOOKUP(A95,'Q1.SL'!B:F,3,FALSE))</f>
        <v/>
      </c>
      <c r="F95" s="20" t="str">
        <f>IF(C95&gt;'Inf.'!$I$10,"",VLOOKUP(A95,'Q1.SL'!B:F,4,FALSE))</f>
        <v/>
      </c>
      <c r="G95" s="20" t="str">
        <f>IF(C95&gt;'Inf.'!$I$10,"",VLOOKUP(A95,'Q1.SL'!B:F,5,FALSE))</f>
        <v/>
      </c>
      <c r="H95" s="42"/>
      <c r="I95" s="42"/>
      <c r="J95" s="43"/>
      <c r="K95" s="42"/>
      <c r="L95" s="12" t="str">
        <f>_xlfn.IFERROR(IF(C95&gt;'Inf.'!$I$10,"",I95),"")</f>
        <v/>
      </c>
      <c r="M95" s="8" t="str">
        <f>_xlfn.IFERROR(IF('Inf.'!$C$10="Onsight",IF(L95="TOP",10^7+(10-J95)+(3-K95)*10,L95*10^5+(3-K95)*10),IF(L95="TOP",10^7+(3-K95)*10,L95*10^5+(3-K95)*10)),"")</f>
        <v/>
      </c>
      <c r="N95" s="8" t="str">
        <f t="shared" si="5"/>
        <v/>
      </c>
      <c r="O95" s="8" t="str">
        <f>_xlfn.IFERROR(N95*100+'Rec.'!I88,"")</f>
        <v/>
      </c>
      <c r="P95" s="8" t="str">
        <f t="shared" si="6"/>
        <v/>
      </c>
    </row>
    <row r="96" spans="1:16" ht="21.95" customHeight="1">
      <c r="A96" s="8" t="str">
        <f t="shared" si="7"/>
        <v/>
      </c>
      <c r="B96" s="8" t="str">
        <f t="shared" si="4"/>
        <v/>
      </c>
      <c r="C96" s="20" t="str">
        <f>IF('Rec.'!H89&gt;0,COUNT('Rec.'!H$2:H89),"")</f>
        <v/>
      </c>
      <c r="D96" s="21" t="str">
        <f>IF(C96&gt;'Inf.'!$I$10,"",VLOOKUP(A96,'Q1.SL'!B:F,2,FALSE))</f>
        <v/>
      </c>
      <c r="E96" s="21" t="str">
        <f>IF(C96&gt;'Inf.'!$I$10,"",VLOOKUP(A96,'Q1.SL'!B:F,3,FALSE))</f>
        <v/>
      </c>
      <c r="F96" s="20" t="str">
        <f>IF(C96&gt;'Inf.'!$I$10,"",VLOOKUP(A96,'Q1.SL'!B:F,4,FALSE))</f>
        <v/>
      </c>
      <c r="G96" s="20" t="str">
        <f>IF(C96&gt;'Inf.'!$I$10,"",VLOOKUP(A96,'Q1.SL'!B:F,5,FALSE))</f>
        <v/>
      </c>
      <c r="H96" s="42"/>
      <c r="I96" s="42"/>
      <c r="J96" s="43"/>
      <c r="K96" s="42"/>
      <c r="L96" s="12" t="str">
        <f>_xlfn.IFERROR(IF(C96&gt;'Inf.'!$I$10,"",I96),"")</f>
        <v/>
      </c>
      <c r="M96" s="8" t="str">
        <f>_xlfn.IFERROR(IF('Inf.'!$C$10="Onsight",IF(L96="TOP",10^7+(10-J96)+(3-K96)*10,L96*10^5+(3-K96)*10),IF(L96="TOP",10^7+(3-K96)*10,L96*10^5+(3-K96)*10)),"")</f>
        <v/>
      </c>
      <c r="N96" s="8" t="str">
        <f t="shared" si="5"/>
        <v/>
      </c>
      <c r="O96" s="8" t="str">
        <f>_xlfn.IFERROR(N96*100+'Rec.'!I89,"")</f>
        <v/>
      </c>
      <c r="P96" s="8" t="str">
        <f t="shared" si="6"/>
        <v/>
      </c>
    </row>
    <row r="97" spans="1:16" ht="21.95" customHeight="1">
      <c r="A97" s="8" t="str">
        <f t="shared" si="7"/>
        <v/>
      </c>
      <c r="B97" s="8" t="str">
        <f t="shared" si="4"/>
        <v/>
      </c>
      <c r="C97" s="20" t="str">
        <f>IF('Rec.'!H90&gt;0,COUNT('Rec.'!H$2:H90),"")</f>
        <v/>
      </c>
      <c r="D97" s="21" t="str">
        <f>IF(C97&gt;'Inf.'!$I$10,"",VLOOKUP(A97,'Q1.SL'!B:F,2,FALSE))</f>
        <v/>
      </c>
      <c r="E97" s="21" t="str">
        <f>IF(C97&gt;'Inf.'!$I$10,"",VLOOKUP(A97,'Q1.SL'!B:F,3,FALSE))</f>
        <v/>
      </c>
      <c r="F97" s="20" t="str">
        <f>IF(C97&gt;'Inf.'!$I$10,"",VLOOKUP(A97,'Q1.SL'!B:F,4,FALSE))</f>
        <v/>
      </c>
      <c r="G97" s="20" t="str">
        <f>IF(C97&gt;'Inf.'!$I$10,"",VLOOKUP(A97,'Q1.SL'!B:F,5,FALSE))</f>
        <v/>
      </c>
      <c r="H97" s="42"/>
      <c r="I97" s="42"/>
      <c r="J97" s="43"/>
      <c r="K97" s="42"/>
      <c r="L97" s="12" t="str">
        <f>_xlfn.IFERROR(IF(C97&gt;'Inf.'!$I$10,"",I97),"")</f>
        <v/>
      </c>
      <c r="M97" s="8" t="str">
        <f>_xlfn.IFERROR(IF('Inf.'!$C$10="Onsight",IF(L97="TOP",10^7+(10-J97)+(3-K97)*10,L97*10^5+(3-K97)*10),IF(L97="TOP",10^7+(3-K97)*10,L97*10^5+(3-K97)*10)),"")</f>
        <v/>
      </c>
      <c r="N97" s="8" t="str">
        <f t="shared" si="5"/>
        <v/>
      </c>
      <c r="O97" s="8" t="str">
        <f>_xlfn.IFERROR(N97*100+'Rec.'!I90,"")</f>
        <v/>
      </c>
      <c r="P97" s="8" t="str">
        <f t="shared" si="6"/>
        <v/>
      </c>
    </row>
    <row r="98" spans="1:16" ht="21.95" customHeight="1">
      <c r="A98" s="8" t="str">
        <f t="shared" si="7"/>
        <v/>
      </c>
      <c r="B98" s="8" t="str">
        <f t="shared" si="4"/>
        <v/>
      </c>
      <c r="C98" s="20" t="str">
        <f>IF('Rec.'!H91&gt;0,COUNT('Rec.'!H$2:H91),"")</f>
        <v/>
      </c>
      <c r="D98" s="21" t="str">
        <f>IF(C98&gt;'Inf.'!$I$10,"",VLOOKUP(A98,'Q1.SL'!B:F,2,FALSE))</f>
        <v/>
      </c>
      <c r="E98" s="21" t="str">
        <f>IF(C98&gt;'Inf.'!$I$10,"",VLOOKUP(A98,'Q1.SL'!B:F,3,FALSE))</f>
        <v/>
      </c>
      <c r="F98" s="20" t="str">
        <f>IF(C98&gt;'Inf.'!$I$10,"",VLOOKUP(A98,'Q1.SL'!B:F,4,FALSE))</f>
        <v/>
      </c>
      <c r="G98" s="20" t="str">
        <f>IF(C98&gt;'Inf.'!$I$10,"",VLOOKUP(A98,'Q1.SL'!B:F,5,FALSE))</f>
        <v/>
      </c>
      <c r="H98" s="42"/>
      <c r="I98" s="42"/>
      <c r="J98" s="43"/>
      <c r="K98" s="42"/>
      <c r="L98" s="12" t="str">
        <f>_xlfn.IFERROR(IF(C98&gt;'Inf.'!$I$10,"",I98),"")</f>
        <v/>
      </c>
      <c r="M98" s="8" t="str">
        <f>_xlfn.IFERROR(IF('Inf.'!$C$10="Onsight",IF(L98="TOP",10^7+(10-J98)+(3-K98)*10,L98*10^5+(3-K98)*10),IF(L98="TOP",10^7+(3-K98)*10,L98*10^5+(3-K98)*10)),"")</f>
        <v/>
      </c>
      <c r="N98" s="8" t="str">
        <f t="shared" si="5"/>
        <v/>
      </c>
      <c r="O98" s="8" t="str">
        <f>_xlfn.IFERROR(N98*100+'Rec.'!I91,"")</f>
        <v/>
      </c>
      <c r="P98" s="8" t="str">
        <f t="shared" si="6"/>
        <v/>
      </c>
    </row>
    <row r="99" spans="1:16" ht="21.95" customHeight="1">
      <c r="A99" s="8" t="str">
        <f t="shared" si="7"/>
        <v/>
      </c>
      <c r="B99" s="8" t="str">
        <f t="shared" si="4"/>
        <v/>
      </c>
      <c r="C99" s="20" t="str">
        <f>IF('Rec.'!H92&gt;0,COUNT('Rec.'!H$2:H92),"")</f>
        <v/>
      </c>
      <c r="D99" s="21" t="str">
        <f>IF(C99&gt;'Inf.'!$I$10,"",VLOOKUP(A99,'Q1.SL'!B:F,2,FALSE))</f>
        <v/>
      </c>
      <c r="E99" s="21" t="str">
        <f>IF(C99&gt;'Inf.'!$I$10,"",VLOOKUP(A99,'Q1.SL'!B:F,3,FALSE))</f>
        <v/>
      </c>
      <c r="F99" s="20" t="str">
        <f>IF(C99&gt;'Inf.'!$I$10,"",VLOOKUP(A99,'Q1.SL'!B:F,4,FALSE))</f>
        <v/>
      </c>
      <c r="G99" s="20" t="str">
        <f>IF(C99&gt;'Inf.'!$I$10,"",VLOOKUP(A99,'Q1.SL'!B:F,5,FALSE))</f>
        <v/>
      </c>
      <c r="H99" s="42"/>
      <c r="I99" s="42"/>
      <c r="J99" s="43"/>
      <c r="K99" s="42"/>
      <c r="L99" s="12" t="str">
        <f>_xlfn.IFERROR(IF(C99&gt;'Inf.'!$I$10,"",I99),"")</f>
        <v/>
      </c>
      <c r="M99" s="8" t="str">
        <f>_xlfn.IFERROR(IF('Inf.'!$C$10="Onsight",IF(L99="TOP",10^7+(10-J99)+(3-K99)*10,L99*10^5+(3-K99)*10),IF(L99="TOP",10^7+(3-K99)*10,L99*10^5+(3-K99)*10)),"")</f>
        <v/>
      </c>
      <c r="N99" s="8" t="str">
        <f t="shared" si="5"/>
        <v/>
      </c>
      <c r="O99" s="8" t="str">
        <f>_xlfn.IFERROR(N99*100+'Rec.'!I92,"")</f>
        <v/>
      </c>
      <c r="P99" s="8" t="str">
        <f t="shared" si="6"/>
        <v/>
      </c>
    </row>
    <row r="100" spans="1:16" ht="21.95" customHeight="1">
      <c r="A100" s="8" t="str">
        <f t="shared" si="7"/>
        <v/>
      </c>
      <c r="B100" s="8" t="str">
        <f t="shared" si="4"/>
        <v/>
      </c>
      <c r="C100" s="20" t="str">
        <f>IF('Rec.'!H93&gt;0,COUNT('Rec.'!H$2:H93),"")</f>
        <v/>
      </c>
      <c r="D100" s="21" t="str">
        <f>IF(C100&gt;'Inf.'!$I$10,"",VLOOKUP(A100,'Q1.SL'!B:F,2,FALSE))</f>
        <v/>
      </c>
      <c r="E100" s="21" t="str">
        <f>IF(C100&gt;'Inf.'!$I$10,"",VLOOKUP(A100,'Q1.SL'!B:F,3,FALSE))</f>
        <v/>
      </c>
      <c r="F100" s="20" t="str">
        <f>IF(C100&gt;'Inf.'!$I$10,"",VLOOKUP(A100,'Q1.SL'!B:F,4,FALSE))</f>
        <v/>
      </c>
      <c r="G100" s="20" t="str">
        <f>IF(C100&gt;'Inf.'!$I$10,"",VLOOKUP(A100,'Q1.SL'!B:F,5,FALSE))</f>
        <v/>
      </c>
      <c r="H100" s="42"/>
      <c r="I100" s="42"/>
      <c r="J100" s="43"/>
      <c r="K100" s="42"/>
      <c r="L100" s="12" t="str">
        <f>_xlfn.IFERROR(IF(C100&gt;'Inf.'!$I$10,"",I100),"")</f>
        <v/>
      </c>
      <c r="M100" s="8" t="str">
        <f>_xlfn.IFERROR(IF('Inf.'!$C$10="Onsight",IF(L100="TOP",10^7+(10-J100)+(3-K100)*10,L100*10^5+(3-K100)*10),IF(L100="TOP",10^7+(3-K100)*10,L100*10^5+(3-K100)*10)),"")</f>
        <v/>
      </c>
      <c r="N100" s="8" t="str">
        <f t="shared" si="5"/>
        <v/>
      </c>
      <c r="O100" s="8" t="str">
        <f>_xlfn.IFERROR(N100*100+'Rec.'!I93,"")</f>
        <v/>
      </c>
      <c r="P100" s="8" t="str">
        <f t="shared" si="6"/>
        <v/>
      </c>
    </row>
    <row r="101" spans="1:16" ht="21.95" customHeight="1">
      <c r="A101" s="8" t="str">
        <f t="shared" si="7"/>
        <v/>
      </c>
      <c r="B101" s="8" t="str">
        <f t="shared" si="4"/>
        <v/>
      </c>
      <c r="C101" s="20" t="str">
        <f>IF('Rec.'!H94&gt;0,COUNT('Rec.'!H$2:H94),"")</f>
        <v/>
      </c>
      <c r="D101" s="21" t="str">
        <f>IF(C101&gt;'Inf.'!$I$10,"",VLOOKUP(A101,'Q1.SL'!B:F,2,FALSE))</f>
        <v/>
      </c>
      <c r="E101" s="21" t="str">
        <f>IF(C101&gt;'Inf.'!$I$10,"",VLOOKUP(A101,'Q1.SL'!B:F,3,FALSE))</f>
        <v/>
      </c>
      <c r="F101" s="20" t="str">
        <f>IF(C101&gt;'Inf.'!$I$10,"",VLOOKUP(A101,'Q1.SL'!B:F,4,FALSE))</f>
        <v/>
      </c>
      <c r="G101" s="20" t="str">
        <f>IF(C101&gt;'Inf.'!$I$10,"",VLOOKUP(A101,'Q1.SL'!B:F,5,FALSE))</f>
        <v/>
      </c>
      <c r="H101" s="42"/>
      <c r="I101" s="42"/>
      <c r="J101" s="43"/>
      <c r="K101" s="42"/>
      <c r="L101" s="12" t="str">
        <f>_xlfn.IFERROR(IF(C101&gt;'Inf.'!$I$10,"",I101),"")</f>
        <v/>
      </c>
      <c r="M101" s="8" t="str">
        <f>_xlfn.IFERROR(IF('Inf.'!$C$10="Onsight",IF(L101="TOP",10^7+(10-J101)+(3-K101)*10,L101*10^5+(3-K101)*10),IF(L101="TOP",10^7+(3-K101)*10,L101*10^5+(3-K101)*10)),"")</f>
        <v/>
      </c>
      <c r="N101" s="8" t="str">
        <f t="shared" si="5"/>
        <v/>
      </c>
      <c r="O101" s="8" t="str">
        <f>_xlfn.IFERROR(N101*100+'Rec.'!I94,"")</f>
        <v/>
      </c>
      <c r="P101" s="8" t="str">
        <f t="shared" si="6"/>
        <v/>
      </c>
    </row>
    <row r="102" spans="1:16" ht="21.95" customHeight="1">
      <c r="A102" s="8" t="str">
        <f t="shared" si="7"/>
        <v/>
      </c>
      <c r="B102" s="8" t="str">
        <f t="shared" si="4"/>
        <v/>
      </c>
      <c r="C102" s="20" t="str">
        <f>IF('Rec.'!H95&gt;0,COUNT('Rec.'!H$2:H95),"")</f>
        <v/>
      </c>
      <c r="D102" s="21" t="str">
        <f>IF(C102&gt;'Inf.'!$I$10,"",VLOOKUP(A102,'Q1.SL'!B:F,2,FALSE))</f>
        <v/>
      </c>
      <c r="E102" s="21" t="str">
        <f>IF(C102&gt;'Inf.'!$I$10,"",VLOOKUP(A102,'Q1.SL'!B:F,3,FALSE))</f>
        <v/>
      </c>
      <c r="F102" s="20" t="str">
        <f>IF(C102&gt;'Inf.'!$I$10,"",VLOOKUP(A102,'Q1.SL'!B:F,4,FALSE))</f>
        <v/>
      </c>
      <c r="G102" s="20" t="str">
        <f>IF(C102&gt;'Inf.'!$I$10,"",VLOOKUP(A102,'Q1.SL'!B:F,5,FALSE))</f>
        <v/>
      </c>
      <c r="H102" s="42"/>
      <c r="I102" s="42"/>
      <c r="J102" s="43"/>
      <c r="K102" s="42"/>
      <c r="L102" s="12" t="str">
        <f>_xlfn.IFERROR(IF(C102&gt;'Inf.'!$I$10,"",I102),"")</f>
        <v/>
      </c>
      <c r="M102" s="8" t="str">
        <f>_xlfn.IFERROR(IF('Inf.'!$C$10="Onsight",IF(L102="TOP",10^7+(10-J102)+(3-K102)*10,L102*10^5+(3-K102)*10),IF(L102="TOP",10^7+(3-K102)*10,L102*10^5+(3-K102)*10)),"")</f>
        <v/>
      </c>
      <c r="N102" s="8" t="str">
        <f t="shared" si="5"/>
        <v/>
      </c>
      <c r="O102" s="8" t="str">
        <f>_xlfn.IFERROR(N102*100+'Rec.'!I95,"")</f>
        <v/>
      </c>
      <c r="P102" s="8" t="str">
        <f t="shared" si="6"/>
        <v/>
      </c>
    </row>
    <row r="103" spans="1:16" ht="21.95" customHeight="1">
      <c r="A103" s="8" t="str">
        <f t="shared" si="7"/>
        <v/>
      </c>
      <c r="B103" s="8" t="str">
        <f t="shared" si="4"/>
        <v/>
      </c>
      <c r="C103" s="20" t="str">
        <f>IF('Rec.'!H96&gt;0,COUNT('Rec.'!H$2:H96),"")</f>
        <v/>
      </c>
      <c r="D103" s="21" t="str">
        <f>IF(C103&gt;'Inf.'!$I$10,"",VLOOKUP(A103,'Q1.SL'!B:F,2,FALSE))</f>
        <v/>
      </c>
      <c r="E103" s="21" t="str">
        <f>IF(C103&gt;'Inf.'!$I$10,"",VLOOKUP(A103,'Q1.SL'!B:F,3,FALSE))</f>
        <v/>
      </c>
      <c r="F103" s="20" t="str">
        <f>IF(C103&gt;'Inf.'!$I$10,"",VLOOKUP(A103,'Q1.SL'!B:F,4,FALSE))</f>
        <v/>
      </c>
      <c r="G103" s="20" t="str">
        <f>IF(C103&gt;'Inf.'!$I$10,"",VLOOKUP(A103,'Q1.SL'!B:F,5,FALSE))</f>
        <v/>
      </c>
      <c r="H103" s="42"/>
      <c r="I103" s="42"/>
      <c r="J103" s="43"/>
      <c r="K103" s="42"/>
      <c r="L103" s="12" t="str">
        <f>_xlfn.IFERROR(IF(C103&gt;'Inf.'!$I$10,"",I103),"")</f>
        <v/>
      </c>
      <c r="M103" s="8" t="str">
        <f>_xlfn.IFERROR(IF('Inf.'!$C$10="Onsight",IF(L103="TOP",10^7+(10-J103)+(3-K103)*10,L103*10^5+(3-K103)*10),IF(L103="TOP",10^7+(3-K103)*10,L103*10^5+(3-K103)*10)),"")</f>
        <v/>
      </c>
      <c r="N103" s="8" t="str">
        <f t="shared" si="5"/>
        <v/>
      </c>
      <c r="O103" s="8" t="str">
        <f>_xlfn.IFERROR(N103*100+'Rec.'!I96,"")</f>
        <v/>
      </c>
      <c r="P103" s="8" t="str">
        <f t="shared" si="6"/>
        <v/>
      </c>
    </row>
    <row r="104" spans="1:16" ht="21.95" customHeight="1">
      <c r="A104" s="8" t="str">
        <f t="shared" si="7"/>
        <v/>
      </c>
      <c r="B104" s="8" t="str">
        <f t="shared" si="4"/>
        <v/>
      </c>
      <c r="C104" s="20" t="str">
        <f>IF('Rec.'!H97&gt;0,COUNT('Rec.'!H$2:H97),"")</f>
        <v/>
      </c>
      <c r="D104" s="21" t="str">
        <f>IF(C104&gt;'Inf.'!$I$10,"",VLOOKUP(A104,'Q1.SL'!B:F,2,FALSE))</f>
        <v/>
      </c>
      <c r="E104" s="21" t="str">
        <f>IF(C104&gt;'Inf.'!$I$10,"",VLOOKUP(A104,'Q1.SL'!B:F,3,FALSE))</f>
        <v/>
      </c>
      <c r="F104" s="20" t="str">
        <f>IF(C104&gt;'Inf.'!$I$10,"",VLOOKUP(A104,'Q1.SL'!B:F,4,FALSE))</f>
        <v/>
      </c>
      <c r="G104" s="20" t="str">
        <f>IF(C104&gt;'Inf.'!$I$10,"",VLOOKUP(A104,'Q1.SL'!B:F,5,FALSE))</f>
        <v/>
      </c>
      <c r="H104" s="42"/>
      <c r="I104" s="42"/>
      <c r="J104" s="43"/>
      <c r="K104" s="42"/>
      <c r="L104" s="12" t="str">
        <f>_xlfn.IFERROR(IF(C104&gt;'Inf.'!$I$10,"",I104),"")</f>
        <v/>
      </c>
      <c r="M104" s="8" t="str">
        <f>_xlfn.IFERROR(IF('Inf.'!$C$10="Onsight",IF(L104="TOP",10^7+(10-J104)+(3-K104)*10,L104*10^5+(3-K104)*10),IF(L104="TOP",10^7+(3-K104)*10,L104*10^5+(3-K104)*10)),"")</f>
        <v/>
      </c>
      <c r="N104" s="8" t="str">
        <f t="shared" si="5"/>
        <v/>
      </c>
      <c r="O104" s="8" t="str">
        <f>_xlfn.IFERROR(N104*100+'Rec.'!I97,"")</f>
        <v/>
      </c>
      <c r="P104" s="8" t="str">
        <f t="shared" si="6"/>
        <v/>
      </c>
    </row>
    <row r="105" spans="1:16" ht="21.95" customHeight="1">
      <c r="A105" s="8" t="str">
        <f t="shared" si="7"/>
        <v/>
      </c>
      <c r="B105" s="8" t="str">
        <f t="shared" si="4"/>
        <v/>
      </c>
      <c r="C105" s="20" t="str">
        <f>IF('Rec.'!H98&gt;0,COUNT('Rec.'!H$2:H98),"")</f>
        <v/>
      </c>
      <c r="D105" s="21" t="str">
        <f>IF(C105&gt;'Inf.'!$I$10,"",VLOOKUP(A105,'Q1.SL'!B:F,2,FALSE))</f>
        <v/>
      </c>
      <c r="E105" s="21" t="str">
        <f>IF(C105&gt;'Inf.'!$I$10,"",VLOOKUP(A105,'Q1.SL'!B:F,3,FALSE))</f>
        <v/>
      </c>
      <c r="F105" s="20" t="str">
        <f>IF(C105&gt;'Inf.'!$I$10,"",VLOOKUP(A105,'Q1.SL'!B:F,4,FALSE))</f>
        <v/>
      </c>
      <c r="G105" s="20" t="str">
        <f>IF(C105&gt;'Inf.'!$I$10,"",VLOOKUP(A105,'Q1.SL'!B:F,5,FALSE))</f>
        <v/>
      </c>
      <c r="H105" s="42"/>
      <c r="I105" s="42"/>
      <c r="J105" s="43"/>
      <c r="K105" s="42"/>
      <c r="L105" s="12" t="str">
        <f>_xlfn.IFERROR(IF(C105&gt;'Inf.'!$I$10,"",I105),"")</f>
        <v/>
      </c>
      <c r="M105" s="8" t="str">
        <f>_xlfn.IFERROR(IF('Inf.'!$C$10="Onsight",IF(L105="TOP",10^7+(10-J105)+(3-K105)*10,L105*10^5+(3-K105)*10),IF(L105="TOP",10^7+(3-K105)*10,L105*10^5+(3-K105)*10)),"")</f>
        <v/>
      </c>
      <c r="N105" s="8" t="str">
        <f t="shared" si="5"/>
        <v/>
      </c>
      <c r="O105" s="8" t="str">
        <f>_xlfn.IFERROR(N105*100+'Rec.'!I98,"")</f>
        <v/>
      </c>
      <c r="P105" s="8" t="str">
        <f t="shared" si="6"/>
        <v/>
      </c>
    </row>
    <row r="106" spans="1:16" ht="21.95" customHeight="1">
      <c r="A106" s="8" t="str">
        <f t="shared" si="7"/>
        <v/>
      </c>
      <c r="B106" s="8" t="str">
        <f t="shared" si="4"/>
        <v/>
      </c>
      <c r="C106" s="20" t="str">
        <f>IF('Rec.'!H99&gt;0,COUNT('Rec.'!H$2:H99),"")</f>
        <v/>
      </c>
      <c r="D106" s="21" t="str">
        <f>IF(C106&gt;'Inf.'!$I$10,"",VLOOKUP(A106,'Q1.SL'!B:F,2,FALSE))</f>
        <v/>
      </c>
      <c r="E106" s="21" t="str">
        <f>IF(C106&gt;'Inf.'!$I$10,"",VLOOKUP(A106,'Q1.SL'!B:F,3,FALSE))</f>
        <v/>
      </c>
      <c r="F106" s="20" t="str">
        <f>IF(C106&gt;'Inf.'!$I$10,"",VLOOKUP(A106,'Q1.SL'!B:F,4,FALSE))</f>
        <v/>
      </c>
      <c r="G106" s="20" t="str">
        <f>IF(C106&gt;'Inf.'!$I$10,"",VLOOKUP(A106,'Q1.SL'!B:F,5,FALSE))</f>
        <v/>
      </c>
      <c r="H106" s="42"/>
      <c r="I106" s="42"/>
      <c r="J106" s="43"/>
      <c r="K106" s="42"/>
      <c r="L106" s="12" t="str">
        <f>_xlfn.IFERROR(IF(C106&gt;'Inf.'!$I$10,"",I106),"")</f>
        <v/>
      </c>
      <c r="M106" s="8" t="str">
        <f>_xlfn.IFERROR(IF('Inf.'!$C$10="Onsight",IF(L106="TOP",10^7+(10-J106)+(3-K106)*10,L106*10^5+(3-K106)*10),IF(L106="TOP",10^7+(3-K106)*10,L106*10^5+(3-K106)*10)),"")</f>
        <v/>
      </c>
      <c r="N106" s="8" t="str">
        <f t="shared" si="5"/>
        <v/>
      </c>
      <c r="O106" s="8" t="str">
        <f>_xlfn.IFERROR(N106*100+'Rec.'!I99,"")</f>
        <v/>
      </c>
      <c r="P106" s="8" t="str">
        <f t="shared" si="6"/>
        <v/>
      </c>
    </row>
    <row r="107" spans="1:16" ht="21.95" customHeight="1">
      <c r="A107" s="8" t="str">
        <f t="shared" si="7"/>
        <v/>
      </c>
      <c r="B107" s="8" t="str">
        <f t="shared" si="4"/>
        <v/>
      </c>
      <c r="C107" s="20" t="str">
        <f>IF('Rec.'!H100&gt;0,COUNT('Rec.'!H$2:H100),"")</f>
        <v/>
      </c>
      <c r="D107" s="21" t="str">
        <f>IF(C107&gt;'Inf.'!$I$10,"",VLOOKUP(A107,'Q1.SL'!B:F,2,FALSE))</f>
        <v/>
      </c>
      <c r="E107" s="21" t="str">
        <f>IF(C107&gt;'Inf.'!$I$10,"",VLOOKUP(A107,'Q1.SL'!B:F,3,FALSE))</f>
        <v/>
      </c>
      <c r="F107" s="20" t="str">
        <f>IF(C107&gt;'Inf.'!$I$10,"",VLOOKUP(A107,'Q1.SL'!B:F,4,FALSE))</f>
        <v/>
      </c>
      <c r="G107" s="20" t="str">
        <f>IF(C107&gt;'Inf.'!$I$10,"",VLOOKUP(A107,'Q1.SL'!B:F,5,FALSE))</f>
        <v/>
      </c>
      <c r="H107" s="42"/>
      <c r="I107" s="42"/>
      <c r="J107" s="43"/>
      <c r="K107" s="42"/>
      <c r="L107" s="12" t="str">
        <f>_xlfn.IFERROR(IF(C107&gt;'Inf.'!$I$10,"",I107),"")</f>
        <v/>
      </c>
      <c r="M107" s="8" t="str">
        <f>_xlfn.IFERROR(IF('Inf.'!$C$10="Onsight",IF(L107="TOP",10^7+(10-J107)+(3-K107)*10,L107*10^5+(3-K107)*10),IF(L107="TOP",10^7+(3-K107)*10,L107*10^5+(3-K107)*10)),"")</f>
        <v/>
      </c>
      <c r="N107" s="8" t="str">
        <f t="shared" si="5"/>
        <v/>
      </c>
      <c r="O107" s="8" t="str">
        <f>_xlfn.IFERROR(N107*100+'Rec.'!I100,"")</f>
        <v/>
      </c>
      <c r="P107" s="8" t="str">
        <f t="shared" si="6"/>
        <v/>
      </c>
    </row>
    <row r="108" spans="1:16" ht="21.95" customHeight="1">
      <c r="A108" s="8" t="str">
        <f t="shared" si="7"/>
        <v/>
      </c>
      <c r="B108" s="8" t="str">
        <f t="shared" si="4"/>
        <v/>
      </c>
      <c r="C108" s="20" t="str">
        <f>IF('Rec.'!H101&gt;0,COUNT('Rec.'!H$2:H101),"")</f>
        <v/>
      </c>
      <c r="D108" s="21" t="str">
        <f>IF(C108&gt;'Inf.'!$I$10,"",VLOOKUP(A108,'Q1.SL'!B:F,2,FALSE))</f>
        <v/>
      </c>
      <c r="E108" s="21" t="str">
        <f>IF(C108&gt;'Inf.'!$I$10,"",VLOOKUP(A108,'Q1.SL'!B:F,3,FALSE))</f>
        <v/>
      </c>
      <c r="F108" s="20" t="str">
        <f>IF(C108&gt;'Inf.'!$I$10,"",VLOOKUP(A108,'Q1.SL'!B:F,4,FALSE))</f>
        <v/>
      </c>
      <c r="G108" s="20" t="str">
        <f>IF(C108&gt;'Inf.'!$I$10,"",VLOOKUP(A108,'Q1.SL'!B:F,5,FALSE))</f>
        <v/>
      </c>
      <c r="H108" s="42"/>
      <c r="I108" s="42"/>
      <c r="J108" s="43"/>
      <c r="K108" s="42"/>
      <c r="L108" s="12" t="str">
        <f>_xlfn.IFERROR(IF(C108&gt;'Inf.'!$I$10,"",I108),"")</f>
        <v/>
      </c>
      <c r="M108" s="8" t="str">
        <f>_xlfn.IFERROR(IF('Inf.'!$C$10="Onsight",IF(L108="TOP",10^7+(10-J108)+(3-K108)*10,L108*10^5+(3-K108)*10),IF(L108="TOP",10^7+(3-K108)*10,L108*10^5+(3-K108)*10)),"")</f>
        <v/>
      </c>
      <c r="N108" s="8" t="str">
        <f t="shared" si="5"/>
        <v/>
      </c>
      <c r="O108" s="8" t="str">
        <f>_xlfn.IFERROR(N108*100+'Rec.'!I101,"")</f>
        <v/>
      </c>
      <c r="P108" s="8" t="str">
        <f t="shared" si="6"/>
        <v/>
      </c>
    </row>
    <row r="109" spans="1:16" ht="21.95" customHeight="1">
      <c r="A109" s="8" t="str">
        <f t="shared" si="7"/>
        <v/>
      </c>
      <c r="B109" s="8" t="str">
        <f t="shared" si="4"/>
        <v/>
      </c>
      <c r="C109" s="20" t="str">
        <f>IF('Rec.'!H102&gt;0,COUNT('Rec.'!H$2:H102),"")</f>
        <v/>
      </c>
      <c r="D109" s="21" t="str">
        <f>IF(C109&gt;'Inf.'!$I$10,"",VLOOKUP(A109,'Q1.SL'!B:F,2,FALSE))</f>
        <v/>
      </c>
      <c r="E109" s="21" t="str">
        <f>IF(C109&gt;'Inf.'!$I$10,"",VLOOKUP(A109,'Q1.SL'!B:F,3,FALSE))</f>
        <v/>
      </c>
      <c r="F109" s="20" t="str">
        <f>IF(C109&gt;'Inf.'!$I$10,"",VLOOKUP(A109,'Q1.SL'!B:F,4,FALSE))</f>
        <v/>
      </c>
      <c r="G109" s="20" t="str">
        <f>IF(C109&gt;'Inf.'!$I$10,"",VLOOKUP(A109,'Q1.SL'!B:F,5,FALSE))</f>
        <v/>
      </c>
      <c r="H109" s="42"/>
      <c r="I109" s="42"/>
      <c r="J109" s="43"/>
      <c r="K109" s="42"/>
      <c r="L109" s="12" t="str">
        <f>_xlfn.IFERROR(IF(C109&gt;'Inf.'!$I$10,"",I109),"")</f>
        <v/>
      </c>
      <c r="M109" s="8" t="str">
        <f>_xlfn.IFERROR(IF('Inf.'!$C$10="Onsight",IF(L109="TOP",10^7+(10-J109)+(3-K109)*10,L109*10^5+(3-K109)*10),IF(L109="TOP",10^7+(3-K109)*10,L109*10^5+(3-K109)*10)),"")</f>
        <v/>
      </c>
      <c r="N109" s="8" t="str">
        <f t="shared" si="5"/>
        <v/>
      </c>
      <c r="O109" s="8" t="str">
        <f>_xlfn.IFERROR(N109*100+'Rec.'!I102,"")</f>
        <v/>
      </c>
      <c r="P109" s="8" t="str">
        <f t="shared" si="6"/>
        <v/>
      </c>
    </row>
    <row r="110" spans="1:16" ht="21.95" customHeight="1">
      <c r="A110" s="8" t="str">
        <f t="shared" si="7"/>
        <v/>
      </c>
      <c r="B110" s="8" t="str">
        <f t="shared" si="4"/>
        <v/>
      </c>
      <c r="C110" s="20" t="str">
        <f>IF('Rec.'!H103&gt;0,COUNT('Rec.'!H$2:H103),"")</f>
        <v/>
      </c>
      <c r="D110" s="21" t="str">
        <f>IF(C110&gt;'Inf.'!$I$10,"",VLOOKUP(A110,'Q1.SL'!B:F,2,FALSE))</f>
        <v/>
      </c>
      <c r="E110" s="21" t="str">
        <f>IF(C110&gt;'Inf.'!$I$10,"",VLOOKUP(A110,'Q1.SL'!B:F,3,FALSE))</f>
        <v/>
      </c>
      <c r="F110" s="20" t="str">
        <f>IF(C110&gt;'Inf.'!$I$10,"",VLOOKUP(A110,'Q1.SL'!B:F,4,FALSE))</f>
        <v/>
      </c>
      <c r="G110" s="20" t="str">
        <f>IF(C110&gt;'Inf.'!$I$10,"",VLOOKUP(A110,'Q1.SL'!B:F,5,FALSE))</f>
        <v/>
      </c>
      <c r="H110" s="42"/>
      <c r="I110" s="42"/>
      <c r="J110" s="43"/>
      <c r="K110" s="42"/>
      <c r="L110" s="12" t="str">
        <f>_xlfn.IFERROR(IF(C110&gt;'Inf.'!$I$10,"",I110),"")</f>
        <v/>
      </c>
      <c r="M110" s="8" t="str">
        <f>_xlfn.IFERROR(IF('Inf.'!$C$10="Onsight",IF(L110="TOP",10^7+(10-J110)+(3-K110)*10,L110*10^5+(3-K110)*10),IF(L110="TOP",10^7+(3-K110)*10,L110*10^5+(3-K110)*10)),"")</f>
        <v/>
      </c>
      <c r="N110" s="8" t="str">
        <f t="shared" si="5"/>
        <v/>
      </c>
      <c r="O110" s="8" t="str">
        <f>_xlfn.IFERROR(N110*100+'Rec.'!I103,"")</f>
        <v/>
      </c>
      <c r="P110" s="8" t="str">
        <f t="shared" si="6"/>
        <v/>
      </c>
    </row>
    <row r="111" spans="1:16" ht="21.95" customHeight="1">
      <c r="A111" s="8" t="str">
        <f t="shared" si="7"/>
        <v/>
      </c>
      <c r="B111" s="8" t="str">
        <f t="shared" si="4"/>
        <v/>
      </c>
      <c r="C111" s="20" t="str">
        <f>IF('Rec.'!H104&gt;0,COUNT('Rec.'!H$2:H104),"")</f>
        <v/>
      </c>
      <c r="D111" s="21" t="str">
        <f>IF(C111&gt;'Inf.'!$I$10,"",VLOOKUP(A111,'Q1.SL'!B:F,2,FALSE))</f>
        <v/>
      </c>
      <c r="E111" s="21" t="str">
        <f>IF(C111&gt;'Inf.'!$I$10,"",VLOOKUP(A111,'Q1.SL'!B:F,3,FALSE))</f>
        <v/>
      </c>
      <c r="F111" s="20" t="str">
        <f>IF(C111&gt;'Inf.'!$I$10,"",VLOOKUP(A111,'Q1.SL'!B:F,4,FALSE))</f>
        <v/>
      </c>
      <c r="G111" s="20" t="str">
        <f>IF(C111&gt;'Inf.'!$I$10,"",VLOOKUP(A111,'Q1.SL'!B:F,5,FALSE))</f>
        <v/>
      </c>
      <c r="H111" s="42"/>
      <c r="I111" s="42"/>
      <c r="J111" s="43"/>
      <c r="K111" s="42"/>
      <c r="L111" s="12" t="str">
        <f>_xlfn.IFERROR(IF(C111&gt;'Inf.'!$I$10,"",I111),"")</f>
        <v/>
      </c>
      <c r="M111" s="8" t="str">
        <f>_xlfn.IFERROR(IF('Inf.'!$C$10="Onsight",IF(L111="TOP",10^7+(10-J111)+(3-K111)*10,L111*10^5+(3-K111)*10),IF(L111="TOP",10^7+(3-K111)*10,L111*10^5+(3-K111)*10)),"")</f>
        <v/>
      </c>
      <c r="N111" s="8" t="str">
        <f t="shared" si="5"/>
        <v/>
      </c>
      <c r="O111" s="8" t="str">
        <f>_xlfn.IFERROR(N111*100+'Rec.'!I104,"")</f>
        <v/>
      </c>
      <c r="P111" s="8" t="str">
        <f t="shared" si="6"/>
        <v/>
      </c>
    </row>
    <row r="112" spans="1:16" ht="21.95" customHeight="1">
      <c r="A112" s="8" t="str">
        <f t="shared" si="7"/>
        <v/>
      </c>
      <c r="B112" s="8" t="str">
        <f t="shared" si="4"/>
        <v/>
      </c>
      <c r="C112" s="20" t="str">
        <f>IF('Rec.'!H105&gt;0,COUNT('Rec.'!H$2:H105),"")</f>
        <v/>
      </c>
      <c r="D112" s="21" t="str">
        <f>IF(C112&gt;'Inf.'!$I$10,"",VLOOKUP(A112,'Q1.SL'!B:F,2,FALSE))</f>
        <v/>
      </c>
      <c r="E112" s="21" t="str">
        <f>IF(C112&gt;'Inf.'!$I$10,"",VLOOKUP(A112,'Q1.SL'!B:F,3,FALSE))</f>
        <v/>
      </c>
      <c r="F112" s="20" t="str">
        <f>IF(C112&gt;'Inf.'!$I$10,"",VLOOKUP(A112,'Q1.SL'!B:F,4,FALSE))</f>
        <v/>
      </c>
      <c r="G112" s="20" t="str">
        <f>IF(C112&gt;'Inf.'!$I$10,"",VLOOKUP(A112,'Q1.SL'!B:F,5,FALSE))</f>
        <v/>
      </c>
      <c r="H112" s="42"/>
      <c r="I112" s="42"/>
      <c r="J112" s="43"/>
      <c r="K112" s="42"/>
      <c r="L112" s="12" t="str">
        <f>_xlfn.IFERROR(IF(C112&gt;'Inf.'!$I$10,"",I112),"")</f>
        <v/>
      </c>
      <c r="M112" s="8" t="str">
        <f>_xlfn.IFERROR(IF('Inf.'!$C$10="Onsight",IF(L112="TOP",10^7+(10-J112)+(3-K112)*10,L112*10^5+(3-K112)*10),IF(L112="TOP",10^7+(3-K112)*10,L112*10^5+(3-K112)*10)),"")</f>
        <v/>
      </c>
      <c r="N112" s="8" t="str">
        <f t="shared" si="5"/>
        <v/>
      </c>
      <c r="O112" s="8" t="str">
        <f>_xlfn.IFERROR(N112*100+'Rec.'!I105,"")</f>
        <v/>
      </c>
      <c r="P112" s="8" t="str">
        <f t="shared" si="6"/>
        <v/>
      </c>
    </row>
    <row r="113" spans="1:16" ht="21.95" customHeight="1">
      <c r="A113" s="8" t="str">
        <f t="shared" si="7"/>
        <v/>
      </c>
      <c r="B113" s="8" t="str">
        <f t="shared" si="4"/>
        <v/>
      </c>
      <c r="C113" s="20" t="str">
        <f>IF('Rec.'!H106&gt;0,COUNT('Rec.'!H$2:H106),"")</f>
        <v/>
      </c>
      <c r="D113" s="21" t="str">
        <f>IF(C113&gt;'Inf.'!$I$10,"",VLOOKUP(A113,'Q1.SL'!B:F,2,FALSE))</f>
        <v/>
      </c>
      <c r="E113" s="21" t="str">
        <f>IF(C113&gt;'Inf.'!$I$10,"",VLOOKUP(A113,'Q1.SL'!B:F,3,FALSE))</f>
        <v/>
      </c>
      <c r="F113" s="20" t="str">
        <f>IF(C113&gt;'Inf.'!$I$10,"",VLOOKUP(A113,'Q1.SL'!B:F,4,FALSE))</f>
        <v/>
      </c>
      <c r="G113" s="20" t="str">
        <f>IF(C113&gt;'Inf.'!$I$10,"",VLOOKUP(A113,'Q1.SL'!B:F,5,FALSE))</f>
        <v/>
      </c>
      <c r="H113" s="42"/>
      <c r="I113" s="42"/>
      <c r="J113" s="43"/>
      <c r="K113" s="42"/>
      <c r="L113" s="12" t="str">
        <f>_xlfn.IFERROR(IF(C113&gt;'Inf.'!$I$10,"",I113),"")</f>
        <v/>
      </c>
      <c r="M113" s="8" t="str">
        <f>_xlfn.IFERROR(IF('Inf.'!$C$10="Onsight",IF(L113="TOP",10^7+(10-J113)+(3-K113)*10,L113*10^5+(3-K113)*10),IF(L113="TOP",10^7+(3-K113)*10,L113*10^5+(3-K113)*10)),"")</f>
        <v/>
      </c>
      <c r="N113" s="8" t="str">
        <f t="shared" si="5"/>
        <v/>
      </c>
      <c r="O113" s="8" t="str">
        <f>_xlfn.IFERROR(N113*100+'Rec.'!I106,"")</f>
        <v/>
      </c>
      <c r="P113" s="8" t="str">
        <f t="shared" si="6"/>
        <v/>
      </c>
    </row>
    <row r="114" spans="1:16" ht="21.95" customHeight="1">
      <c r="A114" s="8" t="str">
        <f t="shared" si="7"/>
        <v/>
      </c>
      <c r="B114" s="8" t="str">
        <f t="shared" si="4"/>
        <v/>
      </c>
      <c r="C114" s="20" t="str">
        <f>IF('Rec.'!H107&gt;0,COUNT('Rec.'!H$2:H107),"")</f>
        <v/>
      </c>
      <c r="D114" s="21" t="str">
        <f>IF(C114&gt;'Inf.'!$I$10,"",VLOOKUP(A114,'Q1.SL'!B:F,2,FALSE))</f>
        <v/>
      </c>
      <c r="E114" s="21" t="str">
        <f>IF(C114&gt;'Inf.'!$I$10,"",VLOOKUP(A114,'Q1.SL'!B:F,3,FALSE))</f>
        <v/>
      </c>
      <c r="F114" s="20" t="str">
        <f>IF(C114&gt;'Inf.'!$I$10,"",VLOOKUP(A114,'Q1.SL'!B:F,4,FALSE))</f>
        <v/>
      </c>
      <c r="G114" s="20" t="str">
        <f>IF(C114&gt;'Inf.'!$I$10,"",VLOOKUP(A114,'Q1.SL'!B:F,5,FALSE))</f>
        <v/>
      </c>
      <c r="H114" s="42"/>
      <c r="I114" s="42"/>
      <c r="J114" s="43"/>
      <c r="K114" s="42"/>
      <c r="L114" s="12" t="str">
        <f>_xlfn.IFERROR(IF(C114&gt;'Inf.'!$I$10,"",I114),"")</f>
        <v/>
      </c>
      <c r="M114" s="8" t="str">
        <f>_xlfn.IFERROR(IF('Inf.'!$C$10="Onsight",IF(L114="TOP",10^7+(10-J114)+(3-K114)*10,L114*10^5+(3-K114)*10),IF(L114="TOP",10^7+(3-K114)*10,L114*10^5+(3-K114)*10)),"")</f>
        <v/>
      </c>
      <c r="N114" s="8" t="str">
        <f t="shared" si="5"/>
        <v/>
      </c>
      <c r="O114" s="8" t="str">
        <f>_xlfn.IFERROR(N114*100+'Rec.'!I107,"")</f>
        <v/>
      </c>
      <c r="P114" s="8" t="str">
        <f t="shared" si="6"/>
        <v/>
      </c>
    </row>
    <row r="115" spans="1:16" ht="21.95" customHeight="1">
      <c r="A115" s="8" t="str">
        <f t="shared" si="7"/>
        <v/>
      </c>
      <c r="B115" s="8" t="str">
        <f t="shared" si="4"/>
        <v/>
      </c>
      <c r="C115" s="20" t="str">
        <f>IF('Rec.'!H108&gt;0,COUNT('Rec.'!H$2:H108),"")</f>
        <v/>
      </c>
      <c r="D115" s="21" t="str">
        <f>IF(C115&gt;'Inf.'!$I$10,"",VLOOKUP(A115,'Q1.SL'!B:F,2,FALSE))</f>
        <v/>
      </c>
      <c r="E115" s="21" t="str">
        <f>IF(C115&gt;'Inf.'!$I$10,"",VLOOKUP(A115,'Q1.SL'!B:F,3,FALSE))</f>
        <v/>
      </c>
      <c r="F115" s="20" t="str">
        <f>IF(C115&gt;'Inf.'!$I$10,"",VLOOKUP(A115,'Q1.SL'!B:F,4,FALSE))</f>
        <v/>
      </c>
      <c r="G115" s="20" t="str">
        <f>IF(C115&gt;'Inf.'!$I$10,"",VLOOKUP(A115,'Q1.SL'!B:F,5,FALSE))</f>
        <v/>
      </c>
      <c r="H115" s="42"/>
      <c r="I115" s="42"/>
      <c r="J115" s="43"/>
      <c r="K115" s="42"/>
      <c r="L115" s="12" t="str">
        <f>_xlfn.IFERROR(IF(C115&gt;'Inf.'!$I$10,"",I115),"")</f>
        <v/>
      </c>
      <c r="M115" s="8" t="str">
        <f>_xlfn.IFERROR(IF('Inf.'!$C$10="Onsight",IF(L115="TOP",10^7+(10-J115)+(3-K115)*10,L115*10^5+(3-K115)*10),IF(L115="TOP",10^7+(3-K115)*10,L115*10^5+(3-K115)*10)),"")</f>
        <v/>
      </c>
      <c r="N115" s="8" t="str">
        <f t="shared" si="5"/>
        <v/>
      </c>
      <c r="O115" s="8" t="str">
        <f>_xlfn.IFERROR(N115*100+'Rec.'!I108,"")</f>
        <v/>
      </c>
      <c r="P115" s="8" t="str">
        <f t="shared" si="6"/>
        <v/>
      </c>
    </row>
    <row r="116" spans="1:16" ht="21.95" customHeight="1">
      <c r="A116" s="8" t="str">
        <f t="shared" si="7"/>
        <v/>
      </c>
      <c r="B116" s="8" t="str">
        <f t="shared" si="4"/>
        <v/>
      </c>
      <c r="C116" s="20" t="str">
        <f>IF('Rec.'!H109&gt;0,COUNT('Rec.'!H$2:H109),"")</f>
        <v/>
      </c>
      <c r="D116" s="21" t="str">
        <f>IF(C116&gt;'Inf.'!$I$10,"",VLOOKUP(A116,'Q1.SL'!B:F,2,FALSE))</f>
        <v/>
      </c>
      <c r="E116" s="21" t="str">
        <f>IF(C116&gt;'Inf.'!$I$10,"",VLOOKUP(A116,'Q1.SL'!B:F,3,FALSE))</f>
        <v/>
      </c>
      <c r="F116" s="20" t="str">
        <f>IF(C116&gt;'Inf.'!$I$10,"",VLOOKUP(A116,'Q1.SL'!B:F,4,FALSE))</f>
        <v/>
      </c>
      <c r="G116" s="20" t="str">
        <f>IF(C116&gt;'Inf.'!$I$10,"",VLOOKUP(A116,'Q1.SL'!B:F,5,FALSE))</f>
        <v/>
      </c>
      <c r="H116" s="42"/>
      <c r="I116" s="42"/>
      <c r="J116" s="43"/>
      <c r="K116" s="42"/>
      <c r="L116" s="12" t="str">
        <f>_xlfn.IFERROR(IF(C116&gt;'Inf.'!$I$10,"",I116),"")</f>
        <v/>
      </c>
      <c r="M116" s="8" t="str">
        <f>_xlfn.IFERROR(IF('Inf.'!$C$10="Onsight",IF(L116="TOP",10^7+(10-J116)+(3-K116)*10,L116*10^5+(3-K116)*10),IF(L116="TOP",10^7+(3-K116)*10,L116*10^5+(3-K116)*10)),"")</f>
        <v/>
      </c>
      <c r="N116" s="8" t="str">
        <f t="shared" si="5"/>
        <v/>
      </c>
      <c r="O116" s="8" t="str">
        <f>_xlfn.IFERROR(N116*100+'Rec.'!I109,"")</f>
        <v/>
      </c>
      <c r="P116" s="8" t="str">
        <f t="shared" si="6"/>
        <v/>
      </c>
    </row>
    <row r="117" spans="1:16" ht="21.95" customHeight="1">
      <c r="A117" s="8" t="str">
        <f t="shared" si="7"/>
        <v/>
      </c>
      <c r="B117" s="8" t="str">
        <f t="shared" si="4"/>
        <v/>
      </c>
      <c r="C117" s="20" t="str">
        <f>IF('Rec.'!H110&gt;0,COUNT('Rec.'!H$2:H110),"")</f>
        <v/>
      </c>
      <c r="D117" s="21" t="str">
        <f>IF(C117&gt;'Inf.'!$I$10,"",VLOOKUP(A117,'Q1.SL'!B:F,2,FALSE))</f>
        <v/>
      </c>
      <c r="E117" s="21" t="str">
        <f>IF(C117&gt;'Inf.'!$I$10,"",VLOOKUP(A117,'Q1.SL'!B:F,3,FALSE))</f>
        <v/>
      </c>
      <c r="F117" s="20" t="str">
        <f>IF(C117&gt;'Inf.'!$I$10,"",VLOOKUP(A117,'Q1.SL'!B:F,4,FALSE))</f>
        <v/>
      </c>
      <c r="G117" s="20" t="str">
        <f>IF(C117&gt;'Inf.'!$I$10,"",VLOOKUP(A117,'Q1.SL'!B:F,5,FALSE))</f>
        <v/>
      </c>
      <c r="H117" s="42"/>
      <c r="I117" s="42"/>
      <c r="J117" s="43"/>
      <c r="K117" s="42"/>
      <c r="L117" s="12" t="str">
        <f>_xlfn.IFERROR(IF(C117&gt;'Inf.'!$I$10,"",I117),"")</f>
        <v/>
      </c>
      <c r="M117" s="8" t="str">
        <f>_xlfn.IFERROR(IF('Inf.'!$C$10="Onsight",IF(L117="TOP",10^7+(10-J117)+(3-K117)*10,L117*10^5+(3-K117)*10),IF(L117="TOP",10^7+(3-K117)*10,L117*10^5+(3-K117)*10)),"")</f>
        <v/>
      </c>
      <c r="N117" s="8" t="str">
        <f t="shared" si="5"/>
        <v/>
      </c>
      <c r="O117" s="8" t="str">
        <f>_xlfn.IFERROR(N117*100+'Rec.'!I110,"")</f>
        <v/>
      </c>
      <c r="P117" s="8" t="str">
        <f t="shared" si="6"/>
        <v/>
      </c>
    </row>
    <row r="118" spans="1:16" ht="21.95" customHeight="1">
      <c r="A118" s="8" t="str">
        <f t="shared" si="7"/>
        <v/>
      </c>
      <c r="B118" s="8" t="str">
        <f t="shared" si="4"/>
        <v/>
      </c>
      <c r="C118" s="20" t="str">
        <f>IF('Rec.'!H111&gt;0,COUNT('Rec.'!H$2:H111),"")</f>
        <v/>
      </c>
      <c r="D118" s="21" t="str">
        <f>IF(C118&gt;'Inf.'!$I$10,"",VLOOKUP(A118,'Q1.SL'!B:F,2,FALSE))</f>
        <v/>
      </c>
      <c r="E118" s="21" t="str">
        <f>IF(C118&gt;'Inf.'!$I$10,"",VLOOKUP(A118,'Q1.SL'!B:F,3,FALSE))</f>
        <v/>
      </c>
      <c r="F118" s="20" t="str">
        <f>IF(C118&gt;'Inf.'!$I$10,"",VLOOKUP(A118,'Q1.SL'!B:F,4,FALSE))</f>
        <v/>
      </c>
      <c r="G118" s="20" t="str">
        <f>IF(C118&gt;'Inf.'!$I$10,"",VLOOKUP(A118,'Q1.SL'!B:F,5,FALSE))</f>
        <v/>
      </c>
      <c r="H118" s="42"/>
      <c r="I118" s="42"/>
      <c r="J118" s="43"/>
      <c r="K118" s="42"/>
      <c r="L118" s="12" t="str">
        <f>_xlfn.IFERROR(IF(C118&gt;'Inf.'!$I$10,"",I118),"")</f>
        <v/>
      </c>
      <c r="M118" s="8" t="str">
        <f>_xlfn.IFERROR(IF('Inf.'!$C$10="Onsight",IF(L118="TOP",10^7+(10-J118)+(3-K118)*10,L118*10^5+(3-K118)*10),IF(L118="TOP",10^7+(3-K118)*10,L118*10^5+(3-K118)*10)),"")</f>
        <v/>
      </c>
      <c r="N118" s="8" t="str">
        <f t="shared" si="5"/>
        <v/>
      </c>
      <c r="O118" s="8" t="str">
        <f>_xlfn.IFERROR(N118*100+'Rec.'!I111,"")</f>
        <v/>
      </c>
      <c r="P118" s="8" t="str">
        <f t="shared" si="6"/>
        <v/>
      </c>
    </row>
    <row r="119" spans="1:16" ht="21.95" customHeight="1">
      <c r="A119" s="8" t="str">
        <f t="shared" si="7"/>
        <v/>
      </c>
      <c r="B119" s="8" t="str">
        <f t="shared" si="4"/>
        <v/>
      </c>
      <c r="C119" s="20" t="str">
        <f>IF('Rec.'!H112&gt;0,COUNT('Rec.'!H$2:H112),"")</f>
        <v/>
      </c>
      <c r="D119" s="21" t="str">
        <f>IF(C119&gt;'Inf.'!$I$10,"",VLOOKUP(A119,'Q1.SL'!B:F,2,FALSE))</f>
        <v/>
      </c>
      <c r="E119" s="21" t="str">
        <f>IF(C119&gt;'Inf.'!$I$10,"",VLOOKUP(A119,'Q1.SL'!B:F,3,FALSE))</f>
        <v/>
      </c>
      <c r="F119" s="20" t="str">
        <f>IF(C119&gt;'Inf.'!$I$10,"",VLOOKUP(A119,'Q1.SL'!B:F,4,FALSE))</f>
        <v/>
      </c>
      <c r="G119" s="20" t="str">
        <f>IF(C119&gt;'Inf.'!$I$10,"",VLOOKUP(A119,'Q1.SL'!B:F,5,FALSE))</f>
        <v/>
      </c>
      <c r="H119" s="42"/>
      <c r="I119" s="42"/>
      <c r="J119" s="43"/>
      <c r="K119" s="42"/>
      <c r="L119" s="12" t="str">
        <f>_xlfn.IFERROR(IF(C119&gt;'Inf.'!$I$10,"",I119),"")</f>
        <v/>
      </c>
      <c r="M119" s="8" t="str">
        <f>_xlfn.IFERROR(IF('Inf.'!$C$10="Onsight",IF(L119="TOP",10^7+(10-J119)+(3-K119)*10,L119*10^5+(3-K119)*10),IF(L119="TOP",10^7+(3-K119)*10,L119*10^5+(3-K119)*10)),"")</f>
        <v/>
      </c>
      <c r="N119" s="8" t="str">
        <f t="shared" si="5"/>
        <v/>
      </c>
      <c r="O119" s="8" t="str">
        <f>_xlfn.IFERROR(N119*100+'Rec.'!I112,"")</f>
        <v/>
      </c>
      <c r="P119" s="8" t="str">
        <f t="shared" si="6"/>
        <v/>
      </c>
    </row>
    <row r="120" spans="1:16" ht="21.95" customHeight="1">
      <c r="A120" s="8" t="str">
        <f t="shared" si="7"/>
        <v/>
      </c>
      <c r="B120" s="8" t="str">
        <f t="shared" si="4"/>
        <v/>
      </c>
      <c r="C120" s="20" t="str">
        <f>IF('Rec.'!H113&gt;0,COUNT('Rec.'!H$2:H113),"")</f>
        <v/>
      </c>
      <c r="D120" s="21" t="str">
        <f>IF(C120&gt;'Inf.'!$I$10,"",VLOOKUP(A120,'Q1.SL'!B:F,2,FALSE))</f>
        <v/>
      </c>
      <c r="E120" s="21" t="str">
        <f>IF(C120&gt;'Inf.'!$I$10,"",VLOOKUP(A120,'Q1.SL'!B:F,3,FALSE))</f>
        <v/>
      </c>
      <c r="F120" s="20" t="str">
        <f>IF(C120&gt;'Inf.'!$I$10,"",VLOOKUP(A120,'Q1.SL'!B:F,4,FALSE))</f>
        <v/>
      </c>
      <c r="G120" s="20" t="str">
        <f>IF(C120&gt;'Inf.'!$I$10,"",VLOOKUP(A120,'Q1.SL'!B:F,5,FALSE))</f>
        <v/>
      </c>
      <c r="H120" s="42"/>
      <c r="I120" s="42"/>
      <c r="J120" s="43"/>
      <c r="K120" s="42"/>
      <c r="L120" s="12" t="str">
        <f>_xlfn.IFERROR(IF(C120&gt;'Inf.'!$I$10,"",I120),"")</f>
        <v/>
      </c>
      <c r="M120" s="8" t="str">
        <f>_xlfn.IFERROR(IF('Inf.'!$C$10="Onsight",IF(L120="TOP",10^7+(10-J120)+(3-K120)*10,L120*10^5+(3-K120)*10),IF(L120="TOP",10^7+(3-K120)*10,L120*10^5+(3-K120)*10)),"")</f>
        <v/>
      </c>
      <c r="N120" s="8" t="str">
        <f t="shared" si="5"/>
        <v/>
      </c>
      <c r="O120" s="8" t="str">
        <f>_xlfn.IFERROR(N120*100+'Rec.'!I113,"")</f>
        <v/>
      </c>
      <c r="P120" s="8" t="str">
        <f t="shared" si="6"/>
        <v/>
      </c>
    </row>
    <row r="121" spans="1:16" ht="21.95" customHeight="1">
      <c r="A121" s="8" t="str">
        <f t="shared" si="7"/>
        <v/>
      </c>
      <c r="B121" s="8" t="str">
        <f t="shared" si="4"/>
        <v/>
      </c>
      <c r="C121" s="20" t="str">
        <f>IF('Rec.'!H114&gt;0,COUNT('Rec.'!H$2:H114),"")</f>
        <v/>
      </c>
      <c r="D121" s="21" t="str">
        <f>IF(C121&gt;'Inf.'!$I$10,"",VLOOKUP(A121,'Q1.SL'!B:F,2,FALSE))</f>
        <v/>
      </c>
      <c r="E121" s="21" t="str">
        <f>IF(C121&gt;'Inf.'!$I$10,"",VLOOKUP(A121,'Q1.SL'!B:F,3,FALSE))</f>
        <v/>
      </c>
      <c r="F121" s="20" t="str">
        <f>IF(C121&gt;'Inf.'!$I$10,"",VLOOKUP(A121,'Q1.SL'!B:F,4,FALSE))</f>
        <v/>
      </c>
      <c r="G121" s="20" t="str">
        <f>IF(C121&gt;'Inf.'!$I$10,"",VLOOKUP(A121,'Q1.SL'!B:F,5,FALSE))</f>
        <v/>
      </c>
      <c r="H121" s="42"/>
      <c r="I121" s="42"/>
      <c r="J121" s="43"/>
      <c r="K121" s="42"/>
      <c r="L121" s="12" t="str">
        <f>_xlfn.IFERROR(IF(C121&gt;'Inf.'!$I$10,"",I121),"")</f>
        <v/>
      </c>
      <c r="M121" s="8" t="str">
        <f>_xlfn.IFERROR(IF('Inf.'!$C$10="Onsight",IF(L121="TOP",10^7+(10-J121)+(3-K121)*10,L121*10^5+(3-K121)*10),IF(L121="TOP",10^7+(3-K121)*10,L121*10^5+(3-K121)*10)),"")</f>
        <v/>
      </c>
      <c r="N121" s="8" t="str">
        <f t="shared" si="5"/>
        <v/>
      </c>
      <c r="O121" s="8" t="str">
        <f>_xlfn.IFERROR(N121*100+'Rec.'!I114,"")</f>
        <v/>
      </c>
      <c r="P121" s="8" t="str">
        <f t="shared" si="6"/>
        <v/>
      </c>
    </row>
    <row r="122" spans="1:16" ht="21.95" customHeight="1">
      <c r="A122" s="8" t="str">
        <f t="shared" si="7"/>
        <v/>
      </c>
      <c r="B122" s="8" t="str">
        <f t="shared" si="4"/>
        <v/>
      </c>
      <c r="C122" s="20" t="str">
        <f>IF('Rec.'!H115&gt;0,COUNT('Rec.'!H$2:H115),"")</f>
        <v/>
      </c>
      <c r="D122" s="21" t="str">
        <f>IF(C122&gt;'Inf.'!$I$10,"",VLOOKUP(A122,'Q1.SL'!B:F,2,FALSE))</f>
        <v/>
      </c>
      <c r="E122" s="21" t="str">
        <f>IF(C122&gt;'Inf.'!$I$10,"",VLOOKUP(A122,'Q1.SL'!B:F,3,FALSE))</f>
        <v/>
      </c>
      <c r="F122" s="20" t="str">
        <f>IF(C122&gt;'Inf.'!$I$10,"",VLOOKUP(A122,'Q1.SL'!B:F,4,FALSE))</f>
        <v/>
      </c>
      <c r="G122" s="20" t="str">
        <f>IF(C122&gt;'Inf.'!$I$10,"",VLOOKUP(A122,'Q1.SL'!B:F,5,FALSE))</f>
        <v/>
      </c>
      <c r="H122" s="42"/>
      <c r="I122" s="42"/>
      <c r="J122" s="43"/>
      <c r="K122" s="42"/>
      <c r="L122" s="12" t="str">
        <f>_xlfn.IFERROR(IF(C122&gt;'Inf.'!$I$10,"",I122),"")</f>
        <v/>
      </c>
      <c r="M122" s="8" t="str">
        <f>_xlfn.IFERROR(IF('Inf.'!$C$10="Onsight",IF(L122="TOP",10^7+(10-J122)+(3-K122)*10,L122*10^5+(3-K122)*10),IF(L122="TOP",10^7+(3-K122)*10,L122*10^5+(3-K122)*10)),"")</f>
        <v/>
      </c>
      <c r="N122" s="8" t="str">
        <f t="shared" si="5"/>
        <v/>
      </c>
      <c r="O122" s="8" t="str">
        <f>_xlfn.IFERROR(N122*100+'Rec.'!I115,"")</f>
        <v/>
      </c>
      <c r="P122" s="8" t="str">
        <f t="shared" si="6"/>
        <v/>
      </c>
    </row>
    <row r="123" spans="1:16" ht="21.95" customHeight="1">
      <c r="A123" s="8" t="str">
        <f t="shared" si="7"/>
        <v/>
      </c>
      <c r="B123" s="8" t="str">
        <f t="shared" si="4"/>
        <v/>
      </c>
      <c r="C123" s="20" t="str">
        <f>IF('Rec.'!H116&gt;0,COUNT('Rec.'!H$2:H116),"")</f>
        <v/>
      </c>
      <c r="D123" s="21" t="str">
        <f>IF(C123&gt;'Inf.'!$I$10,"",VLOOKUP(A123,'Q1.SL'!B:F,2,FALSE))</f>
        <v/>
      </c>
      <c r="E123" s="21" t="str">
        <f>IF(C123&gt;'Inf.'!$I$10,"",VLOOKUP(A123,'Q1.SL'!B:F,3,FALSE))</f>
        <v/>
      </c>
      <c r="F123" s="20" t="str">
        <f>IF(C123&gt;'Inf.'!$I$10,"",VLOOKUP(A123,'Q1.SL'!B:F,4,FALSE))</f>
        <v/>
      </c>
      <c r="G123" s="20" t="str">
        <f>IF(C123&gt;'Inf.'!$I$10,"",VLOOKUP(A123,'Q1.SL'!B:F,5,FALSE))</f>
        <v/>
      </c>
      <c r="H123" s="42"/>
      <c r="I123" s="42"/>
      <c r="J123" s="43"/>
      <c r="K123" s="42"/>
      <c r="L123" s="12" t="str">
        <f>_xlfn.IFERROR(IF(C123&gt;'Inf.'!$I$10,"",I123),"")</f>
        <v/>
      </c>
      <c r="M123" s="8" t="str">
        <f>_xlfn.IFERROR(IF('Inf.'!$C$10="Onsight",IF(L123="TOP",10^7+(10-J123)+(3-K123)*10,L123*10^5+(3-K123)*10),IF(L123="TOP",10^7+(3-K123)*10,L123*10^5+(3-K123)*10)),"")</f>
        <v/>
      </c>
      <c r="N123" s="8" t="str">
        <f t="shared" si="5"/>
        <v/>
      </c>
      <c r="O123" s="8" t="str">
        <f>_xlfn.IFERROR(N123*100+'Rec.'!I116,"")</f>
        <v/>
      </c>
      <c r="P123" s="8" t="str">
        <f t="shared" si="6"/>
        <v/>
      </c>
    </row>
    <row r="124" spans="1:16" ht="21.95" customHeight="1">
      <c r="A124" s="8" t="str">
        <f t="shared" si="7"/>
        <v/>
      </c>
      <c r="B124" s="8" t="str">
        <f t="shared" si="4"/>
        <v/>
      </c>
      <c r="C124" s="20" t="str">
        <f>IF('Rec.'!H117&gt;0,COUNT('Rec.'!H$2:H117),"")</f>
        <v/>
      </c>
      <c r="D124" s="21" t="str">
        <f>IF(C124&gt;'Inf.'!$I$10,"",VLOOKUP(A124,'Q1.SL'!B:F,2,FALSE))</f>
        <v/>
      </c>
      <c r="E124" s="21" t="str">
        <f>IF(C124&gt;'Inf.'!$I$10,"",VLOOKUP(A124,'Q1.SL'!B:F,3,FALSE))</f>
        <v/>
      </c>
      <c r="F124" s="20" t="str">
        <f>IF(C124&gt;'Inf.'!$I$10,"",VLOOKUP(A124,'Q1.SL'!B:F,4,FALSE))</f>
        <v/>
      </c>
      <c r="G124" s="20" t="str">
        <f>IF(C124&gt;'Inf.'!$I$10,"",VLOOKUP(A124,'Q1.SL'!B:F,5,FALSE))</f>
        <v/>
      </c>
      <c r="H124" s="42"/>
      <c r="I124" s="42"/>
      <c r="J124" s="43"/>
      <c r="K124" s="42"/>
      <c r="L124" s="12" t="str">
        <f>_xlfn.IFERROR(IF(C124&gt;'Inf.'!$I$10,"",I124),"")</f>
        <v/>
      </c>
      <c r="M124" s="8" t="str">
        <f>_xlfn.IFERROR(IF('Inf.'!$C$10="Onsight",IF(L124="TOP",10^7+(10-J124)+(3-K124)*10,L124*10^5+(3-K124)*10),IF(L124="TOP",10^7+(3-K124)*10,L124*10^5+(3-K124)*10)),"")</f>
        <v/>
      </c>
      <c r="N124" s="8" t="str">
        <f t="shared" si="5"/>
        <v/>
      </c>
      <c r="O124" s="8" t="str">
        <f>_xlfn.IFERROR(N124*100+'Rec.'!I117,"")</f>
        <v/>
      </c>
      <c r="P124" s="8" t="str">
        <f t="shared" si="6"/>
        <v/>
      </c>
    </row>
    <row r="125" spans="1:16" ht="21.95" customHeight="1">
      <c r="A125" s="8" t="str">
        <f t="shared" si="7"/>
        <v/>
      </c>
      <c r="B125" s="8" t="str">
        <f t="shared" si="4"/>
        <v/>
      </c>
      <c r="C125" s="20" t="str">
        <f>IF('Rec.'!H118&gt;0,COUNT('Rec.'!H$2:H118),"")</f>
        <v/>
      </c>
      <c r="D125" s="21" t="str">
        <f>IF(C125&gt;'Inf.'!$I$10,"",VLOOKUP(A125,'Q1.SL'!B:F,2,FALSE))</f>
        <v/>
      </c>
      <c r="E125" s="21" t="str">
        <f>IF(C125&gt;'Inf.'!$I$10,"",VLOOKUP(A125,'Q1.SL'!B:F,3,FALSE))</f>
        <v/>
      </c>
      <c r="F125" s="20" t="str">
        <f>IF(C125&gt;'Inf.'!$I$10,"",VLOOKUP(A125,'Q1.SL'!B:F,4,FALSE))</f>
        <v/>
      </c>
      <c r="G125" s="20" t="str">
        <f>IF(C125&gt;'Inf.'!$I$10,"",VLOOKUP(A125,'Q1.SL'!B:F,5,FALSE))</f>
        <v/>
      </c>
      <c r="H125" s="42"/>
      <c r="I125" s="42"/>
      <c r="J125" s="43"/>
      <c r="K125" s="42"/>
      <c r="L125" s="12" t="str">
        <f>_xlfn.IFERROR(IF(C125&gt;'Inf.'!$I$10,"",I125),"")</f>
        <v/>
      </c>
      <c r="M125" s="8" t="str">
        <f>_xlfn.IFERROR(IF('Inf.'!$C$10="Onsight",IF(L125="TOP",10^7+(10-J125)+(3-K125)*10,L125*10^5+(3-K125)*10),IF(L125="TOP",10^7+(3-K125)*10,L125*10^5+(3-K125)*10)),"")</f>
        <v/>
      </c>
      <c r="N125" s="8" t="str">
        <f t="shared" si="5"/>
        <v/>
      </c>
      <c r="O125" s="8" t="str">
        <f>_xlfn.IFERROR(N125*100+'Rec.'!I118,"")</f>
        <v/>
      </c>
      <c r="P125" s="8" t="str">
        <f t="shared" si="6"/>
        <v/>
      </c>
    </row>
    <row r="126" spans="1:16" ht="21.95" customHeight="1">
      <c r="A126" s="8" t="str">
        <f t="shared" si="7"/>
        <v/>
      </c>
      <c r="B126" s="8" t="str">
        <f t="shared" si="4"/>
        <v/>
      </c>
      <c r="C126" s="20" t="str">
        <f>IF('Rec.'!H119&gt;0,COUNT('Rec.'!H$2:H119),"")</f>
        <v/>
      </c>
      <c r="D126" s="21" t="str">
        <f>IF(C126&gt;'Inf.'!$I$10,"",VLOOKUP(A126,'Q1.SL'!B:F,2,FALSE))</f>
        <v/>
      </c>
      <c r="E126" s="21" t="str">
        <f>IF(C126&gt;'Inf.'!$I$10,"",VLOOKUP(A126,'Q1.SL'!B:F,3,FALSE))</f>
        <v/>
      </c>
      <c r="F126" s="20" t="str">
        <f>IF(C126&gt;'Inf.'!$I$10,"",VLOOKUP(A126,'Q1.SL'!B:F,4,FALSE))</f>
        <v/>
      </c>
      <c r="G126" s="20" t="str">
        <f>IF(C126&gt;'Inf.'!$I$10,"",VLOOKUP(A126,'Q1.SL'!B:F,5,FALSE))</f>
        <v/>
      </c>
      <c r="H126" s="42"/>
      <c r="I126" s="42"/>
      <c r="J126" s="43"/>
      <c r="K126" s="42"/>
      <c r="L126" s="12" t="str">
        <f>_xlfn.IFERROR(IF(C126&gt;'Inf.'!$I$10,"",I126),"")</f>
        <v/>
      </c>
      <c r="M126" s="8" t="str">
        <f>_xlfn.IFERROR(IF('Inf.'!$C$10="Onsight",IF(L126="TOP",10^7+(10-J126)+(3-K126)*10,L126*10^5+(3-K126)*10),IF(L126="TOP",10^7+(3-K126)*10,L126*10^5+(3-K126)*10)),"")</f>
        <v/>
      </c>
      <c r="N126" s="8" t="str">
        <f t="shared" si="5"/>
        <v/>
      </c>
      <c r="O126" s="8" t="str">
        <f>_xlfn.IFERROR(N126*100+'Rec.'!I119,"")</f>
        <v/>
      </c>
      <c r="P126" s="8" t="str">
        <f t="shared" si="6"/>
        <v/>
      </c>
    </row>
    <row r="127" spans="1:16" ht="21.95" customHeight="1">
      <c r="A127" s="8" t="str">
        <f t="shared" si="7"/>
        <v/>
      </c>
      <c r="B127" s="8" t="str">
        <f t="shared" si="4"/>
        <v/>
      </c>
      <c r="C127" s="20" t="str">
        <f>IF('Rec.'!H120&gt;0,COUNT('Rec.'!H$2:H120),"")</f>
        <v/>
      </c>
      <c r="D127" s="21" t="str">
        <f>IF(C127&gt;'Inf.'!$I$10,"",VLOOKUP(A127,'Q1.SL'!B:F,2,FALSE))</f>
        <v/>
      </c>
      <c r="E127" s="21" t="str">
        <f>IF(C127&gt;'Inf.'!$I$10,"",VLOOKUP(A127,'Q1.SL'!B:F,3,FALSE))</f>
        <v/>
      </c>
      <c r="F127" s="20" t="str">
        <f>IF(C127&gt;'Inf.'!$I$10,"",VLOOKUP(A127,'Q1.SL'!B:F,4,FALSE))</f>
        <v/>
      </c>
      <c r="G127" s="20" t="str">
        <f>IF(C127&gt;'Inf.'!$I$10,"",VLOOKUP(A127,'Q1.SL'!B:F,5,FALSE))</f>
        <v/>
      </c>
      <c r="H127" s="42"/>
      <c r="I127" s="42"/>
      <c r="J127" s="43"/>
      <c r="K127" s="42"/>
      <c r="L127" s="12" t="str">
        <f>_xlfn.IFERROR(IF(C127&gt;'Inf.'!$I$10,"",I127),"")</f>
        <v/>
      </c>
      <c r="M127" s="8" t="str">
        <f>_xlfn.IFERROR(IF('Inf.'!$C$10="Onsight",IF(L127="TOP",10^7+(10-J127)+(3-K127)*10,L127*10^5+(3-K127)*10),IF(L127="TOP",10^7+(3-K127)*10,L127*10^5+(3-K127)*10)),"")</f>
        <v/>
      </c>
      <c r="N127" s="8" t="str">
        <f t="shared" si="5"/>
        <v/>
      </c>
      <c r="O127" s="8" t="str">
        <f>_xlfn.IFERROR(N127*100+'Rec.'!I120,"")</f>
        <v/>
      </c>
      <c r="P127" s="8" t="str">
        <f t="shared" si="6"/>
        <v/>
      </c>
    </row>
    <row r="128" spans="1:16" ht="21.95" customHeight="1">
      <c r="A128" s="8" t="str">
        <f t="shared" si="7"/>
        <v/>
      </c>
      <c r="B128" s="8" t="str">
        <f t="shared" si="4"/>
        <v/>
      </c>
      <c r="C128" s="20" t="str">
        <f>IF('Rec.'!H121&gt;0,COUNT('Rec.'!H$2:H121),"")</f>
        <v/>
      </c>
      <c r="D128" s="21" t="str">
        <f>IF(C128&gt;'Inf.'!$I$10,"",VLOOKUP(A128,'Q1.SL'!B:F,2,FALSE))</f>
        <v/>
      </c>
      <c r="E128" s="21" t="str">
        <f>IF(C128&gt;'Inf.'!$I$10,"",VLOOKUP(A128,'Q1.SL'!B:F,3,FALSE))</f>
        <v/>
      </c>
      <c r="F128" s="20" t="str">
        <f>IF(C128&gt;'Inf.'!$I$10,"",VLOOKUP(A128,'Q1.SL'!B:F,4,FALSE))</f>
        <v/>
      </c>
      <c r="G128" s="20" t="str">
        <f>IF(C128&gt;'Inf.'!$I$10,"",VLOOKUP(A128,'Q1.SL'!B:F,5,FALSE))</f>
        <v/>
      </c>
      <c r="H128" s="42"/>
      <c r="I128" s="42"/>
      <c r="J128" s="43"/>
      <c r="K128" s="42"/>
      <c r="L128" s="12" t="str">
        <f>_xlfn.IFERROR(IF(C128&gt;'Inf.'!$I$10,"",I128),"")</f>
        <v/>
      </c>
      <c r="M128" s="8" t="str">
        <f>_xlfn.IFERROR(IF('Inf.'!$C$10="Onsight",IF(L128="TOP",10^7+(10-J128)+(3-K128)*10,L128*10^5+(3-K128)*10),IF(L128="TOP",10^7+(3-K128)*10,L128*10^5+(3-K128)*10)),"")</f>
        <v/>
      </c>
      <c r="N128" s="8" t="str">
        <f t="shared" si="5"/>
        <v/>
      </c>
      <c r="O128" s="8" t="str">
        <f>_xlfn.IFERROR(N128*100+'Rec.'!I121,"")</f>
        <v/>
      </c>
      <c r="P128" s="8" t="str">
        <f t="shared" si="6"/>
        <v/>
      </c>
    </row>
    <row r="129" spans="1:16" ht="21.95" customHeight="1">
      <c r="A129" s="8" t="str">
        <f t="shared" si="7"/>
        <v/>
      </c>
      <c r="B129" s="8" t="str">
        <f t="shared" si="4"/>
        <v/>
      </c>
      <c r="C129" s="20" t="str">
        <f>IF('Rec.'!H122&gt;0,COUNT('Rec.'!H$2:H122),"")</f>
        <v/>
      </c>
      <c r="D129" s="21" t="str">
        <f>IF(C129&gt;'Inf.'!$I$10,"",VLOOKUP(A129,'Q1.SL'!B:F,2,FALSE))</f>
        <v/>
      </c>
      <c r="E129" s="21" t="str">
        <f>IF(C129&gt;'Inf.'!$I$10,"",VLOOKUP(A129,'Q1.SL'!B:F,3,FALSE))</f>
        <v/>
      </c>
      <c r="F129" s="20" t="str">
        <f>IF(C129&gt;'Inf.'!$I$10,"",VLOOKUP(A129,'Q1.SL'!B:F,4,FALSE))</f>
        <v/>
      </c>
      <c r="G129" s="20" t="str">
        <f>IF(C129&gt;'Inf.'!$I$10,"",VLOOKUP(A129,'Q1.SL'!B:F,5,FALSE))</f>
        <v/>
      </c>
      <c r="H129" s="42"/>
      <c r="I129" s="42"/>
      <c r="J129" s="43"/>
      <c r="K129" s="42"/>
      <c r="L129" s="12" t="str">
        <f>_xlfn.IFERROR(IF(C129&gt;'Inf.'!$I$10,"",I129),"")</f>
        <v/>
      </c>
      <c r="M129" s="8" t="str">
        <f>_xlfn.IFERROR(IF('Inf.'!$C$10="Onsight",IF(L129="TOP",10^7+(10-J129)+(3-K129)*10,L129*10^5+(3-K129)*10),IF(L129="TOP",10^7+(3-K129)*10,L129*10^5+(3-K129)*10)),"")</f>
        <v/>
      </c>
      <c r="N129" s="8" t="str">
        <f t="shared" si="5"/>
        <v/>
      </c>
      <c r="O129" s="8" t="str">
        <f>_xlfn.IFERROR(N129*100+'Rec.'!I122,"")</f>
        <v/>
      </c>
      <c r="P129" s="8" t="str">
        <f t="shared" si="6"/>
        <v/>
      </c>
    </row>
    <row r="130" spans="1:16" ht="21.95" customHeight="1">
      <c r="A130" s="8" t="str">
        <f t="shared" si="7"/>
        <v/>
      </c>
      <c r="B130" s="8" t="str">
        <f t="shared" si="4"/>
        <v/>
      </c>
      <c r="C130" s="20" t="str">
        <f>IF('Rec.'!H123&gt;0,COUNT('Rec.'!H$2:H123),"")</f>
        <v/>
      </c>
      <c r="D130" s="21" t="str">
        <f>IF(C130&gt;'Inf.'!$I$10,"",VLOOKUP(A130,'Q1.SL'!B:F,2,FALSE))</f>
        <v/>
      </c>
      <c r="E130" s="21" t="str">
        <f>IF(C130&gt;'Inf.'!$I$10,"",VLOOKUP(A130,'Q1.SL'!B:F,3,FALSE))</f>
        <v/>
      </c>
      <c r="F130" s="20" t="str">
        <f>IF(C130&gt;'Inf.'!$I$10,"",VLOOKUP(A130,'Q1.SL'!B:F,4,FALSE))</f>
        <v/>
      </c>
      <c r="G130" s="20" t="str">
        <f>IF(C130&gt;'Inf.'!$I$10,"",VLOOKUP(A130,'Q1.SL'!B:F,5,FALSE))</f>
        <v/>
      </c>
      <c r="H130" s="42"/>
      <c r="I130" s="42"/>
      <c r="J130" s="43"/>
      <c r="K130" s="42"/>
      <c r="L130" s="12" t="str">
        <f>_xlfn.IFERROR(IF(C130&gt;'Inf.'!$I$10,"",I130),"")</f>
        <v/>
      </c>
      <c r="M130" s="8" t="str">
        <f>_xlfn.IFERROR(IF('Inf.'!$C$10="Onsight",IF(L130="TOP",10^7+(10-J130)+(3-K130)*10,L130*10^5+(3-K130)*10),IF(L130="TOP",10^7+(3-K130)*10,L130*10^5+(3-K130)*10)),"")</f>
        <v/>
      </c>
      <c r="N130" s="8" t="str">
        <f t="shared" si="5"/>
        <v/>
      </c>
      <c r="O130" s="8" t="str">
        <f>_xlfn.IFERROR(N130*100+'Rec.'!I123,"")</f>
        <v/>
      </c>
      <c r="P130" s="8" t="str">
        <f t="shared" si="6"/>
        <v/>
      </c>
    </row>
    <row r="131" spans="1:16" ht="21.95" customHeight="1">
      <c r="A131" s="8" t="str">
        <f t="shared" si="7"/>
        <v/>
      </c>
      <c r="B131" s="8" t="str">
        <f t="shared" si="4"/>
        <v/>
      </c>
      <c r="C131" s="20" t="str">
        <f>IF('Rec.'!H124&gt;0,COUNT('Rec.'!H$2:H124),"")</f>
        <v/>
      </c>
      <c r="D131" s="21" t="str">
        <f>IF(C131&gt;'Inf.'!$I$10,"",VLOOKUP(A131,'Q1.SL'!B:F,2,FALSE))</f>
        <v/>
      </c>
      <c r="E131" s="21" t="str">
        <f>IF(C131&gt;'Inf.'!$I$10,"",VLOOKUP(A131,'Q1.SL'!B:F,3,FALSE))</f>
        <v/>
      </c>
      <c r="F131" s="20" t="str">
        <f>IF(C131&gt;'Inf.'!$I$10,"",VLOOKUP(A131,'Q1.SL'!B:F,4,FALSE))</f>
        <v/>
      </c>
      <c r="G131" s="20" t="str">
        <f>IF(C131&gt;'Inf.'!$I$10,"",VLOOKUP(A131,'Q1.SL'!B:F,5,FALSE))</f>
        <v/>
      </c>
      <c r="H131" s="42"/>
      <c r="I131" s="42"/>
      <c r="J131" s="43"/>
      <c r="K131" s="42"/>
      <c r="L131" s="12" t="str">
        <f>_xlfn.IFERROR(IF(C131&gt;'Inf.'!$I$10,"",I131),"")</f>
        <v/>
      </c>
      <c r="M131" s="8" t="str">
        <f>_xlfn.IFERROR(IF('Inf.'!$C$10="Onsight",IF(L131="TOP",10^7+(10-J131)+(3-K131)*10,L131*10^5+(3-K131)*10),IF(L131="TOP",10^7+(3-K131)*10,L131*10^5+(3-K131)*10)),"")</f>
        <v/>
      </c>
      <c r="N131" s="8" t="str">
        <f t="shared" si="5"/>
        <v/>
      </c>
      <c r="O131" s="8" t="str">
        <f>_xlfn.IFERROR(N131*100+'Rec.'!I124,"")</f>
        <v/>
      </c>
      <c r="P131" s="8" t="str">
        <f t="shared" si="6"/>
        <v/>
      </c>
    </row>
    <row r="132" spans="1:16" ht="21.95" customHeight="1">
      <c r="A132" s="8" t="str">
        <f t="shared" si="7"/>
        <v/>
      </c>
      <c r="B132" s="8" t="str">
        <f t="shared" si="4"/>
        <v/>
      </c>
      <c r="C132" s="20" t="str">
        <f>IF('Rec.'!H125&gt;0,COUNT('Rec.'!H$2:H125),"")</f>
        <v/>
      </c>
      <c r="D132" s="21" t="str">
        <f>IF(C132&gt;'Inf.'!$I$10,"",VLOOKUP(A132,'Q1.SL'!B:F,2,FALSE))</f>
        <v/>
      </c>
      <c r="E132" s="21" t="str">
        <f>IF(C132&gt;'Inf.'!$I$10,"",VLOOKUP(A132,'Q1.SL'!B:F,3,FALSE))</f>
        <v/>
      </c>
      <c r="F132" s="20" t="str">
        <f>IF(C132&gt;'Inf.'!$I$10,"",VLOOKUP(A132,'Q1.SL'!B:F,4,FALSE))</f>
        <v/>
      </c>
      <c r="G132" s="20" t="str">
        <f>IF(C132&gt;'Inf.'!$I$10,"",VLOOKUP(A132,'Q1.SL'!B:F,5,FALSE))</f>
        <v/>
      </c>
      <c r="H132" s="42"/>
      <c r="I132" s="42"/>
      <c r="J132" s="43"/>
      <c r="K132" s="42"/>
      <c r="L132" s="12" t="str">
        <f>_xlfn.IFERROR(IF(C132&gt;'Inf.'!$I$10,"",I132),"")</f>
        <v/>
      </c>
      <c r="M132" s="8" t="str">
        <f>_xlfn.IFERROR(IF('Inf.'!$C$10="Onsight",IF(L132="TOP",10^7+(10-J132)+(3-K132)*10,L132*10^5+(3-K132)*10),IF(L132="TOP",10^7+(3-K132)*10,L132*10^5+(3-K132)*10)),"")</f>
        <v/>
      </c>
      <c r="N132" s="8" t="str">
        <f t="shared" si="5"/>
        <v/>
      </c>
      <c r="O132" s="8" t="str">
        <f>_xlfn.IFERROR(N132*100+'Rec.'!I125,"")</f>
        <v/>
      </c>
      <c r="P132" s="8" t="str">
        <f t="shared" si="6"/>
        <v/>
      </c>
    </row>
    <row r="133" spans="1:16" ht="21.95" customHeight="1">
      <c r="A133" s="8" t="str">
        <f t="shared" si="7"/>
        <v/>
      </c>
      <c r="B133" s="8" t="str">
        <f t="shared" si="4"/>
        <v/>
      </c>
      <c r="C133" s="20" t="str">
        <f>IF('Rec.'!H126&gt;0,COUNT('Rec.'!H$2:H126),"")</f>
        <v/>
      </c>
      <c r="D133" s="21" t="str">
        <f>IF(C133&gt;'Inf.'!$I$10,"",VLOOKUP(A133,'Q1.SL'!B:F,2,FALSE))</f>
        <v/>
      </c>
      <c r="E133" s="21" t="str">
        <f>IF(C133&gt;'Inf.'!$I$10,"",VLOOKUP(A133,'Q1.SL'!B:F,3,FALSE))</f>
        <v/>
      </c>
      <c r="F133" s="20" t="str">
        <f>IF(C133&gt;'Inf.'!$I$10,"",VLOOKUP(A133,'Q1.SL'!B:F,4,FALSE))</f>
        <v/>
      </c>
      <c r="G133" s="20" t="str">
        <f>IF(C133&gt;'Inf.'!$I$10,"",VLOOKUP(A133,'Q1.SL'!B:F,5,FALSE))</f>
        <v/>
      </c>
      <c r="H133" s="42"/>
      <c r="I133" s="42"/>
      <c r="J133" s="43"/>
      <c r="K133" s="42"/>
      <c r="L133" s="12" t="str">
        <f>_xlfn.IFERROR(IF(C133&gt;'Inf.'!$I$10,"",I133),"")</f>
        <v/>
      </c>
      <c r="M133" s="8" t="str">
        <f>_xlfn.IFERROR(IF('Inf.'!$C$10="Onsight",IF(L133="TOP",10^7+(10-J133)+(3-K133)*10,L133*10^5+(3-K133)*10),IF(L133="TOP",10^7+(3-K133)*10,L133*10^5+(3-K133)*10)),"")</f>
        <v/>
      </c>
      <c r="N133" s="8" t="str">
        <f t="shared" si="5"/>
        <v/>
      </c>
      <c r="O133" s="8" t="str">
        <f>_xlfn.IFERROR(N133*100+'Rec.'!I126,"")</f>
        <v/>
      </c>
      <c r="P133" s="8" t="str">
        <f t="shared" si="6"/>
        <v/>
      </c>
    </row>
    <row r="134" spans="1:16" ht="21.95" customHeight="1">
      <c r="A134" s="8" t="str">
        <f t="shared" si="7"/>
        <v/>
      </c>
      <c r="B134" s="8" t="str">
        <f t="shared" si="4"/>
        <v/>
      </c>
      <c r="C134" s="20" t="str">
        <f>IF('Rec.'!H127&gt;0,COUNT('Rec.'!H$2:H127),"")</f>
        <v/>
      </c>
      <c r="D134" s="21" t="str">
        <f>IF(C134&gt;'Inf.'!$I$10,"",VLOOKUP(A134,'Q1.SL'!B:F,2,FALSE))</f>
        <v/>
      </c>
      <c r="E134" s="21" t="str">
        <f>IF(C134&gt;'Inf.'!$I$10,"",VLOOKUP(A134,'Q1.SL'!B:F,3,FALSE))</f>
        <v/>
      </c>
      <c r="F134" s="20" t="str">
        <f>IF(C134&gt;'Inf.'!$I$10,"",VLOOKUP(A134,'Q1.SL'!B:F,4,FALSE))</f>
        <v/>
      </c>
      <c r="G134" s="20" t="str">
        <f>IF(C134&gt;'Inf.'!$I$10,"",VLOOKUP(A134,'Q1.SL'!B:F,5,FALSE))</f>
        <v/>
      </c>
      <c r="H134" s="42"/>
      <c r="I134" s="42"/>
      <c r="J134" s="43"/>
      <c r="K134" s="42"/>
      <c r="L134" s="12" t="str">
        <f>_xlfn.IFERROR(IF(C134&gt;'Inf.'!$I$10,"",I134),"")</f>
        <v/>
      </c>
      <c r="M134" s="8" t="str">
        <f>_xlfn.IFERROR(IF('Inf.'!$C$10="Onsight",IF(L134="TOP",10^7+(10-J134)+(3-K134)*10,L134*10^5+(3-K134)*10),IF(L134="TOP",10^7+(3-K134)*10,L134*10^5+(3-K134)*10)),"")</f>
        <v/>
      </c>
      <c r="N134" s="8" t="str">
        <f t="shared" si="5"/>
        <v/>
      </c>
      <c r="O134" s="8" t="str">
        <f>_xlfn.IFERROR(N134*100+'Rec.'!I127,"")</f>
        <v/>
      </c>
      <c r="P134" s="8" t="str">
        <f t="shared" si="6"/>
        <v/>
      </c>
    </row>
    <row r="135" spans="1:16" ht="21.95" customHeight="1">
      <c r="A135" s="8" t="str">
        <f t="shared" si="7"/>
        <v/>
      </c>
      <c r="B135" s="8" t="str">
        <f t="shared" si="4"/>
        <v/>
      </c>
      <c r="C135" s="20" t="str">
        <f>IF('Rec.'!H128&gt;0,COUNT('Rec.'!H$2:H128),"")</f>
        <v/>
      </c>
      <c r="D135" s="21" t="str">
        <f>IF(C135&gt;'Inf.'!$I$10,"",VLOOKUP(A135,'Q1.SL'!B:F,2,FALSE))</f>
        <v/>
      </c>
      <c r="E135" s="21" t="str">
        <f>IF(C135&gt;'Inf.'!$I$10,"",VLOOKUP(A135,'Q1.SL'!B:F,3,FALSE))</f>
        <v/>
      </c>
      <c r="F135" s="20" t="str">
        <f>IF(C135&gt;'Inf.'!$I$10,"",VLOOKUP(A135,'Q1.SL'!B:F,4,FALSE))</f>
        <v/>
      </c>
      <c r="G135" s="20" t="str">
        <f>IF(C135&gt;'Inf.'!$I$10,"",VLOOKUP(A135,'Q1.SL'!B:F,5,FALSE))</f>
        <v/>
      </c>
      <c r="H135" s="42"/>
      <c r="I135" s="42"/>
      <c r="J135" s="43"/>
      <c r="K135" s="42"/>
      <c r="L135" s="12" t="str">
        <f>_xlfn.IFERROR(IF(C135&gt;'Inf.'!$I$10,"",I135),"")</f>
        <v/>
      </c>
      <c r="M135" s="8" t="str">
        <f>_xlfn.IFERROR(IF('Inf.'!$C$10="Onsight",IF(L135="TOP",10^7+(10-J135)+(3-K135)*10,L135*10^5+(3-K135)*10),IF(L135="TOP",10^7+(3-K135)*10,L135*10^5+(3-K135)*10)),"")</f>
        <v/>
      </c>
      <c r="N135" s="8" t="str">
        <f t="shared" si="5"/>
        <v/>
      </c>
      <c r="O135" s="8" t="str">
        <f>_xlfn.IFERROR(N135*100+'Rec.'!I128,"")</f>
        <v/>
      </c>
      <c r="P135" s="8" t="str">
        <f t="shared" si="6"/>
        <v/>
      </c>
    </row>
    <row r="136" spans="1:16" ht="21.95" customHeight="1">
      <c r="A136" s="8" t="str">
        <f t="shared" si="7"/>
        <v/>
      </c>
      <c r="B136" s="8" t="str">
        <f t="shared" si="4"/>
        <v/>
      </c>
      <c r="C136" s="20" t="str">
        <f>IF('Rec.'!H129&gt;0,COUNT('Rec.'!H$2:H129),"")</f>
        <v/>
      </c>
      <c r="D136" s="21" t="str">
        <f>IF(C136&gt;'Inf.'!$I$10,"",VLOOKUP(A136,'Q1.SL'!B:F,2,FALSE))</f>
        <v/>
      </c>
      <c r="E136" s="21" t="str">
        <f>IF(C136&gt;'Inf.'!$I$10,"",VLOOKUP(A136,'Q1.SL'!B:F,3,FALSE))</f>
        <v/>
      </c>
      <c r="F136" s="20" t="str">
        <f>IF(C136&gt;'Inf.'!$I$10,"",VLOOKUP(A136,'Q1.SL'!B:F,4,FALSE))</f>
        <v/>
      </c>
      <c r="G136" s="20" t="str">
        <f>IF(C136&gt;'Inf.'!$I$10,"",VLOOKUP(A136,'Q1.SL'!B:F,5,FALSE))</f>
        <v/>
      </c>
      <c r="H136" s="42"/>
      <c r="I136" s="42"/>
      <c r="J136" s="43"/>
      <c r="K136" s="42"/>
      <c r="L136" s="12" t="str">
        <f>_xlfn.IFERROR(IF(C136&gt;'Inf.'!$I$10,"",I136),"")</f>
        <v/>
      </c>
      <c r="M136" s="8" t="str">
        <f>_xlfn.IFERROR(IF('Inf.'!$C$10="Onsight",IF(L136="TOP",10^7+(10-J136)+(3-K136)*10,L136*10^5+(3-K136)*10),IF(L136="TOP",10^7+(3-K136)*10,L136*10^5+(3-K136)*10)),"")</f>
        <v/>
      </c>
      <c r="N136" s="8" t="str">
        <f t="shared" si="5"/>
        <v/>
      </c>
      <c r="O136" s="8" t="str">
        <f>_xlfn.IFERROR(N136*100+'Rec.'!I129,"")</f>
        <v/>
      </c>
      <c r="P136" s="8" t="str">
        <f t="shared" si="6"/>
        <v/>
      </c>
    </row>
    <row r="137" spans="1:16" ht="21.95" customHeight="1">
      <c r="A137" s="8" t="str">
        <f t="shared" si="7"/>
        <v/>
      </c>
      <c r="B137" s="8" t="str">
        <f aca="true" t="shared" si="8" ref="B137:B200">P137</f>
        <v/>
      </c>
      <c r="C137" s="20" t="str">
        <f>IF('Rec.'!H130&gt;0,COUNT('Rec.'!H$2:H130),"")</f>
        <v/>
      </c>
      <c r="D137" s="21" t="str">
        <f>IF(C137&gt;'Inf.'!$I$10,"",VLOOKUP(A137,'Q1.SL'!B:F,2,FALSE))</f>
        <v/>
      </c>
      <c r="E137" s="21" t="str">
        <f>IF(C137&gt;'Inf.'!$I$10,"",VLOOKUP(A137,'Q1.SL'!B:F,3,FALSE))</f>
        <v/>
      </c>
      <c r="F137" s="20" t="str">
        <f>IF(C137&gt;'Inf.'!$I$10,"",VLOOKUP(A137,'Q1.SL'!B:F,4,FALSE))</f>
        <v/>
      </c>
      <c r="G137" s="20" t="str">
        <f>IF(C137&gt;'Inf.'!$I$10,"",VLOOKUP(A137,'Q1.SL'!B:F,5,FALSE))</f>
        <v/>
      </c>
      <c r="H137" s="42"/>
      <c r="I137" s="42"/>
      <c r="J137" s="43"/>
      <c r="K137" s="42"/>
      <c r="L137" s="12" t="str">
        <f>_xlfn.IFERROR(IF(C137&gt;'Inf.'!$I$10,"",I137),"")</f>
        <v/>
      </c>
      <c r="M137" s="8" t="str">
        <f>_xlfn.IFERROR(IF('Inf.'!$C$10="Onsight",IF(L137="TOP",10^7+(10-J137)+(3-K137)*10,L137*10^5+(3-K137)*10),IF(L137="TOP",10^7+(3-K137)*10,L137*10^5+(3-K137)*10)),"")</f>
        <v/>
      </c>
      <c r="N137" s="8" t="str">
        <f aca="true" t="shared" si="9" ref="N137:N200">_xlfn.IFERROR(RANK(M137,M:M,0),"")</f>
        <v/>
      </c>
      <c r="O137" s="8" t="str">
        <f>_xlfn.IFERROR(N137*100+'Rec.'!I130,"")</f>
        <v/>
      </c>
      <c r="P137" s="8" t="str">
        <f aca="true" t="shared" si="10" ref="P137:P200">_xlfn.IFERROR(RANK(O137,O:O,1),"")</f>
        <v/>
      </c>
    </row>
    <row r="138" spans="1:16" ht="21.95" customHeight="1">
      <c r="A138" s="8" t="str">
        <f aca="true" t="shared" si="11" ref="A138:A201">_xlfn.IFERROR(IF(C138&gt;ROUNDUP(MAX(C:C)/4,0),C138-ROUNDUP(MAX(C:C)/4,0),C138+3*ROUNDUP(MAX(C:C)/4,0)-IF(MOD(MAX(C:C),4)=0,0,IF(MOD(MAX(C:C),4)=1,3,IF(MOD(MAX(C:C),4)=2,2,IF(MOD(MAX(C:C),4)=3,1))))),"")</f>
        <v/>
      </c>
      <c r="B138" s="8" t="str">
        <f t="shared" si="8"/>
        <v/>
      </c>
      <c r="C138" s="20" t="str">
        <f>IF('Rec.'!H131&gt;0,COUNT('Rec.'!H$2:H131),"")</f>
        <v/>
      </c>
      <c r="D138" s="21" t="str">
        <f>IF(C138&gt;'Inf.'!$I$10,"",VLOOKUP(A138,'Q1.SL'!B:F,2,FALSE))</f>
        <v/>
      </c>
      <c r="E138" s="21" t="str">
        <f>IF(C138&gt;'Inf.'!$I$10,"",VLOOKUP(A138,'Q1.SL'!B:F,3,FALSE))</f>
        <v/>
      </c>
      <c r="F138" s="20" t="str">
        <f>IF(C138&gt;'Inf.'!$I$10,"",VLOOKUP(A138,'Q1.SL'!B:F,4,FALSE))</f>
        <v/>
      </c>
      <c r="G138" s="20" t="str">
        <f>IF(C138&gt;'Inf.'!$I$10,"",VLOOKUP(A138,'Q1.SL'!B:F,5,FALSE))</f>
        <v/>
      </c>
      <c r="H138" s="42"/>
      <c r="I138" s="42"/>
      <c r="J138" s="43"/>
      <c r="K138" s="42"/>
      <c r="L138" s="12" t="str">
        <f>_xlfn.IFERROR(IF(C138&gt;'Inf.'!$I$10,"",I138),"")</f>
        <v/>
      </c>
      <c r="M138" s="8" t="str">
        <f>_xlfn.IFERROR(IF('Inf.'!$C$10="Onsight",IF(L138="TOP",10^7+(10-J138)+(3-K138)*10,L138*10^5+(3-K138)*10),IF(L138="TOP",10^7+(3-K138)*10,L138*10^5+(3-K138)*10)),"")</f>
        <v/>
      </c>
      <c r="N138" s="8" t="str">
        <f t="shared" si="9"/>
        <v/>
      </c>
      <c r="O138" s="8" t="str">
        <f>_xlfn.IFERROR(N138*100+'Rec.'!I131,"")</f>
        <v/>
      </c>
      <c r="P138" s="8" t="str">
        <f t="shared" si="10"/>
        <v/>
      </c>
    </row>
    <row r="139" spans="1:16" ht="21.95" customHeight="1">
      <c r="A139" s="8" t="str">
        <f t="shared" si="11"/>
        <v/>
      </c>
      <c r="B139" s="8" t="str">
        <f t="shared" si="8"/>
        <v/>
      </c>
      <c r="C139" s="20" t="str">
        <f>IF('Rec.'!H132&gt;0,COUNT('Rec.'!H$2:H132),"")</f>
        <v/>
      </c>
      <c r="D139" s="21" t="str">
        <f>IF(C139&gt;'Inf.'!$I$10,"",VLOOKUP(A139,'Q1.SL'!B:F,2,FALSE))</f>
        <v/>
      </c>
      <c r="E139" s="21" t="str">
        <f>IF(C139&gt;'Inf.'!$I$10,"",VLOOKUP(A139,'Q1.SL'!B:F,3,FALSE))</f>
        <v/>
      </c>
      <c r="F139" s="20" t="str">
        <f>IF(C139&gt;'Inf.'!$I$10,"",VLOOKUP(A139,'Q1.SL'!B:F,4,FALSE))</f>
        <v/>
      </c>
      <c r="G139" s="20" t="str">
        <f>IF(C139&gt;'Inf.'!$I$10,"",VLOOKUP(A139,'Q1.SL'!B:F,5,FALSE))</f>
        <v/>
      </c>
      <c r="H139" s="42"/>
      <c r="I139" s="42"/>
      <c r="J139" s="43"/>
      <c r="K139" s="42"/>
      <c r="L139" s="12" t="str">
        <f>_xlfn.IFERROR(IF(C139&gt;'Inf.'!$I$10,"",I139),"")</f>
        <v/>
      </c>
      <c r="M139" s="8" t="str">
        <f>_xlfn.IFERROR(IF('Inf.'!$C$10="Onsight",IF(L139="TOP",10^7+(10-J139)+(3-K139)*10,L139*10^5+(3-K139)*10),IF(L139="TOP",10^7+(3-K139)*10,L139*10^5+(3-K139)*10)),"")</f>
        <v/>
      </c>
      <c r="N139" s="8" t="str">
        <f t="shared" si="9"/>
        <v/>
      </c>
      <c r="O139" s="8" t="str">
        <f>_xlfn.IFERROR(N139*100+'Rec.'!I132,"")</f>
        <v/>
      </c>
      <c r="P139" s="8" t="str">
        <f t="shared" si="10"/>
        <v/>
      </c>
    </row>
    <row r="140" spans="1:16" ht="21.95" customHeight="1">
      <c r="A140" s="8" t="str">
        <f t="shared" si="11"/>
        <v/>
      </c>
      <c r="B140" s="8" t="str">
        <f t="shared" si="8"/>
        <v/>
      </c>
      <c r="C140" s="20" t="str">
        <f>IF('Rec.'!H133&gt;0,COUNT('Rec.'!H$2:H133),"")</f>
        <v/>
      </c>
      <c r="D140" s="21" t="str">
        <f>IF(C140&gt;'Inf.'!$I$10,"",VLOOKUP(A140,'Q1.SL'!B:F,2,FALSE))</f>
        <v/>
      </c>
      <c r="E140" s="21" t="str">
        <f>IF(C140&gt;'Inf.'!$I$10,"",VLOOKUP(A140,'Q1.SL'!B:F,3,FALSE))</f>
        <v/>
      </c>
      <c r="F140" s="20" t="str">
        <f>IF(C140&gt;'Inf.'!$I$10,"",VLOOKUP(A140,'Q1.SL'!B:F,4,FALSE))</f>
        <v/>
      </c>
      <c r="G140" s="20" t="str">
        <f>IF(C140&gt;'Inf.'!$I$10,"",VLOOKUP(A140,'Q1.SL'!B:F,5,FALSE))</f>
        <v/>
      </c>
      <c r="H140" s="42"/>
      <c r="I140" s="42"/>
      <c r="J140" s="43"/>
      <c r="K140" s="42"/>
      <c r="L140" s="12" t="str">
        <f>_xlfn.IFERROR(IF(C140&gt;'Inf.'!$I$10,"",I140),"")</f>
        <v/>
      </c>
      <c r="M140" s="8" t="str">
        <f>_xlfn.IFERROR(IF('Inf.'!$C$10="Onsight",IF(L140="TOP",10^7+(10-J140)+(3-K140)*10,L140*10^5+(3-K140)*10),IF(L140="TOP",10^7+(3-K140)*10,L140*10^5+(3-K140)*10)),"")</f>
        <v/>
      </c>
      <c r="N140" s="8" t="str">
        <f t="shared" si="9"/>
        <v/>
      </c>
      <c r="O140" s="8" t="str">
        <f>_xlfn.IFERROR(N140*100+'Rec.'!I133,"")</f>
        <v/>
      </c>
      <c r="P140" s="8" t="str">
        <f t="shared" si="10"/>
        <v/>
      </c>
    </row>
    <row r="141" spans="1:16" ht="21.95" customHeight="1">
      <c r="A141" s="8" t="str">
        <f t="shared" si="11"/>
        <v/>
      </c>
      <c r="B141" s="8" t="str">
        <f t="shared" si="8"/>
        <v/>
      </c>
      <c r="C141" s="20" t="str">
        <f>IF('Rec.'!H134&gt;0,COUNT('Rec.'!H$2:H134),"")</f>
        <v/>
      </c>
      <c r="D141" s="21" t="str">
        <f>IF(C141&gt;'Inf.'!$I$10,"",VLOOKUP(A141,'Q1.SL'!B:F,2,FALSE))</f>
        <v/>
      </c>
      <c r="E141" s="21" t="str">
        <f>IF(C141&gt;'Inf.'!$I$10,"",VLOOKUP(A141,'Q1.SL'!B:F,3,FALSE))</f>
        <v/>
      </c>
      <c r="F141" s="20" t="str">
        <f>IF(C141&gt;'Inf.'!$I$10,"",VLOOKUP(A141,'Q1.SL'!B:F,4,FALSE))</f>
        <v/>
      </c>
      <c r="G141" s="20" t="str">
        <f>IF(C141&gt;'Inf.'!$I$10,"",VLOOKUP(A141,'Q1.SL'!B:F,5,FALSE))</f>
        <v/>
      </c>
      <c r="H141" s="42"/>
      <c r="I141" s="42"/>
      <c r="J141" s="43"/>
      <c r="K141" s="42"/>
      <c r="L141" s="12" t="str">
        <f>_xlfn.IFERROR(IF(C141&gt;'Inf.'!$I$10,"",I141),"")</f>
        <v/>
      </c>
      <c r="M141" s="8" t="str">
        <f>_xlfn.IFERROR(IF('Inf.'!$C$10="Onsight",IF(L141="TOP",10^7+(10-J141)+(3-K141)*10,L141*10^5+(3-K141)*10),IF(L141="TOP",10^7+(3-K141)*10,L141*10^5+(3-K141)*10)),"")</f>
        <v/>
      </c>
      <c r="N141" s="8" t="str">
        <f t="shared" si="9"/>
        <v/>
      </c>
      <c r="O141" s="8" t="str">
        <f>_xlfn.IFERROR(N141*100+'Rec.'!I134,"")</f>
        <v/>
      </c>
      <c r="P141" s="8" t="str">
        <f t="shared" si="10"/>
        <v/>
      </c>
    </row>
    <row r="142" spans="1:16" ht="21.95" customHeight="1">
      <c r="A142" s="8" t="str">
        <f t="shared" si="11"/>
        <v/>
      </c>
      <c r="B142" s="8" t="str">
        <f t="shared" si="8"/>
        <v/>
      </c>
      <c r="C142" s="20" t="str">
        <f>IF('Rec.'!H135&gt;0,COUNT('Rec.'!H$2:H135),"")</f>
        <v/>
      </c>
      <c r="D142" s="21" t="str">
        <f>IF(C142&gt;'Inf.'!$I$10,"",VLOOKUP(A142,'Q1.SL'!B:F,2,FALSE))</f>
        <v/>
      </c>
      <c r="E142" s="21" t="str">
        <f>IF(C142&gt;'Inf.'!$I$10,"",VLOOKUP(A142,'Q1.SL'!B:F,3,FALSE))</f>
        <v/>
      </c>
      <c r="F142" s="20" t="str">
        <f>IF(C142&gt;'Inf.'!$I$10,"",VLOOKUP(A142,'Q1.SL'!B:F,4,FALSE))</f>
        <v/>
      </c>
      <c r="G142" s="20" t="str">
        <f>IF(C142&gt;'Inf.'!$I$10,"",VLOOKUP(A142,'Q1.SL'!B:F,5,FALSE))</f>
        <v/>
      </c>
      <c r="H142" s="42"/>
      <c r="I142" s="42"/>
      <c r="J142" s="43"/>
      <c r="K142" s="42"/>
      <c r="L142" s="12" t="str">
        <f>_xlfn.IFERROR(IF(C142&gt;'Inf.'!$I$10,"",I142),"")</f>
        <v/>
      </c>
      <c r="M142" s="8" t="str">
        <f>_xlfn.IFERROR(IF('Inf.'!$C$10="Onsight",IF(L142="TOP",10^7+(10-J142)+(3-K142)*10,L142*10^5+(3-K142)*10),IF(L142="TOP",10^7+(3-K142)*10,L142*10^5+(3-K142)*10)),"")</f>
        <v/>
      </c>
      <c r="N142" s="8" t="str">
        <f t="shared" si="9"/>
        <v/>
      </c>
      <c r="O142" s="8" t="str">
        <f>_xlfn.IFERROR(N142*100+'Rec.'!I135,"")</f>
        <v/>
      </c>
      <c r="P142" s="8" t="str">
        <f t="shared" si="10"/>
        <v/>
      </c>
    </row>
    <row r="143" spans="1:16" ht="21.95" customHeight="1">
      <c r="A143" s="8" t="str">
        <f t="shared" si="11"/>
        <v/>
      </c>
      <c r="B143" s="8" t="str">
        <f t="shared" si="8"/>
        <v/>
      </c>
      <c r="C143" s="20" t="str">
        <f>IF('Rec.'!H136&gt;0,COUNT('Rec.'!H$2:H136),"")</f>
        <v/>
      </c>
      <c r="D143" s="21" t="str">
        <f>IF(C143&gt;'Inf.'!$I$10,"",VLOOKUP(A143,'Q1.SL'!B:F,2,FALSE))</f>
        <v/>
      </c>
      <c r="E143" s="21" t="str">
        <f>IF(C143&gt;'Inf.'!$I$10,"",VLOOKUP(A143,'Q1.SL'!B:F,3,FALSE))</f>
        <v/>
      </c>
      <c r="F143" s="20" t="str">
        <f>IF(C143&gt;'Inf.'!$I$10,"",VLOOKUP(A143,'Q1.SL'!B:F,4,FALSE))</f>
        <v/>
      </c>
      <c r="G143" s="20" t="str">
        <f>IF(C143&gt;'Inf.'!$I$10,"",VLOOKUP(A143,'Q1.SL'!B:F,5,FALSE))</f>
        <v/>
      </c>
      <c r="H143" s="42"/>
      <c r="I143" s="42"/>
      <c r="J143" s="43"/>
      <c r="K143" s="42"/>
      <c r="L143" s="12" t="str">
        <f>_xlfn.IFERROR(IF(C143&gt;'Inf.'!$I$10,"",I143),"")</f>
        <v/>
      </c>
      <c r="M143" s="8" t="str">
        <f>_xlfn.IFERROR(IF('Inf.'!$C$10="Onsight",IF(L143="TOP",10^7+(10-J143)+(3-K143)*10,L143*10^5+(3-K143)*10),IF(L143="TOP",10^7+(3-K143)*10,L143*10^5+(3-K143)*10)),"")</f>
        <v/>
      </c>
      <c r="N143" s="8" t="str">
        <f t="shared" si="9"/>
        <v/>
      </c>
      <c r="O143" s="8" t="str">
        <f>_xlfn.IFERROR(N143*100+'Rec.'!I136,"")</f>
        <v/>
      </c>
      <c r="P143" s="8" t="str">
        <f t="shared" si="10"/>
        <v/>
      </c>
    </row>
    <row r="144" spans="1:16" ht="21.95" customHeight="1">
      <c r="A144" s="8" t="str">
        <f t="shared" si="11"/>
        <v/>
      </c>
      <c r="B144" s="8" t="str">
        <f t="shared" si="8"/>
        <v/>
      </c>
      <c r="C144" s="20" t="str">
        <f>IF('Rec.'!H137&gt;0,COUNT('Rec.'!H$2:H137),"")</f>
        <v/>
      </c>
      <c r="D144" s="21" t="str">
        <f>IF(C144&gt;'Inf.'!$I$10,"",VLOOKUP(A144,'Q1.SL'!B:F,2,FALSE))</f>
        <v/>
      </c>
      <c r="E144" s="21" t="str">
        <f>IF(C144&gt;'Inf.'!$I$10,"",VLOOKUP(A144,'Q1.SL'!B:F,3,FALSE))</f>
        <v/>
      </c>
      <c r="F144" s="20" t="str">
        <f>IF(C144&gt;'Inf.'!$I$10,"",VLOOKUP(A144,'Q1.SL'!B:F,4,FALSE))</f>
        <v/>
      </c>
      <c r="G144" s="20" t="str">
        <f>IF(C144&gt;'Inf.'!$I$10,"",VLOOKUP(A144,'Q1.SL'!B:F,5,FALSE))</f>
        <v/>
      </c>
      <c r="H144" s="42"/>
      <c r="I144" s="42"/>
      <c r="J144" s="43"/>
      <c r="K144" s="42"/>
      <c r="L144" s="12" t="str">
        <f>_xlfn.IFERROR(IF(C144&gt;'Inf.'!$I$10,"",I144),"")</f>
        <v/>
      </c>
      <c r="M144" s="8" t="str">
        <f>_xlfn.IFERROR(IF('Inf.'!$C$10="Onsight",IF(L144="TOP",10^7+(10-J144)+(3-K144)*10,L144*10^5+(3-K144)*10),IF(L144="TOP",10^7+(3-K144)*10,L144*10^5+(3-K144)*10)),"")</f>
        <v/>
      </c>
      <c r="N144" s="8" t="str">
        <f t="shared" si="9"/>
        <v/>
      </c>
      <c r="O144" s="8" t="str">
        <f>_xlfn.IFERROR(N144*100+'Rec.'!I137,"")</f>
        <v/>
      </c>
      <c r="P144" s="8" t="str">
        <f t="shared" si="10"/>
        <v/>
      </c>
    </row>
    <row r="145" spans="1:16" ht="21.95" customHeight="1">
      <c r="A145" s="8" t="str">
        <f t="shared" si="11"/>
        <v/>
      </c>
      <c r="B145" s="8" t="str">
        <f t="shared" si="8"/>
        <v/>
      </c>
      <c r="C145" s="20" t="str">
        <f>IF('Rec.'!H138&gt;0,COUNT('Rec.'!H$2:H138),"")</f>
        <v/>
      </c>
      <c r="D145" s="21" t="str">
        <f>IF(C145&gt;'Inf.'!$I$10,"",VLOOKUP(A145,'Q1.SL'!B:F,2,FALSE))</f>
        <v/>
      </c>
      <c r="E145" s="21" t="str">
        <f>IF(C145&gt;'Inf.'!$I$10,"",VLOOKUP(A145,'Q1.SL'!B:F,3,FALSE))</f>
        <v/>
      </c>
      <c r="F145" s="20" t="str">
        <f>IF(C145&gt;'Inf.'!$I$10,"",VLOOKUP(A145,'Q1.SL'!B:F,4,FALSE))</f>
        <v/>
      </c>
      <c r="G145" s="20" t="str">
        <f>IF(C145&gt;'Inf.'!$I$10,"",VLOOKUP(A145,'Q1.SL'!B:F,5,FALSE))</f>
        <v/>
      </c>
      <c r="H145" s="42"/>
      <c r="I145" s="42"/>
      <c r="J145" s="43"/>
      <c r="K145" s="42"/>
      <c r="L145" s="12" t="str">
        <f>_xlfn.IFERROR(IF(C145&gt;'Inf.'!$I$10,"",I145),"")</f>
        <v/>
      </c>
      <c r="M145" s="8" t="str">
        <f>_xlfn.IFERROR(IF('Inf.'!$C$10="Onsight",IF(L145="TOP",10^7+(10-J145)+(3-K145)*10,L145*10^5+(3-K145)*10),IF(L145="TOP",10^7+(3-K145)*10,L145*10^5+(3-K145)*10)),"")</f>
        <v/>
      </c>
      <c r="N145" s="8" t="str">
        <f t="shared" si="9"/>
        <v/>
      </c>
      <c r="O145" s="8" t="str">
        <f>_xlfn.IFERROR(N145*100+'Rec.'!I138,"")</f>
        <v/>
      </c>
      <c r="P145" s="8" t="str">
        <f t="shared" si="10"/>
        <v/>
      </c>
    </row>
    <row r="146" spans="1:16" ht="21.95" customHeight="1">
      <c r="A146" s="8" t="str">
        <f t="shared" si="11"/>
        <v/>
      </c>
      <c r="B146" s="8" t="str">
        <f t="shared" si="8"/>
        <v/>
      </c>
      <c r="C146" s="20" t="str">
        <f>IF('Rec.'!H139&gt;0,COUNT('Rec.'!H$2:H139),"")</f>
        <v/>
      </c>
      <c r="D146" s="21" t="str">
        <f>IF(C146&gt;'Inf.'!$I$10,"",VLOOKUP(A146,'Q1.SL'!B:F,2,FALSE))</f>
        <v/>
      </c>
      <c r="E146" s="21" t="str">
        <f>IF(C146&gt;'Inf.'!$I$10,"",VLOOKUP(A146,'Q1.SL'!B:F,3,FALSE))</f>
        <v/>
      </c>
      <c r="F146" s="20" t="str">
        <f>IF(C146&gt;'Inf.'!$I$10,"",VLOOKUP(A146,'Q1.SL'!B:F,4,FALSE))</f>
        <v/>
      </c>
      <c r="G146" s="20" t="str">
        <f>IF(C146&gt;'Inf.'!$I$10,"",VLOOKUP(A146,'Q1.SL'!B:F,5,FALSE))</f>
        <v/>
      </c>
      <c r="H146" s="42"/>
      <c r="I146" s="42"/>
      <c r="J146" s="43"/>
      <c r="K146" s="42"/>
      <c r="L146" s="12" t="str">
        <f>_xlfn.IFERROR(IF(C146&gt;'Inf.'!$I$10,"",I146),"")</f>
        <v/>
      </c>
      <c r="M146" s="8" t="str">
        <f>_xlfn.IFERROR(IF('Inf.'!$C$10="Onsight",IF(L146="TOP",10^7+(10-J146)+(3-K146)*10,L146*10^5+(3-K146)*10),IF(L146="TOP",10^7+(3-K146)*10,L146*10^5+(3-K146)*10)),"")</f>
        <v/>
      </c>
      <c r="N146" s="8" t="str">
        <f t="shared" si="9"/>
        <v/>
      </c>
      <c r="O146" s="8" t="str">
        <f>_xlfn.IFERROR(N146*100+'Rec.'!I139,"")</f>
        <v/>
      </c>
      <c r="P146" s="8" t="str">
        <f t="shared" si="10"/>
        <v/>
      </c>
    </row>
    <row r="147" spans="1:16" ht="21.95" customHeight="1">
      <c r="A147" s="8" t="str">
        <f t="shared" si="11"/>
        <v/>
      </c>
      <c r="B147" s="8" t="str">
        <f t="shared" si="8"/>
        <v/>
      </c>
      <c r="C147" s="20" t="str">
        <f>IF('Rec.'!H140&gt;0,COUNT('Rec.'!H$2:H140),"")</f>
        <v/>
      </c>
      <c r="D147" s="21" t="str">
        <f>IF(C147&gt;'Inf.'!$I$10,"",VLOOKUP(A147,'Q1.SL'!B:F,2,FALSE))</f>
        <v/>
      </c>
      <c r="E147" s="21" t="str">
        <f>IF(C147&gt;'Inf.'!$I$10,"",VLOOKUP(A147,'Q1.SL'!B:F,3,FALSE))</f>
        <v/>
      </c>
      <c r="F147" s="20" t="str">
        <f>IF(C147&gt;'Inf.'!$I$10,"",VLOOKUP(A147,'Q1.SL'!B:F,4,FALSE))</f>
        <v/>
      </c>
      <c r="G147" s="20" t="str">
        <f>IF(C147&gt;'Inf.'!$I$10,"",VLOOKUP(A147,'Q1.SL'!B:F,5,FALSE))</f>
        <v/>
      </c>
      <c r="H147" s="42"/>
      <c r="I147" s="42"/>
      <c r="J147" s="43"/>
      <c r="K147" s="42"/>
      <c r="L147" s="12" t="str">
        <f>_xlfn.IFERROR(IF(C147&gt;'Inf.'!$I$10,"",I147),"")</f>
        <v/>
      </c>
      <c r="M147" s="8" t="str">
        <f>_xlfn.IFERROR(IF('Inf.'!$C$10="Onsight",IF(L147="TOP",10^7+(10-J147)+(3-K147)*10,L147*10^5+(3-K147)*10),IF(L147="TOP",10^7+(3-K147)*10,L147*10^5+(3-K147)*10)),"")</f>
        <v/>
      </c>
      <c r="N147" s="8" t="str">
        <f t="shared" si="9"/>
        <v/>
      </c>
      <c r="O147" s="8" t="str">
        <f>_xlfn.IFERROR(N147*100+'Rec.'!I140,"")</f>
        <v/>
      </c>
      <c r="P147" s="8" t="str">
        <f t="shared" si="10"/>
        <v/>
      </c>
    </row>
    <row r="148" spans="1:16" ht="21.95" customHeight="1">
      <c r="A148" s="8" t="str">
        <f t="shared" si="11"/>
        <v/>
      </c>
      <c r="B148" s="8" t="str">
        <f t="shared" si="8"/>
        <v/>
      </c>
      <c r="C148" s="20" t="str">
        <f>IF('Rec.'!H141&gt;0,COUNT('Rec.'!H$2:H141),"")</f>
        <v/>
      </c>
      <c r="D148" s="21" t="str">
        <f>IF(C148&gt;'Inf.'!$I$10,"",VLOOKUP(A148,'Q1.SL'!B:F,2,FALSE))</f>
        <v/>
      </c>
      <c r="E148" s="21" t="str">
        <f>IF(C148&gt;'Inf.'!$I$10,"",VLOOKUP(A148,'Q1.SL'!B:F,3,FALSE))</f>
        <v/>
      </c>
      <c r="F148" s="20" t="str">
        <f>IF(C148&gt;'Inf.'!$I$10,"",VLOOKUP(A148,'Q1.SL'!B:F,4,FALSE))</f>
        <v/>
      </c>
      <c r="G148" s="20" t="str">
        <f>IF(C148&gt;'Inf.'!$I$10,"",VLOOKUP(A148,'Q1.SL'!B:F,5,FALSE))</f>
        <v/>
      </c>
      <c r="H148" s="42"/>
      <c r="I148" s="42"/>
      <c r="J148" s="43"/>
      <c r="K148" s="42"/>
      <c r="L148" s="12" t="str">
        <f>_xlfn.IFERROR(IF(C148&gt;'Inf.'!$I$10,"",I148),"")</f>
        <v/>
      </c>
      <c r="M148" s="8" t="str">
        <f>_xlfn.IFERROR(IF('Inf.'!$C$10="Onsight",IF(L148="TOP",10^7+(10-J148)+(3-K148)*10,L148*10^5+(3-K148)*10),IF(L148="TOP",10^7+(3-K148)*10,L148*10^5+(3-K148)*10)),"")</f>
        <v/>
      </c>
      <c r="N148" s="8" t="str">
        <f t="shared" si="9"/>
        <v/>
      </c>
      <c r="O148" s="8" t="str">
        <f>_xlfn.IFERROR(N148*100+'Rec.'!I141,"")</f>
        <v/>
      </c>
      <c r="P148" s="8" t="str">
        <f t="shared" si="10"/>
        <v/>
      </c>
    </row>
    <row r="149" spans="1:16" ht="21.95" customHeight="1">
      <c r="A149" s="8" t="str">
        <f t="shared" si="11"/>
        <v/>
      </c>
      <c r="B149" s="8" t="str">
        <f t="shared" si="8"/>
        <v/>
      </c>
      <c r="C149" s="20" t="str">
        <f>IF('Rec.'!H142&gt;0,COUNT('Rec.'!H$2:H142),"")</f>
        <v/>
      </c>
      <c r="D149" s="21" t="str">
        <f>IF(C149&gt;'Inf.'!$I$10,"",VLOOKUP(A149,'Q1.SL'!B:F,2,FALSE))</f>
        <v/>
      </c>
      <c r="E149" s="21" t="str">
        <f>IF(C149&gt;'Inf.'!$I$10,"",VLOOKUP(A149,'Q1.SL'!B:F,3,FALSE))</f>
        <v/>
      </c>
      <c r="F149" s="20" t="str">
        <f>IF(C149&gt;'Inf.'!$I$10,"",VLOOKUP(A149,'Q1.SL'!B:F,4,FALSE))</f>
        <v/>
      </c>
      <c r="G149" s="20" t="str">
        <f>IF(C149&gt;'Inf.'!$I$10,"",VLOOKUP(A149,'Q1.SL'!B:F,5,FALSE))</f>
        <v/>
      </c>
      <c r="H149" s="42"/>
      <c r="I149" s="42"/>
      <c r="J149" s="43"/>
      <c r="K149" s="42"/>
      <c r="L149" s="12" t="str">
        <f>_xlfn.IFERROR(IF(C149&gt;'Inf.'!$I$10,"",I149),"")</f>
        <v/>
      </c>
      <c r="M149" s="8" t="str">
        <f>_xlfn.IFERROR(IF('Inf.'!$C$10="Onsight",IF(L149="TOP",10^7+(10-J149)+(3-K149)*10,L149*10^5+(3-K149)*10),IF(L149="TOP",10^7+(3-K149)*10,L149*10^5+(3-K149)*10)),"")</f>
        <v/>
      </c>
      <c r="N149" s="8" t="str">
        <f t="shared" si="9"/>
        <v/>
      </c>
      <c r="O149" s="8" t="str">
        <f>_xlfn.IFERROR(N149*100+'Rec.'!I142,"")</f>
        <v/>
      </c>
      <c r="P149" s="8" t="str">
        <f t="shared" si="10"/>
        <v/>
      </c>
    </row>
    <row r="150" spans="1:16" ht="21.95" customHeight="1">
      <c r="A150" s="8" t="str">
        <f t="shared" si="11"/>
        <v/>
      </c>
      <c r="B150" s="8" t="str">
        <f t="shared" si="8"/>
        <v/>
      </c>
      <c r="C150" s="20" t="str">
        <f>IF('Rec.'!H143&gt;0,COUNT('Rec.'!H$2:H143),"")</f>
        <v/>
      </c>
      <c r="D150" s="21" t="str">
        <f>IF(C150&gt;'Inf.'!$I$10,"",VLOOKUP(A150,'Q1.SL'!B:F,2,FALSE))</f>
        <v/>
      </c>
      <c r="E150" s="21" t="str">
        <f>IF(C150&gt;'Inf.'!$I$10,"",VLOOKUP(A150,'Q1.SL'!B:F,3,FALSE))</f>
        <v/>
      </c>
      <c r="F150" s="20" t="str">
        <f>IF(C150&gt;'Inf.'!$I$10,"",VLOOKUP(A150,'Q1.SL'!B:F,4,FALSE))</f>
        <v/>
      </c>
      <c r="G150" s="20" t="str">
        <f>IF(C150&gt;'Inf.'!$I$10,"",VLOOKUP(A150,'Q1.SL'!B:F,5,FALSE))</f>
        <v/>
      </c>
      <c r="H150" s="42"/>
      <c r="I150" s="42"/>
      <c r="J150" s="43"/>
      <c r="K150" s="42"/>
      <c r="L150" s="12" t="str">
        <f>_xlfn.IFERROR(IF(C150&gt;'Inf.'!$I$10,"",I150),"")</f>
        <v/>
      </c>
      <c r="M150" s="8" t="str">
        <f>_xlfn.IFERROR(IF('Inf.'!$C$10="Onsight",IF(L150="TOP",10^7+(10-J150)+(3-K150)*10,L150*10^5+(3-K150)*10),IF(L150="TOP",10^7+(3-K150)*10,L150*10^5+(3-K150)*10)),"")</f>
        <v/>
      </c>
      <c r="N150" s="8" t="str">
        <f t="shared" si="9"/>
        <v/>
      </c>
      <c r="O150" s="8" t="str">
        <f>_xlfn.IFERROR(N150*100+'Rec.'!I143,"")</f>
        <v/>
      </c>
      <c r="P150" s="8" t="str">
        <f t="shared" si="10"/>
        <v/>
      </c>
    </row>
    <row r="151" spans="1:16" ht="21.95" customHeight="1">
      <c r="A151" s="8" t="str">
        <f t="shared" si="11"/>
        <v/>
      </c>
      <c r="B151" s="8" t="str">
        <f t="shared" si="8"/>
        <v/>
      </c>
      <c r="C151" s="20" t="str">
        <f>IF('Rec.'!H144&gt;0,COUNT('Rec.'!H$2:H144),"")</f>
        <v/>
      </c>
      <c r="D151" s="21" t="str">
        <f>IF(C151&gt;'Inf.'!$I$10,"",VLOOKUP(A151,'Q1.SL'!B:F,2,FALSE))</f>
        <v/>
      </c>
      <c r="E151" s="21" t="str">
        <f>IF(C151&gt;'Inf.'!$I$10,"",VLOOKUP(A151,'Q1.SL'!B:F,3,FALSE))</f>
        <v/>
      </c>
      <c r="F151" s="20" t="str">
        <f>IF(C151&gt;'Inf.'!$I$10,"",VLOOKUP(A151,'Q1.SL'!B:F,4,FALSE))</f>
        <v/>
      </c>
      <c r="G151" s="20" t="str">
        <f>IF(C151&gt;'Inf.'!$I$10,"",VLOOKUP(A151,'Q1.SL'!B:F,5,FALSE))</f>
        <v/>
      </c>
      <c r="H151" s="42"/>
      <c r="I151" s="42"/>
      <c r="J151" s="43"/>
      <c r="K151" s="42"/>
      <c r="L151" s="12" t="str">
        <f>_xlfn.IFERROR(IF(C151&gt;'Inf.'!$I$10,"",I151),"")</f>
        <v/>
      </c>
      <c r="M151" s="8" t="str">
        <f>_xlfn.IFERROR(IF('Inf.'!$C$10="Onsight",IF(L151="TOP",10^7+(10-J151)+(3-K151)*10,L151*10^5+(3-K151)*10),IF(L151="TOP",10^7+(3-K151)*10,L151*10^5+(3-K151)*10)),"")</f>
        <v/>
      </c>
      <c r="N151" s="8" t="str">
        <f t="shared" si="9"/>
        <v/>
      </c>
      <c r="O151" s="8" t="str">
        <f>_xlfn.IFERROR(N151*100+'Rec.'!I144,"")</f>
        <v/>
      </c>
      <c r="P151" s="8" t="str">
        <f t="shared" si="10"/>
        <v/>
      </c>
    </row>
    <row r="152" spans="1:16" ht="21.95" customHeight="1">
      <c r="A152" s="8" t="str">
        <f t="shared" si="11"/>
        <v/>
      </c>
      <c r="B152" s="8" t="str">
        <f t="shared" si="8"/>
        <v/>
      </c>
      <c r="C152" s="20" t="str">
        <f>IF('Rec.'!H145&gt;0,COUNT('Rec.'!H$2:H145),"")</f>
        <v/>
      </c>
      <c r="D152" s="21" t="str">
        <f>IF(C152&gt;'Inf.'!$I$10,"",VLOOKUP(A152,'Q1.SL'!B:F,2,FALSE))</f>
        <v/>
      </c>
      <c r="E152" s="21" t="str">
        <f>IF(C152&gt;'Inf.'!$I$10,"",VLOOKUP(A152,'Q1.SL'!B:F,3,FALSE))</f>
        <v/>
      </c>
      <c r="F152" s="20" t="str">
        <f>IF(C152&gt;'Inf.'!$I$10,"",VLOOKUP(A152,'Q1.SL'!B:F,4,FALSE))</f>
        <v/>
      </c>
      <c r="G152" s="20" t="str">
        <f>IF(C152&gt;'Inf.'!$I$10,"",VLOOKUP(A152,'Q1.SL'!B:F,5,FALSE))</f>
        <v/>
      </c>
      <c r="H152" s="42"/>
      <c r="I152" s="42"/>
      <c r="J152" s="43"/>
      <c r="K152" s="42"/>
      <c r="L152" s="12" t="str">
        <f>_xlfn.IFERROR(IF(C152&gt;'Inf.'!$I$10,"",I152),"")</f>
        <v/>
      </c>
      <c r="M152" s="8" t="str">
        <f>_xlfn.IFERROR(IF('Inf.'!$C$10="Onsight",IF(L152="TOP",10^7+(10-J152)+(3-K152)*10,L152*10^5+(3-K152)*10),IF(L152="TOP",10^7+(3-K152)*10,L152*10^5+(3-K152)*10)),"")</f>
        <v/>
      </c>
      <c r="N152" s="8" t="str">
        <f t="shared" si="9"/>
        <v/>
      </c>
      <c r="O152" s="8" t="str">
        <f>_xlfn.IFERROR(N152*100+'Rec.'!I145,"")</f>
        <v/>
      </c>
      <c r="P152" s="8" t="str">
        <f t="shared" si="10"/>
        <v/>
      </c>
    </row>
    <row r="153" spans="1:16" ht="21.95" customHeight="1">
      <c r="A153" s="8" t="str">
        <f t="shared" si="11"/>
        <v/>
      </c>
      <c r="B153" s="8" t="str">
        <f t="shared" si="8"/>
        <v/>
      </c>
      <c r="C153" s="20" t="str">
        <f>IF('Rec.'!H146&gt;0,COUNT('Rec.'!H$2:H146),"")</f>
        <v/>
      </c>
      <c r="D153" s="21" t="str">
        <f>IF(C153&gt;'Inf.'!$I$10,"",VLOOKUP(A153,'Q1.SL'!B:F,2,FALSE))</f>
        <v/>
      </c>
      <c r="E153" s="21" t="str">
        <f>IF(C153&gt;'Inf.'!$I$10,"",VLOOKUP(A153,'Q1.SL'!B:F,3,FALSE))</f>
        <v/>
      </c>
      <c r="F153" s="20" t="str">
        <f>IF(C153&gt;'Inf.'!$I$10,"",VLOOKUP(A153,'Q1.SL'!B:F,4,FALSE))</f>
        <v/>
      </c>
      <c r="G153" s="20" t="str">
        <f>IF(C153&gt;'Inf.'!$I$10,"",VLOOKUP(A153,'Q1.SL'!B:F,5,FALSE))</f>
        <v/>
      </c>
      <c r="H153" s="42"/>
      <c r="I153" s="42"/>
      <c r="J153" s="43"/>
      <c r="K153" s="42"/>
      <c r="L153" s="12" t="str">
        <f>_xlfn.IFERROR(IF(C153&gt;'Inf.'!$I$10,"",I153),"")</f>
        <v/>
      </c>
      <c r="M153" s="8" t="str">
        <f>_xlfn.IFERROR(IF('Inf.'!$C$10="Onsight",IF(L153="TOP",10^7+(10-J153)+(3-K153)*10,L153*10^5+(3-K153)*10),IF(L153="TOP",10^7+(3-K153)*10,L153*10^5+(3-K153)*10)),"")</f>
        <v/>
      </c>
      <c r="N153" s="8" t="str">
        <f t="shared" si="9"/>
        <v/>
      </c>
      <c r="O153" s="8" t="str">
        <f>_xlfn.IFERROR(N153*100+'Rec.'!I146,"")</f>
        <v/>
      </c>
      <c r="P153" s="8" t="str">
        <f t="shared" si="10"/>
        <v/>
      </c>
    </row>
    <row r="154" spans="1:16" ht="21.95" customHeight="1">
      <c r="A154" s="8" t="str">
        <f t="shared" si="11"/>
        <v/>
      </c>
      <c r="B154" s="8" t="str">
        <f t="shared" si="8"/>
        <v/>
      </c>
      <c r="C154" s="20" t="str">
        <f>IF('Rec.'!H147&gt;0,COUNT('Rec.'!H$2:H147),"")</f>
        <v/>
      </c>
      <c r="D154" s="21" t="str">
        <f>IF(C154&gt;'Inf.'!$I$10,"",VLOOKUP(A154,'Q1.SL'!B:F,2,FALSE))</f>
        <v/>
      </c>
      <c r="E154" s="21" t="str">
        <f>IF(C154&gt;'Inf.'!$I$10,"",VLOOKUP(A154,'Q1.SL'!B:F,3,FALSE))</f>
        <v/>
      </c>
      <c r="F154" s="20" t="str">
        <f>IF(C154&gt;'Inf.'!$I$10,"",VLOOKUP(A154,'Q1.SL'!B:F,4,FALSE))</f>
        <v/>
      </c>
      <c r="G154" s="20" t="str">
        <f>IF(C154&gt;'Inf.'!$I$10,"",VLOOKUP(A154,'Q1.SL'!B:F,5,FALSE))</f>
        <v/>
      </c>
      <c r="H154" s="42"/>
      <c r="I154" s="42"/>
      <c r="J154" s="43"/>
      <c r="K154" s="42"/>
      <c r="L154" s="12" t="str">
        <f>_xlfn.IFERROR(IF(C154&gt;'Inf.'!$I$10,"",I154),"")</f>
        <v/>
      </c>
      <c r="M154" s="8" t="str">
        <f>_xlfn.IFERROR(IF('Inf.'!$C$10="Onsight",IF(L154="TOP",10^7+(10-J154)+(3-K154)*10,L154*10^5+(3-K154)*10),IF(L154="TOP",10^7+(3-K154)*10,L154*10^5+(3-K154)*10)),"")</f>
        <v/>
      </c>
      <c r="N154" s="8" t="str">
        <f t="shared" si="9"/>
        <v/>
      </c>
      <c r="O154" s="8" t="str">
        <f>_xlfn.IFERROR(N154*100+'Rec.'!I147,"")</f>
        <v/>
      </c>
      <c r="P154" s="8" t="str">
        <f t="shared" si="10"/>
        <v/>
      </c>
    </row>
    <row r="155" spans="1:16" ht="21.95" customHeight="1">
      <c r="A155" s="8" t="str">
        <f t="shared" si="11"/>
        <v/>
      </c>
      <c r="B155" s="8" t="str">
        <f t="shared" si="8"/>
        <v/>
      </c>
      <c r="C155" s="20" t="str">
        <f>IF('Rec.'!H148&gt;0,COUNT('Rec.'!H$2:H148),"")</f>
        <v/>
      </c>
      <c r="D155" s="21" t="str">
        <f>IF(C155&gt;'Inf.'!$I$10,"",VLOOKUP(A155,'Q1.SL'!B:F,2,FALSE))</f>
        <v/>
      </c>
      <c r="E155" s="21" t="str">
        <f>IF(C155&gt;'Inf.'!$I$10,"",VLOOKUP(A155,'Q1.SL'!B:F,3,FALSE))</f>
        <v/>
      </c>
      <c r="F155" s="20" t="str">
        <f>IF(C155&gt;'Inf.'!$I$10,"",VLOOKUP(A155,'Q1.SL'!B:F,4,FALSE))</f>
        <v/>
      </c>
      <c r="G155" s="20" t="str">
        <f>IF(C155&gt;'Inf.'!$I$10,"",VLOOKUP(A155,'Q1.SL'!B:F,5,FALSE))</f>
        <v/>
      </c>
      <c r="H155" s="42"/>
      <c r="I155" s="42"/>
      <c r="J155" s="43"/>
      <c r="K155" s="42"/>
      <c r="L155" s="12" t="str">
        <f>_xlfn.IFERROR(IF(C155&gt;'Inf.'!$I$10,"",I155),"")</f>
        <v/>
      </c>
      <c r="M155" s="8" t="str">
        <f>_xlfn.IFERROR(IF('Inf.'!$C$10="Onsight",IF(L155="TOP",10^7+(10-J155)+(3-K155)*10,L155*10^5+(3-K155)*10),IF(L155="TOP",10^7+(3-K155)*10,L155*10^5+(3-K155)*10)),"")</f>
        <v/>
      </c>
      <c r="N155" s="8" t="str">
        <f t="shared" si="9"/>
        <v/>
      </c>
      <c r="O155" s="8" t="str">
        <f>_xlfn.IFERROR(N155*100+'Rec.'!I148,"")</f>
        <v/>
      </c>
      <c r="P155" s="8" t="str">
        <f t="shared" si="10"/>
        <v/>
      </c>
    </row>
    <row r="156" spans="1:16" ht="21.95" customHeight="1">
      <c r="A156" s="8" t="str">
        <f t="shared" si="11"/>
        <v/>
      </c>
      <c r="B156" s="8" t="str">
        <f t="shared" si="8"/>
        <v/>
      </c>
      <c r="C156" s="20" t="str">
        <f>IF('Rec.'!H149&gt;0,COUNT('Rec.'!H$2:H149),"")</f>
        <v/>
      </c>
      <c r="D156" s="21" t="str">
        <f>IF(C156&gt;'Inf.'!$I$10,"",VLOOKUP(A156,'Q1.SL'!B:F,2,FALSE))</f>
        <v/>
      </c>
      <c r="E156" s="21" t="str">
        <f>IF(C156&gt;'Inf.'!$I$10,"",VLOOKUP(A156,'Q1.SL'!B:F,3,FALSE))</f>
        <v/>
      </c>
      <c r="F156" s="20" t="str">
        <f>IF(C156&gt;'Inf.'!$I$10,"",VLOOKUP(A156,'Q1.SL'!B:F,4,FALSE))</f>
        <v/>
      </c>
      <c r="G156" s="20" t="str">
        <f>IF(C156&gt;'Inf.'!$I$10,"",VLOOKUP(A156,'Q1.SL'!B:F,5,FALSE))</f>
        <v/>
      </c>
      <c r="H156" s="42"/>
      <c r="I156" s="42"/>
      <c r="J156" s="43"/>
      <c r="K156" s="42"/>
      <c r="L156" s="12" t="str">
        <f>_xlfn.IFERROR(IF(C156&gt;'Inf.'!$I$10,"",I156),"")</f>
        <v/>
      </c>
      <c r="M156" s="8" t="str">
        <f>_xlfn.IFERROR(IF('Inf.'!$C$10="Onsight",IF(L156="TOP",10^7+(10-J156)+(3-K156)*10,L156*10^5+(3-K156)*10),IF(L156="TOP",10^7+(3-K156)*10,L156*10^5+(3-K156)*10)),"")</f>
        <v/>
      </c>
      <c r="N156" s="8" t="str">
        <f t="shared" si="9"/>
        <v/>
      </c>
      <c r="O156" s="8" t="str">
        <f>_xlfn.IFERROR(N156*100+'Rec.'!I149,"")</f>
        <v/>
      </c>
      <c r="P156" s="8" t="str">
        <f t="shared" si="10"/>
        <v/>
      </c>
    </row>
    <row r="157" spans="1:16" ht="21.95" customHeight="1">
      <c r="A157" s="8" t="str">
        <f t="shared" si="11"/>
        <v/>
      </c>
      <c r="B157" s="8" t="str">
        <f t="shared" si="8"/>
        <v/>
      </c>
      <c r="C157" s="20" t="str">
        <f>IF('Rec.'!H150&gt;0,COUNT('Rec.'!H$2:H150),"")</f>
        <v/>
      </c>
      <c r="D157" s="21" t="str">
        <f>IF(C157&gt;'Inf.'!$I$10,"",VLOOKUP(A157,'Q1.SL'!B:F,2,FALSE))</f>
        <v/>
      </c>
      <c r="E157" s="21" t="str">
        <f>IF(C157&gt;'Inf.'!$I$10,"",VLOOKUP(A157,'Q1.SL'!B:F,3,FALSE))</f>
        <v/>
      </c>
      <c r="F157" s="20" t="str">
        <f>IF(C157&gt;'Inf.'!$I$10,"",VLOOKUP(A157,'Q1.SL'!B:F,4,FALSE))</f>
        <v/>
      </c>
      <c r="G157" s="20" t="str">
        <f>IF(C157&gt;'Inf.'!$I$10,"",VLOOKUP(A157,'Q1.SL'!B:F,5,FALSE))</f>
        <v/>
      </c>
      <c r="H157" s="42"/>
      <c r="I157" s="42"/>
      <c r="J157" s="43"/>
      <c r="K157" s="42"/>
      <c r="L157" s="12" t="str">
        <f>_xlfn.IFERROR(IF(C157&gt;'Inf.'!$I$10,"",I157),"")</f>
        <v/>
      </c>
      <c r="M157" s="8" t="str">
        <f>_xlfn.IFERROR(IF('Inf.'!$C$10="Onsight",IF(L157="TOP",10^7+(10-J157)+(3-K157)*10,L157*10^5+(3-K157)*10),IF(L157="TOP",10^7+(3-K157)*10,L157*10^5+(3-K157)*10)),"")</f>
        <v/>
      </c>
      <c r="N157" s="8" t="str">
        <f t="shared" si="9"/>
        <v/>
      </c>
      <c r="O157" s="8" t="str">
        <f>_xlfn.IFERROR(N157*100+'Rec.'!I150,"")</f>
        <v/>
      </c>
      <c r="P157" s="8" t="str">
        <f t="shared" si="10"/>
        <v/>
      </c>
    </row>
    <row r="158" spans="1:16" ht="21.95" customHeight="1">
      <c r="A158" s="8" t="str">
        <f t="shared" si="11"/>
        <v/>
      </c>
      <c r="B158" s="8" t="str">
        <f t="shared" si="8"/>
        <v/>
      </c>
      <c r="C158" s="20" t="str">
        <f>IF('Rec.'!H151&gt;0,COUNT('Rec.'!H$2:H151),"")</f>
        <v/>
      </c>
      <c r="D158" s="21" t="str">
        <f>IF(C158&gt;'Inf.'!$I$10,"",VLOOKUP(A158,'Q1.SL'!B:F,2,FALSE))</f>
        <v/>
      </c>
      <c r="E158" s="21" t="str">
        <f>IF(C158&gt;'Inf.'!$I$10,"",VLOOKUP(A158,'Q1.SL'!B:F,3,FALSE))</f>
        <v/>
      </c>
      <c r="F158" s="20" t="str">
        <f>IF(C158&gt;'Inf.'!$I$10,"",VLOOKUP(A158,'Q1.SL'!B:F,4,FALSE))</f>
        <v/>
      </c>
      <c r="G158" s="20" t="str">
        <f>IF(C158&gt;'Inf.'!$I$10,"",VLOOKUP(A158,'Q1.SL'!B:F,5,FALSE))</f>
        <v/>
      </c>
      <c r="H158" s="42"/>
      <c r="I158" s="42"/>
      <c r="J158" s="43"/>
      <c r="K158" s="42"/>
      <c r="L158" s="12" t="str">
        <f>_xlfn.IFERROR(IF(C158&gt;'Inf.'!$I$10,"",I158),"")</f>
        <v/>
      </c>
      <c r="M158" s="8" t="str">
        <f>_xlfn.IFERROR(IF('Inf.'!$C$10="Onsight",IF(L158="TOP",10^7+(10-J158)+(3-K158)*10,L158*10^5+(3-K158)*10),IF(L158="TOP",10^7+(3-K158)*10,L158*10^5+(3-K158)*10)),"")</f>
        <v/>
      </c>
      <c r="N158" s="8" t="str">
        <f t="shared" si="9"/>
        <v/>
      </c>
      <c r="O158" s="8" t="str">
        <f>_xlfn.IFERROR(N158*100+'Rec.'!I151,"")</f>
        <v/>
      </c>
      <c r="P158" s="8" t="str">
        <f t="shared" si="10"/>
        <v/>
      </c>
    </row>
    <row r="159" spans="1:16" ht="21.95" customHeight="1">
      <c r="A159" s="8" t="str">
        <f t="shared" si="11"/>
        <v/>
      </c>
      <c r="B159" s="8" t="str">
        <f t="shared" si="8"/>
        <v/>
      </c>
      <c r="C159" s="20" t="str">
        <f>IF('Rec.'!H152&gt;0,COUNT('Rec.'!H$2:H152),"")</f>
        <v/>
      </c>
      <c r="D159" s="21" t="str">
        <f>IF(C159&gt;'Inf.'!$I$10,"",VLOOKUP(A159,'Q1.SL'!B:F,2,FALSE))</f>
        <v/>
      </c>
      <c r="E159" s="21" t="str">
        <f>IF(C159&gt;'Inf.'!$I$10,"",VLOOKUP(A159,'Q1.SL'!B:F,3,FALSE))</f>
        <v/>
      </c>
      <c r="F159" s="20" t="str">
        <f>IF(C159&gt;'Inf.'!$I$10,"",VLOOKUP(A159,'Q1.SL'!B:F,4,FALSE))</f>
        <v/>
      </c>
      <c r="G159" s="20" t="str">
        <f>IF(C159&gt;'Inf.'!$I$10,"",VLOOKUP(A159,'Q1.SL'!B:F,5,FALSE))</f>
        <v/>
      </c>
      <c r="H159" s="42"/>
      <c r="I159" s="42"/>
      <c r="J159" s="43"/>
      <c r="K159" s="42"/>
      <c r="L159" s="12" t="str">
        <f>_xlfn.IFERROR(IF(C159&gt;'Inf.'!$I$10,"",I159),"")</f>
        <v/>
      </c>
      <c r="M159" s="8" t="str">
        <f>_xlfn.IFERROR(IF('Inf.'!$C$10="Onsight",IF(L159="TOP",10^7+(10-J159)+(3-K159)*10,L159*10^5+(3-K159)*10),IF(L159="TOP",10^7+(3-K159)*10,L159*10^5+(3-K159)*10)),"")</f>
        <v/>
      </c>
      <c r="N159" s="8" t="str">
        <f t="shared" si="9"/>
        <v/>
      </c>
      <c r="O159" s="8" t="str">
        <f>_xlfn.IFERROR(N159*100+'Rec.'!I152,"")</f>
        <v/>
      </c>
      <c r="P159" s="8" t="str">
        <f t="shared" si="10"/>
        <v/>
      </c>
    </row>
    <row r="160" spans="1:16" ht="21.95" customHeight="1">
      <c r="A160" s="8" t="str">
        <f t="shared" si="11"/>
        <v/>
      </c>
      <c r="B160" s="8" t="str">
        <f t="shared" si="8"/>
        <v/>
      </c>
      <c r="C160" s="20" t="str">
        <f>IF('Rec.'!H153&gt;0,COUNT('Rec.'!H$2:H153),"")</f>
        <v/>
      </c>
      <c r="D160" s="21" t="str">
        <f>IF(C160&gt;'Inf.'!$I$10,"",VLOOKUP(A160,'Q1.SL'!B:F,2,FALSE))</f>
        <v/>
      </c>
      <c r="E160" s="21" t="str">
        <f>IF(C160&gt;'Inf.'!$I$10,"",VLOOKUP(A160,'Q1.SL'!B:F,3,FALSE))</f>
        <v/>
      </c>
      <c r="F160" s="20" t="str">
        <f>IF(C160&gt;'Inf.'!$I$10,"",VLOOKUP(A160,'Q1.SL'!B:F,4,FALSE))</f>
        <v/>
      </c>
      <c r="G160" s="20" t="str">
        <f>IF(C160&gt;'Inf.'!$I$10,"",VLOOKUP(A160,'Q1.SL'!B:F,5,FALSE))</f>
        <v/>
      </c>
      <c r="H160" s="42"/>
      <c r="I160" s="42"/>
      <c r="J160" s="43"/>
      <c r="K160" s="42"/>
      <c r="L160" s="12" t="str">
        <f>_xlfn.IFERROR(IF(C160&gt;'Inf.'!$I$10,"",I160),"")</f>
        <v/>
      </c>
      <c r="M160" s="8" t="str">
        <f>_xlfn.IFERROR(IF('Inf.'!$C$10="Onsight",IF(L160="TOP",10^7+(10-J160)+(3-K160)*10,L160*10^5+(3-K160)*10),IF(L160="TOP",10^7+(3-K160)*10,L160*10^5+(3-K160)*10)),"")</f>
        <v/>
      </c>
      <c r="N160" s="8" t="str">
        <f t="shared" si="9"/>
        <v/>
      </c>
      <c r="O160" s="8" t="str">
        <f>_xlfn.IFERROR(N160*100+'Rec.'!I153,"")</f>
        <v/>
      </c>
      <c r="P160" s="8" t="str">
        <f t="shared" si="10"/>
        <v/>
      </c>
    </row>
    <row r="161" spans="1:16" ht="21.95" customHeight="1">
      <c r="A161" s="8" t="str">
        <f t="shared" si="11"/>
        <v/>
      </c>
      <c r="B161" s="8" t="str">
        <f t="shared" si="8"/>
        <v/>
      </c>
      <c r="C161" s="20" t="str">
        <f>IF('Rec.'!H154&gt;0,COUNT('Rec.'!H$2:H154),"")</f>
        <v/>
      </c>
      <c r="D161" s="21" t="str">
        <f>IF(C161&gt;'Inf.'!$I$10,"",VLOOKUP(A161,'Q1.SL'!B:F,2,FALSE))</f>
        <v/>
      </c>
      <c r="E161" s="21" t="str">
        <f>IF(C161&gt;'Inf.'!$I$10,"",VLOOKUP(A161,'Q1.SL'!B:F,3,FALSE))</f>
        <v/>
      </c>
      <c r="F161" s="20" t="str">
        <f>IF(C161&gt;'Inf.'!$I$10,"",VLOOKUP(A161,'Q1.SL'!B:F,4,FALSE))</f>
        <v/>
      </c>
      <c r="G161" s="20" t="str">
        <f>IF(C161&gt;'Inf.'!$I$10,"",VLOOKUP(A161,'Q1.SL'!B:F,5,FALSE))</f>
        <v/>
      </c>
      <c r="H161" s="42"/>
      <c r="I161" s="42"/>
      <c r="J161" s="43"/>
      <c r="K161" s="42"/>
      <c r="L161" s="12" t="str">
        <f>_xlfn.IFERROR(IF(C161&gt;'Inf.'!$I$10,"",I161),"")</f>
        <v/>
      </c>
      <c r="M161" s="8" t="str">
        <f>_xlfn.IFERROR(IF('Inf.'!$C$10="Onsight",IF(L161="TOP",10^7+(10-J161)+(3-K161)*10,L161*10^5+(3-K161)*10),IF(L161="TOP",10^7+(3-K161)*10,L161*10^5+(3-K161)*10)),"")</f>
        <v/>
      </c>
      <c r="N161" s="8" t="str">
        <f t="shared" si="9"/>
        <v/>
      </c>
      <c r="O161" s="8" t="str">
        <f>_xlfn.IFERROR(N161*100+'Rec.'!I154,"")</f>
        <v/>
      </c>
      <c r="P161" s="8" t="str">
        <f t="shared" si="10"/>
        <v/>
      </c>
    </row>
    <row r="162" spans="1:16" ht="21.95" customHeight="1">
      <c r="A162" s="8" t="str">
        <f t="shared" si="11"/>
        <v/>
      </c>
      <c r="B162" s="8" t="str">
        <f t="shared" si="8"/>
        <v/>
      </c>
      <c r="C162" s="20" t="str">
        <f>IF('Rec.'!H155&gt;0,COUNT('Rec.'!H$2:H155),"")</f>
        <v/>
      </c>
      <c r="D162" s="21" t="str">
        <f>IF(C162&gt;'Inf.'!$I$10,"",VLOOKUP(A162,'Q1.SL'!B:F,2,FALSE))</f>
        <v/>
      </c>
      <c r="E162" s="21" t="str">
        <f>IF(C162&gt;'Inf.'!$I$10,"",VLOOKUP(A162,'Q1.SL'!B:F,3,FALSE))</f>
        <v/>
      </c>
      <c r="F162" s="20" t="str">
        <f>IF(C162&gt;'Inf.'!$I$10,"",VLOOKUP(A162,'Q1.SL'!B:F,4,FALSE))</f>
        <v/>
      </c>
      <c r="G162" s="20" t="str">
        <f>IF(C162&gt;'Inf.'!$I$10,"",VLOOKUP(A162,'Q1.SL'!B:F,5,FALSE))</f>
        <v/>
      </c>
      <c r="H162" s="42"/>
      <c r="I162" s="42"/>
      <c r="J162" s="43"/>
      <c r="K162" s="42"/>
      <c r="L162" s="12" t="str">
        <f>_xlfn.IFERROR(IF(C162&gt;'Inf.'!$I$10,"",I162),"")</f>
        <v/>
      </c>
      <c r="M162" s="8" t="str">
        <f>_xlfn.IFERROR(IF('Inf.'!$C$10="Onsight",IF(L162="TOP",10^7+(10-J162)+(3-K162)*10,L162*10^5+(3-K162)*10),IF(L162="TOP",10^7+(3-K162)*10,L162*10^5+(3-K162)*10)),"")</f>
        <v/>
      </c>
      <c r="N162" s="8" t="str">
        <f t="shared" si="9"/>
        <v/>
      </c>
      <c r="O162" s="8" t="str">
        <f>_xlfn.IFERROR(N162*100+'Rec.'!I155,"")</f>
        <v/>
      </c>
      <c r="P162" s="8" t="str">
        <f t="shared" si="10"/>
        <v/>
      </c>
    </row>
    <row r="163" spans="1:16" ht="21.95" customHeight="1">
      <c r="A163" s="8" t="str">
        <f t="shared" si="11"/>
        <v/>
      </c>
      <c r="B163" s="8" t="str">
        <f t="shared" si="8"/>
        <v/>
      </c>
      <c r="C163" s="20" t="str">
        <f>IF('Rec.'!H156&gt;0,COUNT('Rec.'!H$2:H156),"")</f>
        <v/>
      </c>
      <c r="D163" s="21" t="str">
        <f>IF(C163&gt;'Inf.'!$I$10,"",VLOOKUP(A163,'Q1.SL'!B:F,2,FALSE))</f>
        <v/>
      </c>
      <c r="E163" s="21" t="str">
        <f>IF(C163&gt;'Inf.'!$I$10,"",VLOOKUP(A163,'Q1.SL'!B:F,3,FALSE))</f>
        <v/>
      </c>
      <c r="F163" s="20" t="str">
        <f>IF(C163&gt;'Inf.'!$I$10,"",VLOOKUP(A163,'Q1.SL'!B:F,4,FALSE))</f>
        <v/>
      </c>
      <c r="G163" s="20" t="str">
        <f>IF(C163&gt;'Inf.'!$I$10,"",VLOOKUP(A163,'Q1.SL'!B:F,5,FALSE))</f>
        <v/>
      </c>
      <c r="H163" s="42"/>
      <c r="I163" s="42"/>
      <c r="J163" s="43"/>
      <c r="K163" s="42"/>
      <c r="L163" s="12" t="str">
        <f>_xlfn.IFERROR(IF(C163&gt;'Inf.'!$I$10,"",I163),"")</f>
        <v/>
      </c>
      <c r="M163" s="8" t="str">
        <f>_xlfn.IFERROR(IF('Inf.'!$C$10="Onsight",IF(L163="TOP",10^7+(10-J163)+(3-K163)*10,L163*10^5+(3-K163)*10),IF(L163="TOP",10^7+(3-K163)*10,L163*10^5+(3-K163)*10)),"")</f>
        <v/>
      </c>
      <c r="N163" s="8" t="str">
        <f t="shared" si="9"/>
        <v/>
      </c>
      <c r="O163" s="8" t="str">
        <f>_xlfn.IFERROR(N163*100+'Rec.'!I156,"")</f>
        <v/>
      </c>
      <c r="P163" s="8" t="str">
        <f t="shared" si="10"/>
        <v/>
      </c>
    </row>
    <row r="164" spans="1:16" ht="21.95" customHeight="1">
      <c r="A164" s="8" t="str">
        <f t="shared" si="11"/>
        <v/>
      </c>
      <c r="B164" s="8" t="str">
        <f t="shared" si="8"/>
        <v/>
      </c>
      <c r="C164" s="20" t="str">
        <f>IF('Rec.'!H157&gt;0,COUNT('Rec.'!H$2:H157),"")</f>
        <v/>
      </c>
      <c r="D164" s="21" t="str">
        <f>IF(C164&gt;'Inf.'!$I$10,"",VLOOKUP(A164,'Q1.SL'!B:F,2,FALSE))</f>
        <v/>
      </c>
      <c r="E164" s="21" t="str">
        <f>IF(C164&gt;'Inf.'!$I$10,"",VLOOKUP(A164,'Q1.SL'!B:F,3,FALSE))</f>
        <v/>
      </c>
      <c r="F164" s="20" t="str">
        <f>IF(C164&gt;'Inf.'!$I$10,"",VLOOKUP(A164,'Q1.SL'!B:F,4,FALSE))</f>
        <v/>
      </c>
      <c r="G164" s="20" t="str">
        <f>IF(C164&gt;'Inf.'!$I$10,"",VLOOKUP(A164,'Q1.SL'!B:F,5,FALSE))</f>
        <v/>
      </c>
      <c r="H164" s="42"/>
      <c r="I164" s="42"/>
      <c r="J164" s="43"/>
      <c r="K164" s="42"/>
      <c r="L164" s="12" t="str">
        <f>_xlfn.IFERROR(IF(C164&gt;'Inf.'!$I$10,"",I164),"")</f>
        <v/>
      </c>
      <c r="M164" s="8" t="str">
        <f>_xlfn.IFERROR(IF('Inf.'!$C$10="Onsight",IF(L164="TOP",10^7+(10-J164)+(3-K164)*10,L164*10^5+(3-K164)*10),IF(L164="TOP",10^7+(3-K164)*10,L164*10^5+(3-K164)*10)),"")</f>
        <v/>
      </c>
      <c r="N164" s="8" t="str">
        <f t="shared" si="9"/>
        <v/>
      </c>
      <c r="O164" s="8" t="str">
        <f>_xlfn.IFERROR(N164*100+'Rec.'!I157,"")</f>
        <v/>
      </c>
      <c r="P164" s="8" t="str">
        <f t="shared" si="10"/>
        <v/>
      </c>
    </row>
    <row r="165" spans="1:16" ht="21.95" customHeight="1">
      <c r="A165" s="8" t="str">
        <f t="shared" si="11"/>
        <v/>
      </c>
      <c r="B165" s="8" t="str">
        <f t="shared" si="8"/>
        <v/>
      </c>
      <c r="C165" s="20" t="str">
        <f>IF('Rec.'!H158&gt;0,COUNT('Rec.'!H$2:H158),"")</f>
        <v/>
      </c>
      <c r="D165" s="21" t="str">
        <f>IF(C165&gt;'Inf.'!$I$10,"",VLOOKUP(A165,'Q1.SL'!B:F,2,FALSE))</f>
        <v/>
      </c>
      <c r="E165" s="21" t="str">
        <f>IF(C165&gt;'Inf.'!$I$10,"",VLOOKUP(A165,'Q1.SL'!B:F,3,FALSE))</f>
        <v/>
      </c>
      <c r="F165" s="20" t="str">
        <f>IF(C165&gt;'Inf.'!$I$10,"",VLOOKUP(A165,'Q1.SL'!B:F,4,FALSE))</f>
        <v/>
      </c>
      <c r="G165" s="20" t="str">
        <f>IF(C165&gt;'Inf.'!$I$10,"",VLOOKUP(A165,'Q1.SL'!B:F,5,FALSE))</f>
        <v/>
      </c>
      <c r="H165" s="42"/>
      <c r="I165" s="42"/>
      <c r="J165" s="43"/>
      <c r="K165" s="42"/>
      <c r="L165" s="12" t="str">
        <f>_xlfn.IFERROR(IF(C165&gt;'Inf.'!$I$10,"",I165),"")</f>
        <v/>
      </c>
      <c r="M165" s="8" t="str">
        <f>_xlfn.IFERROR(IF('Inf.'!$C$10="Onsight",IF(L165="TOP",10^7+(10-J165)+(3-K165)*10,L165*10^5+(3-K165)*10),IF(L165="TOP",10^7+(3-K165)*10,L165*10^5+(3-K165)*10)),"")</f>
        <v/>
      </c>
      <c r="N165" s="8" t="str">
        <f t="shared" si="9"/>
        <v/>
      </c>
      <c r="O165" s="8" t="str">
        <f>_xlfn.IFERROR(N165*100+'Rec.'!I158,"")</f>
        <v/>
      </c>
      <c r="P165" s="8" t="str">
        <f t="shared" si="10"/>
        <v/>
      </c>
    </row>
    <row r="166" spans="1:16" ht="21.95" customHeight="1">
      <c r="A166" s="8" t="str">
        <f t="shared" si="11"/>
        <v/>
      </c>
      <c r="B166" s="8" t="str">
        <f t="shared" si="8"/>
        <v/>
      </c>
      <c r="C166" s="20" t="str">
        <f>IF('Rec.'!H159&gt;0,COUNT('Rec.'!H$2:H159),"")</f>
        <v/>
      </c>
      <c r="D166" s="21" t="str">
        <f>IF(C166&gt;'Inf.'!$I$10,"",VLOOKUP(A166,'Q1.SL'!B:F,2,FALSE))</f>
        <v/>
      </c>
      <c r="E166" s="21" t="str">
        <f>IF(C166&gt;'Inf.'!$I$10,"",VLOOKUP(A166,'Q1.SL'!B:F,3,FALSE))</f>
        <v/>
      </c>
      <c r="F166" s="20" t="str">
        <f>IF(C166&gt;'Inf.'!$I$10,"",VLOOKUP(A166,'Q1.SL'!B:F,4,FALSE))</f>
        <v/>
      </c>
      <c r="G166" s="20" t="str">
        <f>IF(C166&gt;'Inf.'!$I$10,"",VLOOKUP(A166,'Q1.SL'!B:F,5,FALSE))</f>
        <v/>
      </c>
      <c r="H166" s="42"/>
      <c r="I166" s="42"/>
      <c r="J166" s="43"/>
      <c r="K166" s="42"/>
      <c r="L166" s="12" t="str">
        <f>_xlfn.IFERROR(IF(C166&gt;'Inf.'!$I$10,"",I166),"")</f>
        <v/>
      </c>
      <c r="M166" s="8" t="str">
        <f>_xlfn.IFERROR(IF('Inf.'!$C$10="Onsight",IF(L166="TOP",10^7+(10-J166)+(3-K166)*10,L166*10^5+(3-K166)*10),IF(L166="TOP",10^7+(3-K166)*10,L166*10^5+(3-K166)*10)),"")</f>
        <v/>
      </c>
      <c r="N166" s="8" t="str">
        <f t="shared" si="9"/>
        <v/>
      </c>
      <c r="O166" s="8" t="str">
        <f>_xlfn.IFERROR(N166*100+'Rec.'!I159,"")</f>
        <v/>
      </c>
      <c r="P166" s="8" t="str">
        <f t="shared" si="10"/>
        <v/>
      </c>
    </row>
    <row r="167" spans="1:16" ht="21.95" customHeight="1">
      <c r="A167" s="8" t="str">
        <f t="shared" si="11"/>
        <v/>
      </c>
      <c r="B167" s="8" t="str">
        <f t="shared" si="8"/>
        <v/>
      </c>
      <c r="C167" s="20" t="str">
        <f>IF('Rec.'!H160&gt;0,COUNT('Rec.'!H$2:H160),"")</f>
        <v/>
      </c>
      <c r="D167" s="21" t="str">
        <f>IF(C167&gt;'Inf.'!$I$10,"",VLOOKUP(A167,'Q1.SL'!B:F,2,FALSE))</f>
        <v/>
      </c>
      <c r="E167" s="21" t="str">
        <f>IF(C167&gt;'Inf.'!$I$10,"",VLOOKUP(A167,'Q1.SL'!B:F,3,FALSE))</f>
        <v/>
      </c>
      <c r="F167" s="20" t="str">
        <f>IF(C167&gt;'Inf.'!$I$10,"",VLOOKUP(A167,'Q1.SL'!B:F,4,FALSE))</f>
        <v/>
      </c>
      <c r="G167" s="20" t="str">
        <f>IF(C167&gt;'Inf.'!$I$10,"",VLOOKUP(A167,'Q1.SL'!B:F,5,FALSE))</f>
        <v/>
      </c>
      <c r="H167" s="42"/>
      <c r="I167" s="42"/>
      <c r="J167" s="43"/>
      <c r="K167" s="42"/>
      <c r="L167" s="12" t="str">
        <f>_xlfn.IFERROR(IF(C167&gt;'Inf.'!$I$10,"",I167),"")</f>
        <v/>
      </c>
      <c r="M167" s="8" t="str">
        <f>_xlfn.IFERROR(IF('Inf.'!$C$10="Onsight",IF(L167="TOP",10^7+(10-J167)+(3-K167)*10,L167*10^5+(3-K167)*10),IF(L167="TOP",10^7+(3-K167)*10,L167*10^5+(3-K167)*10)),"")</f>
        <v/>
      </c>
      <c r="N167" s="8" t="str">
        <f t="shared" si="9"/>
        <v/>
      </c>
      <c r="O167" s="8" t="str">
        <f>_xlfn.IFERROR(N167*100+'Rec.'!I160,"")</f>
        <v/>
      </c>
      <c r="P167" s="8" t="str">
        <f t="shared" si="10"/>
        <v/>
      </c>
    </row>
    <row r="168" spans="1:16" ht="21.95" customHeight="1">
      <c r="A168" s="8" t="str">
        <f t="shared" si="11"/>
        <v/>
      </c>
      <c r="B168" s="8" t="str">
        <f t="shared" si="8"/>
        <v/>
      </c>
      <c r="C168" s="20" t="str">
        <f>IF('Rec.'!H161&gt;0,COUNT('Rec.'!H$2:H161),"")</f>
        <v/>
      </c>
      <c r="D168" s="21" t="str">
        <f>IF(C168&gt;'Inf.'!$I$10,"",VLOOKUP(A168,'Q1.SL'!B:F,2,FALSE))</f>
        <v/>
      </c>
      <c r="E168" s="21" t="str">
        <f>IF(C168&gt;'Inf.'!$I$10,"",VLOOKUP(A168,'Q1.SL'!B:F,3,FALSE))</f>
        <v/>
      </c>
      <c r="F168" s="20" t="str">
        <f>IF(C168&gt;'Inf.'!$I$10,"",VLOOKUP(A168,'Q1.SL'!B:F,4,FALSE))</f>
        <v/>
      </c>
      <c r="G168" s="20" t="str">
        <f>IF(C168&gt;'Inf.'!$I$10,"",VLOOKUP(A168,'Q1.SL'!B:F,5,FALSE))</f>
        <v/>
      </c>
      <c r="H168" s="42"/>
      <c r="I168" s="42"/>
      <c r="J168" s="43"/>
      <c r="K168" s="42"/>
      <c r="L168" s="12" t="str">
        <f>_xlfn.IFERROR(IF(C168&gt;'Inf.'!$I$10,"",I168),"")</f>
        <v/>
      </c>
      <c r="M168" s="8" t="str">
        <f>_xlfn.IFERROR(IF('Inf.'!$C$10="Onsight",IF(L168="TOP",10^7+(10-J168)+(3-K168)*10,L168*10^5+(3-K168)*10),IF(L168="TOP",10^7+(3-K168)*10,L168*10^5+(3-K168)*10)),"")</f>
        <v/>
      </c>
      <c r="N168" s="8" t="str">
        <f t="shared" si="9"/>
        <v/>
      </c>
      <c r="O168" s="8" t="str">
        <f>_xlfn.IFERROR(N168*100+'Rec.'!I161,"")</f>
        <v/>
      </c>
      <c r="P168" s="8" t="str">
        <f t="shared" si="10"/>
        <v/>
      </c>
    </row>
    <row r="169" spans="1:16" ht="21.95" customHeight="1">
      <c r="A169" s="8" t="str">
        <f t="shared" si="11"/>
        <v/>
      </c>
      <c r="B169" s="8" t="str">
        <f t="shared" si="8"/>
        <v/>
      </c>
      <c r="C169" s="20" t="str">
        <f>IF('Rec.'!H162&gt;0,COUNT('Rec.'!H$2:H162),"")</f>
        <v/>
      </c>
      <c r="D169" s="21" t="str">
        <f>IF(C169&gt;'Inf.'!$I$10,"",VLOOKUP(A169,'Q1.SL'!B:F,2,FALSE))</f>
        <v/>
      </c>
      <c r="E169" s="21" t="str">
        <f>IF(C169&gt;'Inf.'!$I$10,"",VLOOKUP(A169,'Q1.SL'!B:F,3,FALSE))</f>
        <v/>
      </c>
      <c r="F169" s="20" t="str">
        <f>IF(C169&gt;'Inf.'!$I$10,"",VLOOKUP(A169,'Q1.SL'!B:F,4,FALSE))</f>
        <v/>
      </c>
      <c r="G169" s="20" t="str">
        <f>IF(C169&gt;'Inf.'!$I$10,"",VLOOKUP(A169,'Q1.SL'!B:F,5,FALSE))</f>
        <v/>
      </c>
      <c r="H169" s="42"/>
      <c r="I169" s="42"/>
      <c r="J169" s="43"/>
      <c r="K169" s="42"/>
      <c r="L169" s="12" t="str">
        <f>_xlfn.IFERROR(IF(C169&gt;'Inf.'!$I$10,"",I169),"")</f>
        <v/>
      </c>
      <c r="M169" s="8" t="str">
        <f>_xlfn.IFERROR(IF('Inf.'!$C$10="Onsight",IF(L169="TOP",10^7+(10-J169)+(3-K169)*10,L169*10^5+(3-K169)*10),IF(L169="TOP",10^7+(3-K169)*10,L169*10^5+(3-K169)*10)),"")</f>
        <v/>
      </c>
      <c r="N169" s="8" t="str">
        <f t="shared" si="9"/>
        <v/>
      </c>
      <c r="O169" s="8" t="str">
        <f>_xlfn.IFERROR(N169*100+'Rec.'!I162,"")</f>
        <v/>
      </c>
      <c r="P169" s="8" t="str">
        <f t="shared" si="10"/>
        <v/>
      </c>
    </row>
    <row r="170" spans="1:16" ht="21.95" customHeight="1">
      <c r="A170" s="8" t="str">
        <f t="shared" si="11"/>
        <v/>
      </c>
      <c r="B170" s="8" t="str">
        <f t="shared" si="8"/>
        <v/>
      </c>
      <c r="C170" s="20" t="str">
        <f>IF('Rec.'!H163&gt;0,COUNT('Rec.'!H$2:H163),"")</f>
        <v/>
      </c>
      <c r="D170" s="21" t="str">
        <f>IF(C170&gt;'Inf.'!$I$10,"",VLOOKUP(A170,'Q1.SL'!B:F,2,FALSE))</f>
        <v/>
      </c>
      <c r="E170" s="21" t="str">
        <f>IF(C170&gt;'Inf.'!$I$10,"",VLOOKUP(A170,'Q1.SL'!B:F,3,FALSE))</f>
        <v/>
      </c>
      <c r="F170" s="20" t="str">
        <f>IF(C170&gt;'Inf.'!$I$10,"",VLOOKUP(A170,'Q1.SL'!B:F,4,FALSE))</f>
        <v/>
      </c>
      <c r="G170" s="20" t="str">
        <f>IF(C170&gt;'Inf.'!$I$10,"",VLOOKUP(A170,'Q1.SL'!B:F,5,FALSE))</f>
        <v/>
      </c>
      <c r="H170" s="42"/>
      <c r="I170" s="42"/>
      <c r="J170" s="43"/>
      <c r="K170" s="42"/>
      <c r="L170" s="12" t="str">
        <f>_xlfn.IFERROR(IF(C170&gt;'Inf.'!$I$10,"",I170),"")</f>
        <v/>
      </c>
      <c r="M170" s="8" t="str">
        <f>_xlfn.IFERROR(IF('Inf.'!$C$10="Onsight",IF(L170="TOP",10^7+(10-J170)+(3-K170)*10,L170*10^5+(3-K170)*10),IF(L170="TOP",10^7+(3-K170)*10,L170*10^5+(3-K170)*10)),"")</f>
        <v/>
      </c>
      <c r="N170" s="8" t="str">
        <f t="shared" si="9"/>
        <v/>
      </c>
      <c r="O170" s="8" t="str">
        <f>_xlfn.IFERROR(N170*100+'Rec.'!I163,"")</f>
        <v/>
      </c>
      <c r="P170" s="8" t="str">
        <f t="shared" si="10"/>
        <v/>
      </c>
    </row>
    <row r="171" spans="1:16" ht="21.95" customHeight="1">
      <c r="A171" s="8" t="str">
        <f t="shared" si="11"/>
        <v/>
      </c>
      <c r="B171" s="8" t="str">
        <f t="shared" si="8"/>
        <v/>
      </c>
      <c r="C171" s="20" t="str">
        <f>IF('Rec.'!H164&gt;0,COUNT('Rec.'!H$2:H164),"")</f>
        <v/>
      </c>
      <c r="D171" s="21" t="str">
        <f>IF(C171&gt;'Inf.'!$I$10,"",VLOOKUP(A171,'Q1.SL'!B:F,2,FALSE))</f>
        <v/>
      </c>
      <c r="E171" s="21" t="str">
        <f>IF(C171&gt;'Inf.'!$I$10,"",VLOOKUP(A171,'Q1.SL'!B:F,3,FALSE))</f>
        <v/>
      </c>
      <c r="F171" s="20" t="str">
        <f>IF(C171&gt;'Inf.'!$I$10,"",VLOOKUP(A171,'Q1.SL'!B:F,4,FALSE))</f>
        <v/>
      </c>
      <c r="G171" s="20" t="str">
        <f>IF(C171&gt;'Inf.'!$I$10,"",VLOOKUP(A171,'Q1.SL'!B:F,5,FALSE))</f>
        <v/>
      </c>
      <c r="H171" s="42"/>
      <c r="I171" s="42"/>
      <c r="J171" s="43"/>
      <c r="K171" s="42"/>
      <c r="L171" s="12" t="str">
        <f>_xlfn.IFERROR(IF(C171&gt;'Inf.'!$I$10,"",I171),"")</f>
        <v/>
      </c>
      <c r="M171" s="8" t="str">
        <f>_xlfn.IFERROR(IF('Inf.'!$C$10="Onsight",IF(L171="TOP",10^7+(10-J171)+(3-K171)*10,L171*10^5+(3-K171)*10),IF(L171="TOP",10^7+(3-K171)*10,L171*10^5+(3-K171)*10)),"")</f>
        <v/>
      </c>
      <c r="N171" s="8" t="str">
        <f t="shared" si="9"/>
        <v/>
      </c>
      <c r="O171" s="8" t="str">
        <f>_xlfn.IFERROR(N171*100+'Rec.'!I164,"")</f>
        <v/>
      </c>
      <c r="P171" s="8" t="str">
        <f t="shared" si="10"/>
        <v/>
      </c>
    </row>
    <row r="172" spans="1:16" ht="21.95" customHeight="1">
      <c r="A172" s="8" t="str">
        <f t="shared" si="11"/>
        <v/>
      </c>
      <c r="B172" s="8" t="str">
        <f t="shared" si="8"/>
        <v/>
      </c>
      <c r="C172" s="20" t="str">
        <f>IF('Rec.'!H165&gt;0,COUNT('Rec.'!H$2:H165),"")</f>
        <v/>
      </c>
      <c r="D172" s="21" t="str">
        <f>IF(C172&gt;'Inf.'!$I$10,"",VLOOKUP(A172,'Q1.SL'!B:F,2,FALSE))</f>
        <v/>
      </c>
      <c r="E172" s="21" t="str">
        <f>IF(C172&gt;'Inf.'!$I$10,"",VLOOKUP(A172,'Q1.SL'!B:F,3,FALSE))</f>
        <v/>
      </c>
      <c r="F172" s="20" t="str">
        <f>IF(C172&gt;'Inf.'!$I$10,"",VLOOKUP(A172,'Q1.SL'!B:F,4,FALSE))</f>
        <v/>
      </c>
      <c r="G172" s="20" t="str">
        <f>IF(C172&gt;'Inf.'!$I$10,"",VLOOKUP(A172,'Q1.SL'!B:F,5,FALSE))</f>
        <v/>
      </c>
      <c r="H172" s="42"/>
      <c r="I172" s="42"/>
      <c r="J172" s="43"/>
      <c r="K172" s="42"/>
      <c r="L172" s="12" t="str">
        <f>_xlfn.IFERROR(IF(C172&gt;'Inf.'!$I$10,"",I172),"")</f>
        <v/>
      </c>
      <c r="M172" s="8" t="str">
        <f>_xlfn.IFERROR(IF('Inf.'!$C$10="Onsight",IF(L172="TOP",10^7+(10-J172)+(3-K172)*10,L172*10^5+(3-K172)*10),IF(L172="TOP",10^7+(3-K172)*10,L172*10^5+(3-K172)*10)),"")</f>
        <v/>
      </c>
      <c r="N172" s="8" t="str">
        <f t="shared" si="9"/>
        <v/>
      </c>
      <c r="O172" s="8" t="str">
        <f>_xlfn.IFERROR(N172*100+'Rec.'!I165,"")</f>
        <v/>
      </c>
      <c r="P172" s="8" t="str">
        <f t="shared" si="10"/>
        <v/>
      </c>
    </row>
    <row r="173" spans="1:16" ht="21.95" customHeight="1">
      <c r="A173" s="8" t="str">
        <f t="shared" si="11"/>
        <v/>
      </c>
      <c r="B173" s="8" t="str">
        <f t="shared" si="8"/>
        <v/>
      </c>
      <c r="C173" s="20" t="str">
        <f>IF('Rec.'!H166&gt;0,COUNT('Rec.'!H$2:H166),"")</f>
        <v/>
      </c>
      <c r="D173" s="21" t="str">
        <f>IF(C173&gt;'Inf.'!$I$10,"",VLOOKUP(A173,'Q1.SL'!B:F,2,FALSE))</f>
        <v/>
      </c>
      <c r="E173" s="21" t="str">
        <f>IF(C173&gt;'Inf.'!$I$10,"",VLOOKUP(A173,'Q1.SL'!B:F,3,FALSE))</f>
        <v/>
      </c>
      <c r="F173" s="20" t="str">
        <f>IF(C173&gt;'Inf.'!$I$10,"",VLOOKUP(A173,'Q1.SL'!B:F,4,FALSE))</f>
        <v/>
      </c>
      <c r="G173" s="20" t="str">
        <f>IF(C173&gt;'Inf.'!$I$10,"",VLOOKUP(A173,'Q1.SL'!B:F,5,FALSE))</f>
        <v/>
      </c>
      <c r="H173" s="42"/>
      <c r="I173" s="42"/>
      <c r="J173" s="43"/>
      <c r="K173" s="42"/>
      <c r="L173" s="12" t="str">
        <f>_xlfn.IFERROR(IF(C173&gt;'Inf.'!$I$10,"",I173),"")</f>
        <v/>
      </c>
      <c r="M173" s="8" t="str">
        <f>_xlfn.IFERROR(IF('Inf.'!$C$10="Onsight",IF(L173="TOP",10^7+(10-J173)+(3-K173)*10,L173*10^5+(3-K173)*10),IF(L173="TOP",10^7+(3-K173)*10,L173*10^5+(3-K173)*10)),"")</f>
        <v/>
      </c>
      <c r="N173" s="8" t="str">
        <f t="shared" si="9"/>
        <v/>
      </c>
      <c r="O173" s="8" t="str">
        <f>_xlfn.IFERROR(N173*100+'Rec.'!I166,"")</f>
        <v/>
      </c>
      <c r="P173" s="8" t="str">
        <f t="shared" si="10"/>
        <v/>
      </c>
    </row>
    <row r="174" spans="1:16" ht="21.95" customHeight="1">
      <c r="A174" s="8" t="str">
        <f t="shared" si="11"/>
        <v/>
      </c>
      <c r="B174" s="8" t="str">
        <f t="shared" si="8"/>
        <v/>
      </c>
      <c r="C174" s="20" t="str">
        <f>IF('Rec.'!H167&gt;0,COUNT('Rec.'!H$2:H167),"")</f>
        <v/>
      </c>
      <c r="D174" s="21" t="str">
        <f>IF(C174&gt;'Inf.'!$I$10,"",VLOOKUP(A174,'Q1.SL'!B:F,2,FALSE))</f>
        <v/>
      </c>
      <c r="E174" s="21" t="str">
        <f>IF(C174&gt;'Inf.'!$I$10,"",VLOOKUP(A174,'Q1.SL'!B:F,3,FALSE))</f>
        <v/>
      </c>
      <c r="F174" s="20" t="str">
        <f>IF(C174&gt;'Inf.'!$I$10,"",VLOOKUP(A174,'Q1.SL'!B:F,4,FALSE))</f>
        <v/>
      </c>
      <c r="G174" s="20" t="str">
        <f>IF(C174&gt;'Inf.'!$I$10,"",VLOOKUP(A174,'Q1.SL'!B:F,5,FALSE))</f>
        <v/>
      </c>
      <c r="H174" s="42"/>
      <c r="I174" s="42"/>
      <c r="J174" s="43"/>
      <c r="K174" s="42"/>
      <c r="L174" s="12" t="str">
        <f>_xlfn.IFERROR(IF(C174&gt;'Inf.'!$I$10,"",I174),"")</f>
        <v/>
      </c>
      <c r="M174" s="8" t="str">
        <f>_xlfn.IFERROR(IF('Inf.'!$C$10="Onsight",IF(L174="TOP",10^7+(10-J174)+(3-K174)*10,L174*10^5+(3-K174)*10),IF(L174="TOP",10^7+(3-K174)*10,L174*10^5+(3-K174)*10)),"")</f>
        <v/>
      </c>
      <c r="N174" s="8" t="str">
        <f t="shared" si="9"/>
        <v/>
      </c>
      <c r="O174" s="8" t="str">
        <f>_xlfn.IFERROR(N174*100+'Rec.'!I167,"")</f>
        <v/>
      </c>
      <c r="P174" s="8" t="str">
        <f t="shared" si="10"/>
        <v/>
      </c>
    </row>
    <row r="175" spans="1:16" ht="21.95" customHeight="1">
      <c r="A175" s="8" t="str">
        <f t="shared" si="11"/>
        <v/>
      </c>
      <c r="B175" s="8" t="str">
        <f t="shared" si="8"/>
        <v/>
      </c>
      <c r="C175" s="20" t="str">
        <f>IF('Rec.'!H168&gt;0,COUNT('Rec.'!H$2:H168),"")</f>
        <v/>
      </c>
      <c r="D175" s="21" t="str">
        <f>IF(C175&gt;'Inf.'!$I$10,"",VLOOKUP(A175,'Q1.SL'!B:F,2,FALSE))</f>
        <v/>
      </c>
      <c r="E175" s="21" t="str">
        <f>IF(C175&gt;'Inf.'!$I$10,"",VLOOKUP(A175,'Q1.SL'!B:F,3,FALSE))</f>
        <v/>
      </c>
      <c r="F175" s="20" t="str">
        <f>IF(C175&gt;'Inf.'!$I$10,"",VLOOKUP(A175,'Q1.SL'!B:F,4,FALSE))</f>
        <v/>
      </c>
      <c r="G175" s="20" t="str">
        <f>IF(C175&gt;'Inf.'!$I$10,"",VLOOKUP(A175,'Q1.SL'!B:F,5,FALSE))</f>
        <v/>
      </c>
      <c r="H175" s="42"/>
      <c r="I175" s="42"/>
      <c r="J175" s="43"/>
      <c r="K175" s="42"/>
      <c r="L175" s="12" t="str">
        <f>_xlfn.IFERROR(IF(C175&gt;'Inf.'!$I$10,"",I175),"")</f>
        <v/>
      </c>
      <c r="M175" s="8" t="str">
        <f>_xlfn.IFERROR(IF('Inf.'!$C$10="Onsight",IF(L175="TOP",10^7+(10-J175)+(3-K175)*10,L175*10^5+(3-K175)*10),IF(L175="TOP",10^7+(3-K175)*10,L175*10^5+(3-K175)*10)),"")</f>
        <v/>
      </c>
      <c r="N175" s="8" t="str">
        <f t="shared" si="9"/>
        <v/>
      </c>
      <c r="O175" s="8" t="str">
        <f>_xlfn.IFERROR(N175*100+'Rec.'!I168,"")</f>
        <v/>
      </c>
      <c r="P175" s="8" t="str">
        <f t="shared" si="10"/>
        <v/>
      </c>
    </row>
    <row r="176" spans="1:16" ht="21.95" customHeight="1">
      <c r="A176" s="8" t="str">
        <f t="shared" si="11"/>
        <v/>
      </c>
      <c r="B176" s="8" t="str">
        <f t="shared" si="8"/>
        <v/>
      </c>
      <c r="C176" s="20" t="str">
        <f>IF('Rec.'!H169&gt;0,COUNT('Rec.'!H$2:H169),"")</f>
        <v/>
      </c>
      <c r="D176" s="21" t="str">
        <f>IF(C176&gt;'Inf.'!$I$10,"",VLOOKUP(A176,'Q1.SL'!B:F,2,FALSE))</f>
        <v/>
      </c>
      <c r="E176" s="21" t="str">
        <f>IF(C176&gt;'Inf.'!$I$10,"",VLOOKUP(A176,'Q1.SL'!B:F,3,FALSE))</f>
        <v/>
      </c>
      <c r="F176" s="20" t="str">
        <f>IF(C176&gt;'Inf.'!$I$10,"",VLOOKUP(A176,'Q1.SL'!B:F,4,FALSE))</f>
        <v/>
      </c>
      <c r="G176" s="20" t="str">
        <f>IF(C176&gt;'Inf.'!$I$10,"",VLOOKUP(A176,'Q1.SL'!B:F,5,FALSE))</f>
        <v/>
      </c>
      <c r="H176" s="42"/>
      <c r="I176" s="42"/>
      <c r="J176" s="43"/>
      <c r="K176" s="42"/>
      <c r="L176" s="12" t="str">
        <f>_xlfn.IFERROR(IF(C176&gt;'Inf.'!$I$10,"",I176),"")</f>
        <v/>
      </c>
      <c r="M176" s="8" t="str">
        <f>_xlfn.IFERROR(IF('Inf.'!$C$10="Onsight",IF(L176="TOP",10^7+(10-J176)+(3-K176)*10,L176*10^5+(3-K176)*10),IF(L176="TOP",10^7+(3-K176)*10,L176*10^5+(3-K176)*10)),"")</f>
        <v/>
      </c>
      <c r="N176" s="8" t="str">
        <f t="shared" si="9"/>
        <v/>
      </c>
      <c r="O176" s="8" t="str">
        <f>_xlfn.IFERROR(N176*100+'Rec.'!I169,"")</f>
        <v/>
      </c>
      <c r="P176" s="8" t="str">
        <f t="shared" si="10"/>
        <v/>
      </c>
    </row>
    <row r="177" spans="1:16" ht="21.95" customHeight="1">
      <c r="A177" s="8" t="str">
        <f t="shared" si="11"/>
        <v/>
      </c>
      <c r="B177" s="8" t="str">
        <f t="shared" si="8"/>
        <v/>
      </c>
      <c r="C177" s="20" t="str">
        <f>IF('Rec.'!H170&gt;0,COUNT('Rec.'!H$2:H170),"")</f>
        <v/>
      </c>
      <c r="D177" s="21" t="str">
        <f>IF(C177&gt;'Inf.'!$I$10,"",VLOOKUP(A177,'Q1.SL'!B:F,2,FALSE))</f>
        <v/>
      </c>
      <c r="E177" s="21" t="str">
        <f>IF(C177&gt;'Inf.'!$I$10,"",VLOOKUP(A177,'Q1.SL'!B:F,3,FALSE))</f>
        <v/>
      </c>
      <c r="F177" s="20" t="str">
        <f>IF(C177&gt;'Inf.'!$I$10,"",VLOOKUP(A177,'Q1.SL'!B:F,4,FALSE))</f>
        <v/>
      </c>
      <c r="G177" s="20" t="str">
        <f>IF(C177&gt;'Inf.'!$I$10,"",VLOOKUP(A177,'Q1.SL'!B:F,5,FALSE))</f>
        <v/>
      </c>
      <c r="H177" s="42"/>
      <c r="I177" s="42"/>
      <c r="J177" s="43"/>
      <c r="K177" s="42"/>
      <c r="L177" s="12" t="str">
        <f>_xlfn.IFERROR(IF(C177&gt;'Inf.'!$I$10,"",I177),"")</f>
        <v/>
      </c>
      <c r="M177" s="8" t="str">
        <f>_xlfn.IFERROR(IF('Inf.'!$C$10="Onsight",IF(L177="TOP",10^7+(10-J177)+(3-K177)*10,L177*10^5+(3-K177)*10),IF(L177="TOP",10^7+(3-K177)*10,L177*10^5+(3-K177)*10)),"")</f>
        <v/>
      </c>
      <c r="N177" s="8" t="str">
        <f t="shared" si="9"/>
        <v/>
      </c>
      <c r="O177" s="8" t="str">
        <f>_xlfn.IFERROR(N177*100+'Rec.'!I170,"")</f>
        <v/>
      </c>
      <c r="P177" s="8" t="str">
        <f t="shared" si="10"/>
        <v/>
      </c>
    </row>
    <row r="178" spans="1:16" ht="21.95" customHeight="1">
      <c r="A178" s="8" t="str">
        <f t="shared" si="11"/>
        <v/>
      </c>
      <c r="B178" s="8" t="str">
        <f t="shared" si="8"/>
        <v/>
      </c>
      <c r="C178" s="20" t="str">
        <f>IF('Rec.'!H171&gt;0,COUNT('Rec.'!H$2:H171),"")</f>
        <v/>
      </c>
      <c r="D178" s="21" t="str">
        <f>IF(C178&gt;'Inf.'!$I$10,"",VLOOKUP(A178,'Q1.SL'!B:F,2,FALSE))</f>
        <v/>
      </c>
      <c r="E178" s="21" t="str">
        <f>IF(C178&gt;'Inf.'!$I$10,"",VLOOKUP(A178,'Q1.SL'!B:F,3,FALSE))</f>
        <v/>
      </c>
      <c r="F178" s="20" t="str">
        <f>IF(C178&gt;'Inf.'!$I$10,"",VLOOKUP(A178,'Q1.SL'!B:F,4,FALSE))</f>
        <v/>
      </c>
      <c r="G178" s="20" t="str">
        <f>IF(C178&gt;'Inf.'!$I$10,"",VLOOKUP(A178,'Q1.SL'!B:F,5,FALSE))</f>
        <v/>
      </c>
      <c r="H178" s="42"/>
      <c r="I178" s="42"/>
      <c r="J178" s="43"/>
      <c r="K178" s="42"/>
      <c r="L178" s="12" t="str">
        <f>_xlfn.IFERROR(IF(C178&gt;'Inf.'!$I$10,"",I178),"")</f>
        <v/>
      </c>
      <c r="M178" s="8" t="str">
        <f>_xlfn.IFERROR(IF('Inf.'!$C$10="Onsight",IF(L178="TOP",10^7+(10-J178)+(3-K178)*10,L178*10^5+(3-K178)*10),IF(L178="TOP",10^7+(3-K178)*10,L178*10^5+(3-K178)*10)),"")</f>
        <v/>
      </c>
      <c r="N178" s="8" t="str">
        <f t="shared" si="9"/>
        <v/>
      </c>
      <c r="O178" s="8" t="str">
        <f>_xlfn.IFERROR(N178*100+'Rec.'!I171,"")</f>
        <v/>
      </c>
      <c r="P178" s="8" t="str">
        <f t="shared" si="10"/>
        <v/>
      </c>
    </row>
    <row r="179" spans="1:16" ht="21.95" customHeight="1">
      <c r="A179" s="8" t="str">
        <f t="shared" si="11"/>
        <v/>
      </c>
      <c r="B179" s="8" t="str">
        <f t="shared" si="8"/>
        <v/>
      </c>
      <c r="C179" s="20" t="str">
        <f>IF('Rec.'!H172&gt;0,COUNT('Rec.'!H$2:H172),"")</f>
        <v/>
      </c>
      <c r="D179" s="21" t="str">
        <f>IF(C179&gt;'Inf.'!$I$10,"",VLOOKUP(A179,'Q1.SL'!B:F,2,FALSE))</f>
        <v/>
      </c>
      <c r="E179" s="21" t="str">
        <f>IF(C179&gt;'Inf.'!$I$10,"",VLOOKUP(A179,'Q1.SL'!B:F,3,FALSE))</f>
        <v/>
      </c>
      <c r="F179" s="20" t="str">
        <f>IF(C179&gt;'Inf.'!$I$10,"",VLOOKUP(A179,'Q1.SL'!B:F,4,FALSE))</f>
        <v/>
      </c>
      <c r="G179" s="20" t="str">
        <f>IF(C179&gt;'Inf.'!$I$10,"",VLOOKUP(A179,'Q1.SL'!B:F,5,FALSE))</f>
        <v/>
      </c>
      <c r="H179" s="42"/>
      <c r="I179" s="42"/>
      <c r="J179" s="43"/>
      <c r="K179" s="42"/>
      <c r="L179" s="12" t="str">
        <f>_xlfn.IFERROR(IF(C179&gt;'Inf.'!$I$10,"",I179),"")</f>
        <v/>
      </c>
      <c r="M179" s="8" t="str">
        <f>_xlfn.IFERROR(IF('Inf.'!$C$10="Onsight",IF(L179="TOP",10^7+(10-J179)+(3-K179)*10,L179*10^5+(3-K179)*10),IF(L179="TOP",10^7+(3-K179)*10,L179*10^5+(3-K179)*10)),"")</f>
        <v/>
      </c>
      <c r="N179" s="8" t="str">
        <f t="shared" si="9"/>
        <v/>
      </c>
      <c r="O179" s="8" t="str">
        <f>_xlfn.IFERROR(N179*100+'Rec.'!I172,"")</f>
        <v/>
      </c>
      <c r="P179" s="8" t="str">
        <f t="shared" si="10"/>
        <v/>
      </c>
    </row>
    <row r="180" spans="1:16" ht="21.95" customHeight="1">
      <c r="A180" s="8" t="str">
        <f t="shared" si="11"/>
        <v/>
      </c>
      <c r="B180" s="8" t="str">
        <f t="shared" si="8"/>
        <v/>
      </c>
      <c r="C180" s="20" t="str">
        <f>IF('Rec.'!H173&gt;0,COUNT('Rec.'!H$2:H173),"")</f>
        <v/>
      </c>
      <c r="D180" s="21" t="str">
        <f>IF(C180&gt;'Inf.'!$I$10,"",VLOOKUP(A180,'Q1.SL'!B:F,2,FALSE))</f>
        <v/>
      </c>
      <c r="E180" s="21" t="str">
        <f>IF(C180&gt;'Inf.'!$I$10,"",VLOOKUP(A180,'Q1.SL'!B:F,3,FALSE))</f>
        <v/>
      </c>
      <c r="F180" s="20" t="str">
        <f>IF(C180&gt;'Inf.'!$I$10,"",VLOOKUP(A180,'Q1.SL'!B:F,4,FALSE))</f>
        <v/>
      </c>
      <c r="G180" s="20" t="str">
        <f>IF(C180&gt;'Inf.'!$I$10,"",VLOOKUP(A180,'Q1.SL'!B:F,5,FALSE))</f>
        <v/>
      </c>
      <c r="H180" s="42"/>
      <c r="I180" s="42"/>
      <c r="J180" s="43"/>
      <c r="K180" s="42"/>
      <c r="L180" s="12" t="str">
        <f>_xlfn.IFERROR(IF(C180&gt;'Inf.'!$I$10,"",I180),"")</f>
        <v/>
      </c>
      <c r="M180" s="8" t="str">
        <f>_xlfn.IFERROR(IF('Inf.'!$C$10="Onsight",IF(L180="TOP",10^7+(10-J180)+(3-K180)*10,L180*10^5+(3-K180)*10),IF(L180="TOP",10^7+(3-K180)*10,L180*10^5+(3-K180)*10)),"")</f>
        <v/>
      </c>
      <c r="N180" s="8" t="str">
        <f t="shared" si="9"/>
        <v/>
      </c>
      <c r="O180" s="8" t="str">
        <f>_xlfn.IFERROR(N180*100+'Rec.'!I173,"")</f>
        <v/>
      </c>
      <c r="P180" s="8" t="str">
        <f t="shared" si="10"/>
        <v/>
      </c>
    </row>
    <row r="181" spans="1:16" ht="21.95" customHeight="1">
      <c r="A181" s="8" t="str">
        <f t="shared" si="11"/>
        <v/>
      </c>
      <c r="B181" s="8" t="str">
        <f t="shared" si="8"/>
        <v/>
      </c>
      <c r="C181" s="20" t="str">
        <f>IF('Rec.'!H174&gt;0,COUNT('Rec.'!H$2:H174),"")</f>
        <v/>
      </c>
      <c r="D181" s="21" t="str">
        <f>IF(C181&gt;'Inf.'!$I$10,"",VLOOKUP(A181,'Q1.SL'!B:F,2,FALSE))</f>
        <v/>
      </c>
      <c r="E181" s="21" t="str">
        <f>IF(C181&gt;'Inf.'!$I$10,"",VLOOKUP(A181,'Q1.SL'!B:F,3,FALSE))</f>
        <v/>
      </c>
      <c r="F181" s="20" t="str">
        <f>IF(C181&gt;'Inf.'!$I$10,"",VLOOKUP(A181,'Q1.SL'!B:F,4,FALSE))</f>
        <v/>
      </c>
      <c r="G181" s="20" t="str">
        <f>IF(C181&gt;'Inf.'!$I$10,"",VLOOKUP(A181,'Q1.SL'!B:F,5,FALSE))</f>
        <v/>
      </c>
      <c r="H181" s="42"/>
      <c r="I181" s="42"/>
      <c r="J181" s="43"/>
      <c r="K181" s="42"/>
      <c r="L181" s="12" t="str">
        <f>_xlfn.IFERROR(IF(C181&gt;'Inf.'!$I$10,"",I181),"")</f>
        <v/>
      </c>
      <c r="M181" s="8" t="str">
        <f>_xlfn.IFERROR(IF('Inf.'!$C$10="Onsight",IF(L181="TOP",10^7+(10-J181)+(3-K181)*10,L181*10^5+(3-K181)*10),IF(L181="TOP",10^7+(3-K181)*10,L181*10^5+(3-K181)*10)),"")</f>
        <v/>
      </c>
      <c r="N181" s="8" t="str">
        <f t="shared" si="9"/>
        <v/>
      </c>
      <c r="O181" s="8" t="str">
        <f>_xlfn.IFERROR(N181*100+'Rec.'!I174,"")</f>
        <v/>
      </c>
      <c r="P181" s="8" t="str">
        <f t="shared" si="10"/>
        <v/>
      </c>
    </row>
    <row r="182" spans="1:16" ht="21.95" customHeight="1">
      <c r="A182" s="8" t="str">
        <f t="shared" si="11"/>
        <v/>
      </c>
      <c r="B182" s="8" t="str">
        <f t="shared" si="8"/>
        <v/>
      </c>
      <c r="C182" s="20" t="str">
        <f>IF('Rec.'!H175&gt;0,COUNT('Rec.'!H$2:H175),"")</f>
        <v/>
      </c>
      <c r="D182" s="21" t="str">
        <f>IF(C182&gt;'Inf.'!$I$10,"",VLOOKUP(A182,'Q1.SL'!B:F,2,FALSE))</f>
        <v/>
      </c>
      <c r="E182" s="21" t="str">
        <f>IF(C182&gt;'Inf.'!$I$10,"",VLOOKUP(A182,'Q1.SL'!B:F,3,FALSE))</f>
        <v/>
      </c>
      <c r="F182" s="20" t="str">
        <f>IF(C182&gt;'Inf.'!$I$10,"",VLOOKUP(A182,'Q1.SL'!B:F,4,FALSE))</f>
        <v/>
      </c>
      <c r="G182" s="20" t="str">
        <f>IF(C182&gt;'Inf.'!$I$10,"",VLOOKUP(A182,'Q1.SL'!B:F,5,FALSE))</f>
        <v/>
      </c>
      <c r="H182" s="42"/>
      <c r="I182" s="42"/>
      <c r="J182" s="43"/>
      <c r="K182" s="42"/>
      <c r="L182" s="12" t="str">
        <f>_xlfn.IFERROR(IF(C182&gt;'Inf.'!$I$10,"",I182),"")</f>
        <v/>
      </c>
      <c r="M182" s="8" t="str">
        <f>_xlfn.IFERROR(IF('Inf.'!$C$10="Onsight",IF(L182="TOP",10^7+(10-J182)+(3-K182)*10,L182*10^5+(3-K182)*10),IF(L182="TOP",10^7+(3-K182)*10,L182*10^5+(3-K182)*10)),"")</f>
        <v/>
      </c>
      <c r="N182" s="8" t="str">
        <f t="shared" si="9"/>
        <v/>
      </c>
      <c r="O182" s="8" t="str">
        <f>_xlfn.IFERROR(N182*100+'Rec.'!I175,"")</f>
        <v/>
      </c>
      <c r="P182" s="8" t="str">
        <f t="shared" si="10"/>
        <v/>
      </c>
    </row>
    <row r="183" spans="1:16" ht="21.95" customHeight="1">
      <c r="A183" s="8" t="str">
        <f t="shared" si="11"/>
        <v/>
      </c>
      <c r="B183" s="8" t="str">
        <f t="shared" si="8"/>
        <v/>
      </c>
      <c r="C183" s="20" t="str">
        <f>IF('Rec.'!H176&gt;0,COUNT('Rec.'!H$2:H176),"")</f>
        <v/>
      </c>
      <c r="D183" s="21" t="str">
        <f>IF(C183&gt;'Inf.'!$I$10,"",VLOOKUP(A183,'Q1.SL'!B:F,2,FALSE))</f>
        <v/>
      </c>
      <c r="E183" s="21" t="str">
        <f>IF(C183&gt;'Inf.'!$I$10,"",VLOOKUP(A183,'Q1.SL'!B:F,3,FALSE))</f>
        <v/>
      </c>
      <c r="F183" s="20" t="str">
        <f>IF(C183&gt;'Inf.'!$I$10,"",VLOOKUP(A183,'Q1.SL'!B:F,4,FALSE))</f>
        <v/>
      </c>
      <c r="G183" s="20" t="str">
        <f>IF(C183&gt;'Inf.'!$I$10,"",VLOOKUP(A183,'Q1.SL'!B:F,5,FALSE))</f>
        <v/>
      </c>
      <c r="H183" s="42"/>
      <c r="I183" s="42"/>
      <c r="J183" s="43"/>
      <c r="K183" s="42"/>
      <c r="L183" s="12" t="str">
        <f>_xlfn.IFERROR(IF(C183&gt;'Inf.'!$I$10,"",I183),"")</f>
        <v/>
      </c>
      <c r="M183" s="8" t="str">
        <f>_xlfn.IFERROR(IF('Inf.'!$C$10="Onsight",IF(L183="TOP",10^7+(10-J183)+(3-K183)*10,L183*10^5+(3-K183)*10),IF(L183="TOP",10^7+(3-K183)*10,L183*10^5+(3-K183)*10)),"")</f>
        <v/>
      </c>
      <c r="N183" s="8" t="str">
        <f t="shared" si="9"/>
        <v/>
      </c>
      <c r="O183" s="8" t="str">
        <f>_xlfn.IFERROR(N183*100+'Rec.'!I176,"")</f>
        <v/>
      </c>
      <c r="P183" s="8" t="str">
        <f t="shared" si="10"/>
        <v/>
      </c>
    </row>
    <row r="184" spans="1:16" ht="21.95" customHeight="1">
      <c r="A184" s="8" t="str">
        <f t="shared" si="11"/>
        <v/>
      </c>
      <c r="B184" s="8" t="str">
        <f t="shared" si="8"/>
        <v/>
      </c>
      <c r="C184" s="20" t="str">
        <f>IF('Rec.'!H177&gt;0,COUNT('Rec.'!H$2:H177),"")</f>
        <v/>
      </c>
      <c r="D184" s="21" t="str">
        <f>IF(C184&gt;'Inf.'!$I$10,"",VLOOKUP(A184,'Q1.SL'!B:F,2,FALSE))</f>
        <v/>
      </c>
      <c r="E184" s="21" t="str">
        <f>IF(C184&gt;'Inf.'!$I$10,"",VLOOKUP(A184,'Q1.SL'!B:F,3,FALSE))</f>
        <v/>
      </c>
      <c r="F184" s="20" t="str">
        <f>IF(C184&gt;'Inf.'!$I$10,"",VLOOKUP(A184,'Q1.SL'!B:F,4,FALSE))</f>
        <v/>
      </c>
      <c r="G184" s="20" t="str">
        <f>IF(C184&gt;'Inf.'!$I$10,"",VLOOKUP(A184,'Q1.SL'!B:F,5,FALSE))</f>
        <v/>
      </c>
      <c r="H184" s="42"/>
      <c r="I184" s="42"/>
      <c r="J184" s="43"/>
      <c r="K184" s="42"/>
      <c r="L184" s="12" t="str">
        <f>_xlfn.IFERROR(IF(C184&gt;'Inf.'!$I$10,"",I184),"")</f>
        <v/>
      </c>
      <c r="M184" s="8" t="str">
        <f>_xlfn.IFERROR(IF('Inf.'!$C$10="Onsight",IF(L184="TOP",10^7+(10-J184)+(3-K184)*10,L184*10^5+(3-K184)*10),IF(L184="TOP",10^7+(3-K184)*10,L184*10^5+(3-K184)*10)),"")</f>
        <v/>
      </c>
      <c r="N184" s="8" t="str">
        <f t="shared" si="9"/>
        <v/>
      </c>
      <c r="O184" s="8" t="str">
        <f>_xlfn.IFERROR(N184*100+'Rec.'!I177,"")</f>
        <v/>
      </c>
      <c r="P184" s="8" t="str">
        <f t="shared" si="10"/>
        <v/>
      </c>
    </row>
    <row r="185" spans="1:16" ht="21.95" customHeight="1">
      <c r="A185" s="8" t="str">
        <f t="shared" si="11"/>
        <v/>
      </c>
      <c r="B185" s="8" t="str">
        <f t="shared" si="8"/>
        <v/>
      </c>
      <c r="C185" s="20" t="str">
        <f>IF('Rec.'!H178&gt;0,COUNT('Rec.'!H$2:H178),"")</f>
        <v/>
      </c>
      <c r="D185" s="21" t="str">
        <f>IF(C185&gt;'Inf.'!$I$10,"",VLOOKUP(A185,'Q1.SL'!B:F,2,FALSE))</f>
        <v/>
      </c>
      <c r="E185" s="21" t="str">
        <f>IF(C185&gt;'Inf.'!$I$10,"",VLOOKUP(A185,'Q1.SL'!B:F,3,FALSE))</f>
        <v/>
      </c>
      <c r="F185" s="20" t="str">
        <f>IF(C185&gt;'Inf.'!$I$10,"",VLOOKUP(A185,'Q1.SL'!B:F,4,FALSE))</f>
        <v/>
      </c>
      <c r="G185" s="20" t="str">
        <f>IF(C185&gt;'Inf.'!$I$10,"",VLOOKUP(A185,'Q1.SL'!B:F,5,FALSE))</f>
        <v/>
      </c>
      <c r="H185" s="42"/>
      <c r="I185" s="42"/>
      <c r="J185" s="43"/>
      <c r="K185" s="42"/>
      <c r="L185" s="12" t="str">
        <f>_xlfn.IFERROR(IF(C185&gt;'Inf.'!$I$10,"",I185),"")</f>
        <v/>
      </c>
      <c r="M185" s="8" t="str">
        <f>_xlfn.IFERROR(IF('Inf.'!$C$10="Onsight",IF(L185="TOP",10^7+(10-J185)+(3-K185)*10,L185*10^5+(3-K185)*10),IF(L185="TOP",10^7+(3-K185)*10,L185*10^5+(3-K185)*10)),"")</f>
        <v/>
      </c>
      <c r="N185" s="8" t="str">
        <f t="shared" si="9"/>
        <v/>
      </c>
      <c r="O185" s="8" t="str">
        <f>_xlfn.IFERROR(N185*100+'Rec.'!I178,"")</f>
        <v/>
      </c>
      <c r="P185" s="8" t="str">
        <f t="shared" si="10"/>
        <v/>
      </c>
    </row>
    <row r="186" spans="1:16" ht="21.95" customHeight="1">
      <c r="A186" s="8" t="str">
        <f t="shared" si="11"/>
        <v/>
      </c>
      <c r="B186" s="8" t="str">
        <f t="shared" si="8"/>
        <v/>
      </c>
      <c r="C186" s="20" t="str">
        <f>IF('Rec.'!H179&gt;0,COUNT('Rec.'!H$2:H179),"")</f>
        <v/>
      </c>
      <c r="D186" s="21" t="str">
        <f>IF(C186&gt;'Inf.'!$I$10,"",VLOOKUP(A186,'Q1.SL'!B:F,2,FALSE))</f>
        <v/>
      </c>
      <c r="E186" s="21" t="str">
        <f>IF(C186&gt;'Inf.'!$I$10,"",VLOOKUP(A186,'Q1.SL'!B:F,3,FALSE))</f>
        <v/>
      </c>
      <c r="F186" s="20" t="str">
        <f>IF(C186&gt;'Inf.'!$I$10,"",VLOOKUP(A186,'Q1.SL'!B:F,4,FALSE))</f>
        <v/>
      </c>
      <c r="G186" s="20" t="str">
        <f>IF(C186&gt;'Inf.'!$I$10,"",VLOOKUP(A186,'Q1.SL'!B:F,5,FALSE))</f>
        <v/>
      </c>
      <c r="H186" s="42"/>
      <c r="I186" s="42"/>
      <c r="J186" s="43"/>
      <c r="K186" s="42"/>
      <c r="L186" s="12" t="str">
        <f>_xlfn.IFERROR(IF(C186&gt;'Inf.'!$I$10,"",I186),"")</f>
        <v/>
      </c>
      <c r="M186" s="8" t="str">
        <f>_xlfn.IFERROR(IF('Inf.'!$C$10="Onsight",IF(L186="TOP",10^7+(10-J186)+(3-K186)*10,L186*10^5+(3-K186)*10),IF(L186="TOP",10^7+(3-K186)*10,L186*10^5+(3-K186)*10)),"")</f>
        <v/>
      </c>
      <c r="N186" s="8" t="str">
        <f t="shared" si="9"/>
        <v/>
      </c>
      <c r="O186" s="8" t="str">
        <f>_xlfn.IFERROR(N186*100+'Rec.'!I179,"")</f>
        <v/>
      </c>
      <c r="P186" s="8" t="str">
        <f t="shared" si="10"/>
        <v/>
      </c>
    </row>
    <row r="187" spans="1:16" ht="21.95" customHeight="1">
      <c r="A187" s="8" t="str">
        <f t="shared" si="11"/>
        <v/>
      </c>
      <c r="B187" s="8" t="str">
        <f t="shared" si="8"/>
        <v/>
      </c>
      <c r="C187" s="20" t="str">
        <f>IF('Rec.'!H180&gt;0,COUNT('Rec.'!H$2:H180),"")</f>
        <v/>
      </c>
      <c r="D187" s="21" t="str">
        <f>IF(C187&gt;'Inf.'!$I$10,"",VLOOKUP(A187,'Q1.SL'!B:F,2,FALSE))</f>
        <v/>
      </c>
      <c r="E187" s="21" t="str">
        <f>IF(C187&gt;'Inf.'!$I$10,"",VLOOKUP(A187,'Q1.SL'!B:F,3,FALSE))</f>
        <v/>
      </c>
      <c r="F187" s="20" t="str">
        <f>IF(C187&gt;'Inf.'!$I$10,"",VLOOKUP(A187,'Q1.SL'!B:F,4,FALSE))</f>
        <v/>
      </c>
      <c r="G187" s="20" t="str">
        <f>IF(C187&gt;'Inf.'!$I$10,"",VLOOKUP(A187,'Q1.SL'!B:F,5,FALSE))</f>
        <v/>
      </c>
      <c r="H187" s="42"/>
      <c r="I187" s="42"/>
      <c r="J187" s="43"/>
      <c r="K187" s="42"/>
      <c r="L187" s="12" t="str">
        <f>_xlfn.IFERROR(IF(C187&gt;'Inf.'!$I$10,"",I187),"")</f>
        <v/>
      </c>
      <c r="M187" s="8" t="str">
        <f>_xlfn.IFERROR(IF('Inf.'!$C$10="Onsight",IF(L187="TOP",10^7+(10-J187)+(3-K187)*10,L187*10^5+(3-K187)*10),IF(L187="TOP",10^7+(3-K187)*10,L187*10^5+(3-K187)*10)),"")</f>
        <v/>
      </c>
      <c r="N187" s="8" t="str">
        <f t="shared" si="9"/>
        <v/>
      </c>
      <c r="O187" s="8" t="str">
        <f>_xlfn.IFERROR(N187*100+'Rec.'!I180,"")</f>
        <v/>
      </c>
      <c r="P187" s="8" t="str">
        <f t="shared" si="10"/>
        <v/>
      </c>
    </row>
    <row r="188" spans="1:16" ht="21.95" customHeight="1">
      <c r="A188" s="8" t="str">
        <f t="shared" si="11"/>
        <v/>
      </c>
      <c r="B188" s="8" t="str">
        <f t="shared" si="8"/>
        <v/>
      </c>
      <c r="C188" s="20" t="str">
        <f>IF('Rec.'!H181&gt;0,COUNT('Rec.'!H$2:H181),"")</f>
        <v/>
      </c>
      <c r="D188" s="21" t="str">
        <f>IF(C188&gt;'Inf.'!$I$10,"",VLOOKUP(A188,'Q1.SL'!B:F,2,FALSE))</f>
        <v/>
      </c>
      <c r="E188" s="21" t="str">
        <f>IF(C188&gt;'Inf.'!$I$10,"",VLOOKUP(A188,'Q1.SL'!B:F,3,FALSE))</f>
        <v/>
      </c>
      <c r="F188" s="20" t="str">
        <f>IF(C188&gt;'Inf.'!$I$10,"",VLOOKUP(A188,'Q1.SL'!B:F,4,FALSE))</f>
        <v/>
      </c>
      <c r="G188" s="20" t="str">
        <f>IF(C188&gt;'Inf.'!$I$10,"",VLOOKUP(A188,'Q1.SL'!B:F,5,FALSE))</f>
        <v/>
      </c>
      <c r="H188" s="42"/>
      <c r="I188" s="42"/>
      <c r="J188" s="43"/>
      <c r="K188" s="42"/>
      <c r="L188" s="12" t="str">
        <f>_xlfn.IFERROR(IF(C188&gt;'Inf.'!$I$10,"",I188),"")</f>
        <v/>
      </c>
      <c r="M188" s="8" t="str">
        <f>_xlfn.IFERROR(IF('Inf.'!$C$10="Onsight",IF(L188="TOP",10^7+(10-J188)+(3-K188)*10,L188*10^5+(3-K188)*10),IF(L188="TOP",10^7+(3-K188)*10,L188*10^5+(3-K188)*10)),"")</f>
        <v/>
      </c>
      <c r="N188" s="8" t="str">
        <f t="shared" si="9"/>
        <v/>
      </c>
      <c r="O188" s="8" t="str">
        <f>_xlfn.IFERROR(N188*100+'Rec.'!I181,"")</f>
        <v/>
      </c>
      <c r="P188" s="8" t="str">
        <f t="shared" si="10"/>
        <v/>
      </c>
    </row>
    <row r="189" spans="1:16" ht="21.95" customHeight="1">
      <c r="A189" s="8" t="str">
        <f t="shared" si="11"/>
        <v/>
      </c>
      <c r="B189" s="8" t="str">
        <f t="shared" si="8"/>
        <v/>
      </c>
      <c r="C189" s="20" t="str">
        <f>IF('Rec.'!H182&gt;0,COUNT('Rec.'!H$2:H182),"")</f>
        <v/>
      </c>
      <c r="D189" s="21" t="str">
        <f>IF(C189&gt;'Inf.'!$I$10,"",VLOOKUP(A189,'Q1.SL'!B:F,2,FALSE))</f>
        <v/>
      </c>
      <c r="E189" s="21" t="str">
        <f>IF(C189&gt;'Inf.'!$I$10,"",VLOOKUP(A189,'Q1.SL'!B:F,3,FALSE))</f>
        <v/>
      </c>
      <c r="F189" s="20" t="str">
        <f>IF(C189&gt;'Inf.'!$I$10,"",VLOOKUP(A189,'Q1.SL'!B:F,4,FALSE))</f>
        <v/>
      </c>
      <c r="G189" s="20" t="str">
        <f>IF(C189&gt;'Inf.'!$I$10,"",VLOOKUP(A189,'Q1.SL'!B:F,5,FALSE))</f>
        <v/>
      </c>
      <c r="H189" s="42"/>
      <c r="I189" s="42"/>
      <c r="J189" s="43"/>
      <c r="K189" s="42"/>
      <c r="L189" s="12" t="str">
        <f>_xlfn.IFERROR(IF(C189&gt;'Inf.'!$I$10,"",I189),"")</f>
        <v/>
      </c>
      <c r="M189" s="8" t="str">
        <f>_xlfn.IFERROR(IF('Inf.'!$C$10="Onsight",IF(L189="TOP",10^7+(10-J189)+(3-K189)*10,L189*10^5+(3-K189)*10),IF(L189="TOP",10^7+(3-K189)*10,L189*10^5+(3-K189)*10)),"")</f>
        <v/>
      </c>
      <c r="N189" s="8" t="str">
        <f t="shared" si="9"/>
        <v/>
      </c>
      <c r="O189" s="8" t="str">
        <f>_xlfn.IFERROR(N189*100+'Rec.'!I182,"")</f>
        <v/>
      </c>
      <c r="P189" s="8" t="str">
        <f t="shared" si="10"/>
        <v/>
      </c>
    </row>
    <row r="190" spans="1:16" ht="21.95" customHeight="1">
      <c r="A190" s="8" t="str">
        <f t="shared" si="11"/>
        <v/>
      </c>
      <c r="B190" s="8" t="str">
        <f t="shared" si="8"/>
        <v/>
      </c>
      <c r="C190" s="20" t="str">
        <f>IF('Rec.'!H183&gt;0,COUNT('Rec.'!H$2:H183),"")</f>
        <v/>
      </c>
      <c r="D190" s="21" t="str">
        <f>IF(C190&gt;'Inf.'!$I$10,"",VLOOKUP(A190,'Q1.SL'!B:F,2,FALSE))</f>
        <v/>
      </c>
      <c r="E190" s="21" t="str">
        <f>IF(C190&gt;'Inf.'!$I$10,"",VLOOKUP(A190,'Q1.SL'!B:F,3,FALSE))</f>
        <v/>
      </c>
      <c r="F190" s="20" t="str">
        <f>IF(C190&gt;'Inf.'!$I$10,"",VLOOKUP(A190,'Q1.SL'!B:F,4,FALSE))</f>
        <v/>
      </c>
      <c r="G190" s="20" t="str">
        <f>IF(C190&gt;'Inf.'!$I$10,"",VLOOKUP(A190,'Q1.SL'!B:F,5,FALSE))</f>
        <v/>
      </c>
      <c r="H190" s="42"/>
      <c r="I190" s="42"/>
      <c r="J190" s="43"/>
      <c r="K190" s="42"/>
      <c r="L190" s="12" t="str">
        <f>_xlfn.IFERROR(IF(C190&gt;'Inf.'!$I$10,"",I190),"")</f>
        <v/>
      </c>
      <c r="M190" s="8" t="str">
        <f>_xlfn.IFERROR(IF('Inf.'!$C$10="Onsight",IF(L190="TOP",10^7+(10-J190)+(3-K190)*10,L190*10^5+(3-K190)*10),IF(L190="TOP",10^7+(3-K190)*10,L190*10^5+(3-K190)*10)),"")</f>
        <v/>
      </c>
      <c r="N190" s="8" t="str">
        <f t="shared" si="9"/>
        <v/>
      </c>
      <c r="O190" s="8" t="str">
        <f>_xlfn.IFERROR(N190*100+'Rec.'!I183,"")</f>
        <v/>
      </c>
      <c r="P190" s="8" t="str">
        <f t="shared" si="10"/>
        <v/>
      </c>
    </row>
    <row r="191" spans="1:16" ht="21.95" customHeight="1">
      <c r="A191" s="8" t="str">
        <f t="shared" si="11"/>
        <v/>
      </c>
      <c r="B191" s="8" t="str">
        <f t="shared" si="8"/>
        <v/>
      </c>
      <c r="C191" s="20" t="str">
        <f>IF('Rec.'!H184&gt;0,COUNT('Rec.'!H$2:H184),"")</f>
        <v/>
      </c>
      <c r="D191" s="21" t="str">
        <f>IF(C191&gt;'Inf.'!$I$10,"",VLOOKUP(A191,'Q1.SL'!B:F,2,FALSE))</f>
        <v/>
      </c>
      <c r="E191" s="21" t="str">
        <f>IF(C191&gt;'Inf.'!$I$10,"",VLOOKUP(A191,'Q1.SL'!B:F,3,FALSE))</f>
        <v/>
      </c>
      <c r="F191" s="20" t="str">
        <f>IF(C191&gt;'Inf.'!$I$10,"",VLOOKUP(A191,'Q1.SL'!B:F,4,FALSE))</f>
        <v/>
      </c>
      <c r="G191" s="20" t="str">
        <f>IF(C191&gt;'Inf.'!$I$10,"",VLOOKUP(A191,'Q1.SL'!B:F,5,FALSE))</f>
        <v/>
      </c>
      <c r="H191" s="42"/>
      <c r="I191" s="42"/>
      <c r="J191" s="43"/>
      <c r="K191" s="42"/>
      <c r="L191" s="12" t="str">
        <f>_xlfn.IFERROR(IF(C191&gt;'Inf.'!$I$10,"",I191),"")</f>
        <v/>
      </c>
      <c r="M191" s="8" t="str">
        <f>_xlfn.IFERROR(IF('Inf.'!$C$10="Onsight",IF(L191="TOP",10^7+(10-J191)+(3-K191)*10,L191*10^5+(3-K191)*10),IF(L191="TOP",10^7+(3-K191)*10,L191*10^5+(3-K191)*10)),"")</f>
        <v/>
      </c>
      <c r="N191" s="8" t="str">
        <f t="shared" si="9"/>
        <v/>
      </c>
      <c r="O191" s="8" t="str">
        <f>_xlfn.IFERROR(N191*100+'Rec.'!I184,"")</f>
        <v/>
      </c>
      <c r="P191" s="8" t="str">
        <f t="shared" si="10"/>
        <v/>
      </c>
    </row>
    <row r="192" spans="1:16" ht="21.95" customHeight="1">
      <c r="A192" s="8" t="str">
        <f t="shared" si="11"/>
        <v/>
      </c>
      <c r="B192" s="8" t="str">
        <f t="shared" si="8"/>
        <v/>
      </c>
      <c r="C192" s="20" t="str">
        <f>IF('Rec.'!H185&gt;0,COUNT('Rec.'!H$2:H185),"")</f>
        <v/>
      </c>
      <c r="D192" s="21" t="str">
        <f>IF(C192&gt;'Inf.'!$I$10,"",VLOOKUP(A192,'Q1.SL'!B:F,2,FALSE))</f>
        <v/>
      </c>
      <c r="E192" s="21" t="str">
        <f>IF(C192&gt;'Inf.'!$I$10,"",VLOOKUP(A192,'Q1.SL'!B:F,3,FALSE))</f>
        <v/>
      </c>
      <c r="F192" s="20" t="str">
        <f>IF(C192&gt;'Inf.'!$I$10,"",VLOOKUP(A192,'Q1.SL'!B:F,4,FALSE))</f>
        <v/>
      </c>
      <c r="G192" s="20" t="str">
        <f>IF(C192&gt;'Inf.'!$I$10,"",VLOOKUP(A192,'Q1.SL'!B:F,5,FALSE))</f>
        <v/>
      </c>
      <c r="H192" s="42"/>
      <c r="I192" s="42"/>
      <c r="J192" s="43"/>
      <c r="K192" s="42"/>
      <c r="L192" s="12" t="str">
        <f>_xlfn.IFERROR(IF(C192&gt;'Inf.'!$I$10,"",I192),"")</f>
        <v/>
      </c>
      <c r="M192" s="8" t="str">
        <f>_xlfn.IFERROR(IF('Inf.'!$C$10="Onsight",IF(L192="TOP",10^7+(10-J192)+(3-K192)*10,L192*10^5+(3-K192)*10),IF(L192="TOP",10^7+(3-K192)*10,L192*10^5+(3-K192)*10)),"")</f>
        <v/>
      </c>
      <c r="N192" s="8" t="str">
        <f t="shared" si="9"/>
        <v/>
      </c>
      <c r="O192" s="8" t="str">
        <f>_xlfn.IFERROR(N192*100+'Rec.'!I185,"")</f>
        <v/>
      </c>
      <c r="P192" s="8" t="str">
        <f t="shared" si="10"/>
        <v/>
      </c>
    </row>
    <row r="193" spans="1:16" ht="21.95" customHeight="1">
      <c r="A193" s="8" t="str">
        <f t="shared" si="11"/>
        <v/>
      </c>
      <c r="B193" s="8" t="str">
        <f t="shared" si="8"/>
        <v/>
      </c>
      <c r="C193" s="20" t="str">
        <f>IF('Rec.'!H186&gt;0,COUNT('Rec.'!H$2:H186),"")</f>
        <v/>
      </c>
      <c r="D193" s="21" t="str">
        <f>IF(C193&gt;'Inf.'!$I$10,"",VLOOKUP(A193,'Q1.SL'!B:F,2,FALSE))</f>
        <v/>
      </c>
      <c r="E193" s="21" t="str">
        <f>IF(C193&gt;'Inf.'!$I$10,"",VLOOKUP(A193,'Q1.SL'!B:F,3,FALSE))</f>
        <v/>
      </c>
      <c r="F193" s="20" t="str">
        <f>IF(C193&gt;'Inf.'!$I$10,"",VLOOKUP(A193,'Q1.SL'!B:F,4,FALSE))</f>
        <v/>
      </c>
      <c r="G193" s="20" t="str">
        <f>IF(C193&gt;'Inf.'!$I$10,"",VLOOKUP(A193,'Q1.SL'!B:F,5,FALSE))</f>
        <v/>
      </c>
      <c r="H193" s="42"/>
      <c r="I193" s="42"/>
      <c r="J193" s="43"/>
      <c r="K193" s="42"/>
      <c r="L193" s="12" t="str">
        <f>_xlfn.IFERROR(IF(C193&gt;'Inf.'!$I$10,"",I193),"")</f>
        <v/>
      </c>
      <c r="M193" s="8" t="str">
        <f>_xlfn.IFERROR(IF('Inf.'!$C$10="Onsight",IF(L193="TOP",10^7+(10-J193)+(3-K193)*10,L193*10^5+(3-K193)*10),IF(L193="TOP",10^7+(3-K193)*10,L193*10^5+(3-K193)*10)),"")</f>
        <v/>
      </c>
      <c r="N193" s="8" t="str">
        <f t="shared" si="9"/>
        <v/>
      </c>
      <c r="O193" s="8" t="str">
        <f>_xlfn.IFERROR(N193*100+'Rec.'!I186,"")</f>
        <v/>
      </c>
      <c r="P193" s="8" t="str">
        <f t="shared" si="10"/>
        <v/>
      </c>
    </row>
    <row r="194" spans="1:16" ht="21.95" customHeight="1">
      <c r="A194" s="8" t="str">
        <f t="shared" si="11"/>
        <v/>
      </c>
      <c r="B194" s="8" t="str">
        <f t="shared" si="8"/>
        <v/>
      </c>
      <c r="C194" s="20" t="str">
        <f>IF('Rec.'!H187&gt;0,COUNT('Rec.'!H$2:H187),"")</f>
        <v/>
      </c>
      <c r="D194" s="21" t="str">
        <f>IF(C194&gt;'Inf.'!$I$10,"",VLOOKUP(A194,'Q1.SL'!B:F,2,FALSE))</f>
        <v/>
      </c>
      <c r="E194" s="21" t="str">
        <f>IF(C194&gt;'Inf.'!$I$10,"",VLOOKUP(A194,'Q1.SL'!B:F,3,FALSE))</f>
        <v/>
      </c>
      <c r="F194" s="20" t="str">
        <f>IF(C194&gt;'Inf.'!$I$10,"",VLOOKUP(A194,'Q1.SL'!B:F,4,FALSE))</f>
        <v/>
      </c>
      <c r="G194" s="20" t="str">
        <f>IF(C194&gt;'Inf.'!$I$10,"",VLOOKUP(A194,'Q1.SL'!B:F,5,FALSE))</f>
        <v/>
      </c>
      <c r="H194" s="42"/>
      <c r="I194" s="42"/>
      <c r="J194" s="43"/>
      <c r="K194" s="42"/>
      <c r="L194" s="12" t="str">
        <f>_xlfn.IFERROR(IF(C194&gt;'Inf.'!$I$10,"",I194),"")</f>
        <v/>
      </c>
      <c r="M194" s="8" t="str">
        <f>_xlfn.IFERROR(IF('Inf.'!$C$10="Onsight",IF(L194="TOP",10^7+(10-J194)+(3-K194)*10,L194*10^5+(3-K194)*10),IF(L194="TOP",10^7+(3-K194)*10,L194*10^5+(3-K194)*10)),"")</f>
        <v/>
      </c>
      <c r="N194" s="8" t="str">
        <f t="shared" si="9"/>
        <v/>
      </c>
      <c r="O194" s="8" t="str">
        <f>_xlfn.IFERROR(N194*100+'Rec.'!I187,"")</f>
        <v/>
      </c>
      <c r="P194" s="8" t="str">
        <f t="shared" si="10"/>
        <v/>
      </c>
    </row>
    <row r="195" spans="1:16" ht="21.95" customHeight="1">
      <c r="A195" s="8" t="str">
        <f t="shared" si="11"/>
        <v/>
      </c>
      <c r="B195" s="8" t="str">
        <f t="shared" si="8"/>
        <v/>
      </c>
      <c r="C195" s="20" t="str">
        <f>IF('Rec.'!H188&gt;0,COUNT('Rec.'!H$2:H188),"")</f>
        <v/>
      </c>
      <c r="D195" s="21" t="str">
        <f>IF(C195&gt;'Inf.'!$I$10,"",VLOOKUP(A195,'Q1.SL'!B:F,2,FALSE))</f>
        <v/>
      </c>
      <c r="E195" s="21" t="str">
        <f>IF(C195&gt;'Inf.'!$I$10,"",VLOOKUP(A195,'Q1.SL'!B:F,3,FALSE))</f>
        <v/>
      </c>
      <c r="F195" s="20" t="str">
        <f>IF(C195&gt;'Inf.'!$I$10,"",VLOOKUP(A195,'Q1.SL'!B:F,4,FALSE))</f>
        <v/>
      </c>
      <c r="G195" s="20" t="str">
        <f>IF(C195&gt;'Inf.'!$I$10,"",VLOOKUP(A195,'Q1.SL'!B:F,5,FALSE))</f>
        <v/>
      </c>
      <c r="H195" s="42"/>
      <c r="I195" s="42"/>
      <c r="J195" s="43"/>
      <c r="K195" s="42"/>
      <c r="L195" s="12" t="str">
        <f>_xlfn.IFERROR(IF(C195&gt;'Inf.'!$I$10,"",I195),"")</f>
        <v/>
      </c>
      <c r="M195" s="8" t="str">
        <f>_xlfn.IFERROR(IF('Inf.'!$C$10="Onsight",IF(L195="TOP",10^7+(10-J195)+(3-K195)*10,L195*10^5+(3-K195)*10),IF(L195="TOP",10^7+(3-K195)*10,L195*10^5+(3-K195)*10)),"")</f>
        <v/>
      </c>
      <c r="N195" s="8" t="str">
        <f t="shared" si="9"/>
        <v/>
      </c>
      <c r="O195" s="8" t="str">
        <f>_xlfn.IFERROR(N195*100+'Rec.'!I188,"")</f>
        <v/>
      </c>
      <c r="P195" s="8" t="str">
        <f t="shared" si="10"/>
        <v/>
      </c>
    </row>
    <row r="196" spans="1:16" ht="21.95" customHeight="1">
      <c r="A196" s="8" t="str">
        <f t="shared" si="11"/>
        <v/>
      </c>
      <c r="B196" s="8" t="str">
        <f t="shared" si="8"/>
        <v/>
      </c>
      <c r="C196" s="20" t="str">
        <f>IF('Rec.'!H189&gt;0,COUNT('Rec.'!H$2:H189),"")</f>
        <v/>
      </c>
      <c r="D196" s="21" t="str">
        <f>IF(C196&gt;'Inf.'!$I$10,"",VLOOKUP(A196,'Q1.SL'!B:F,2,FALSE))</f>
        <v/>
      </c>
      <c r="E196" s="21" t="str">
        <f>IF(C196&gt;'Inf.'!$I$10,"",VLOOKUP(A196,'Q1.SL'!B:F,3,FALSE))</f>
        <v/>
      </c>
      <c r="F196" s="20" t="str">
        <f>IF(C196&gt;'Inf.'!$I$10,"",VLOOKUP(A196,'Q1.SL'!B:F,4,FALSE))</f>
        <v/>
      </c>
      <c r="G196" s="20" t="str">
        <f>IF(C196&gt;'Inf.'!$I$10,"",VLOOKUP(A196,'Q1.SL'!B:F,5,FALSE))</f>
        <v/>
      </c>
      <c r="H196" s="42"/>
      <c r="I196" s="42"/>
      <c r="J196" s="43"/>
      <c r="K196" s="42"/>
      <c r="L196" s="12" t="str">
        <f>_xlfn.IFERROR(IF(C196&gt;'Inf.'!$I$10,"",I196),"")</f>
        <v/>
      </c>
      <c r="M196" s="8" t="str">
        <f>_xlfn.IFERROR(IF('Inf.'!$C$10="Onsight",IF(L196="TOP",10^7+(10-J196)+(3-K196)*10,L196*10^5+(3-K196)*10),IF(L196="TOP",10^7+(3-K196)*10,L196*10^5+(3-K196)*10)),"")</f>
        <v/>
      </c>
      <c r="N196" s="8" t="str">
        <f t="shared" si="9"/>
        <v/>
      </c>
      <c r="O196" s="8" t="str">
        <f>_xlfn.IFERROR(N196*100+'Rec.'!I189,"")</f>
        <v/>
      </c>
      <c r="P196" s="8" t="str">
        <f t="shared" si="10"/>
        <v/>
      </c>
    </row>
    <row r="197" spans="1:16" ht="21.95" customHeight="1">
      <c r="A197" s="8" t="str">
        <f t="shared" si="11"/>
        <v/>
      </c>
      <c r="B197" s="8" t="str">
        <f t="shared" si="8"/>
        <v/>
      </c>
      <c r="C197" s="20" t="str">
        <f>IF('Rec.'!H190&gt;0,COUNT('Rec.'!H$2:H190),"")</f>
        <v/>
      </c>
      <c r="D197" s="21" t="str">
        <f>IF(C197&gt;'Inf.'!$I$10,"",VLOOKUP(A197,'Q1.SL'!B:F,2,FALSE))</f>
        <v/>
      </c>
      <c r="E197" s="21" t="str">
        <f>IF(C197&gt;'Inf.'!$I$10,"",VLOOKUP(A197,'Q1.SL'!B:F,3,FALSE))</f>
        <v/>
      </c>
      <c r="F197" s="20" t="str">
        <f>IF(C197&gt;'Inf.'!$I$10,"",VLOOKUP(A197,'Q1.SL'!B:F,4,FALSE))</f>
        <v/>
      </c>
      <c r="G197" s="20" t="str">
        <f>IF(C197&gt;'Inf.'!$I$10,"",VLOOKUP(A197,'Q1.SL'!B:F,5,FALSE))</f>
        <v/>
      </c>
      <c r="H197" s="42"/>
      <c r="I197" s="42"/>
      <c r="J197" s="43"/>
      <c r="K197" s="42"/>
      <c r="L197" s="12" t="str">
        <f>_xlfn.IFERROR(IF(C197&gt;'Inf.'!$I$10,"",I197),"")</f>
        <v/>
      </c>
      <c r="M197" s="8" t="str">
        <f>_xlfn.IFERROR(IF('Inf.'!$C$10="Onsight",IF(L197="TOP",10^7+(10-J197)+(3-K197)*10,L197*10^5+(3-K197)*10),IF(L197="TOP",10^7+(3-K197)*10,L197*10^5+(3-K197)*10)),"")</f>
        <v/>
      </c>
      <c r="N197" s="8" t="str">
        <f t="shared" si="9"/>
        <v/>
      </c>
      <c r="O197" s="8" t="str">
        <f>_xlfn.IFERROR(N197*100+'Rec.'!I190,"")</f>
        <v/>
      </c>
      <c r="P197" s="8" t="str">
        <f t="shared" si="10"/>
        <v/>
      </c>
    </row>
    <row r="198" spans="1:16" ht="21.95" customHeight="1">
      <c r="A198" s="8" t="str">
        <f t="shared" si="11"/>
        <v/>
      </c>
      <c r="B198" s="8" t="str">
        <f t="shared" si="8"/>
        <v/>
      </c>
      <c r="C198" s="20" t="str">
        <f>IF('Rec.'!H191&gt;0,COUNT('Rec.'!H$2:H191),"")</f>
        <v/>
      </c>
      <c r="D198" s="21" t="str">
        <f>IF(C198&gt;'Inf.'!$I$10,"",VLOOKUP(A198,'Q1.SL'!B:F,2,FALSE))</f>
        <v/>
      </c>
      <c r="E198" s="21" t="str">
        <f>IF(C198&gt;'Inf.'!$I$10,"",VLOOKUP(A198,'Q1.SL'!B:F,3,FALSE))</f>
        <v/>
      </c>
      <c r="F198" s="20" t="str">
        <f>IF(C198&gt;'Inf.'!$I$10,"",VLOOKUP(A198,'Q1.SL'!B:F,4,FALSE))</f>
        <v/>
      </c>
      <c r="G198" s="20" t="str">
        <f>IF(C198&gt;'Inf.'!$I$10,"",VLOOKUP(A198,'Q1.SL'!B:F,5,FALSE))</f>
        <v/>
      </c>
      <c r="H198" s="42"/>
      <c r="I198" s="42"/>
      <c r="J198" s="43"/>
      <c r="K198" s="42"/>
      <c r="L198" s="12" t="str">
        <f>_xlfn.IFERROR(IF(C198&gt;'Inf.'!$I$10,"",I198),"")</f>
        <v/>
      </c>
      <c r="M198" s="8" t="str">
        <f>_xlfn.IFERROR(IF('Inf.'!$C$10="Onsight",IF(L198="TOP",10^7+(10-J198)+(3-K198)*10,L198*10^5+(3-K198)*10),IF(L198="TOP",10^7+(3-K198)*10,L198*10^5+(3-K198)*10)),"")</f>
        <v/>
      </c>
      <c r="N198" s="8" t="str">
        <f t="shared" si="9"/>
        <v/>
      </c>
      <c r="O198" s="8" t="str">
        <f>_xlfn.IFERROR(N198*100+'Rec.'!I191,"")</f>
        <v/>
      </c>
      <c r="P198" s="8" t="str">
        <f t="shared" si="10"/>
        <v/>
      </c>
    </row>
    <row r="199" spans="1:16" ht="21.95" customHeight="1">
      <c r="A199" s="8" t="str">
        <f t="shared" si="11"/>
        <v/>
      </c>
      <c r="B199" s="8" t="str">
        <f t="shared" si="8"/>
        <v/>
      </c>
      <c r="C199" s="20" t="str">
        <f>IF('Rec.'!H192&gt;0,COUNT('Rec.'!H$2:H192),"")</f>
        <v/>
      </c>
      <c r="D199" s="21" t="str">
        <f>IF(C199&gt;'Inf.'!$I$10,"",VLOOKUP(A199,'Q1.SL'!B:F,2,FALSE))</f>
        <v/>
      </c>
      <c r="E199" s="21" t="str">
        <f>IF(C199&gt;'Inf.'!$I$10,"",VLOOKUP(A199,'Q1.SL'!B:F,3,FALSE))</f>
        <v/>
      </c>
      <c r="F199" s="20" t="str">
        <f>IF(C199&gt;'Inf.'!$I$10,"",VLOOKUP(A199,'Q1.SL'!B:F,4,FALSE))</f>
        <v/>
      </c>
      <c r="G199" s="20" t="str">
        <f>IF(C199&gt;'Inf.'!$I$10,"",VLOOKUP(A199,'Q1.SL'!B:F,5,FALSE))</f>
        <v/>
      </c>
      <c r="H199" s="42"/>
      <c r="I199" s="42"/>
      <c r="J199" s="43"/>
      <c r="K199" s="42"/>
      <c r="L199" s="12" t="str">
        <f>_xlfn.IFERROR(IF(C199&gt;'Inf.'!$I$10,"",I199),"")</f>
        <v/>
      </c>
      <c r="M199" s="8" t="str">
        <f>_xlfn.IFERROR(IF('Inf.'!$C$10="Onsight",IF(L199="TOP",10^7+(10-J199)+(3-K199)*10,L199*10^5+(3-K199)*10),IF(L199="TOP",10^7+(3-K199)*10,L199*10^5+(3-K199)*10)),"")</f>
        <v/>
      </c>
      <c r="N199" s="8" t="str">
        <f t="shared" si="9"/>
        <v/>
      </c>
      <c r="O199" s="8" t="str">
        <f>_xlfn.IFERROR(N199*100+'Rec.'!I192,"")</f>
        <v/>
      </c>
      <c r="P199" s="8" t="str">
        <f t="shared" si="10"/>
        <v/>
      </c>
    </row>
    <row r="200" spans="1:16" ht="21.95" customHeight="1">
      <c r="A200" s="8" t="str">
        <f t="shared" si="11"/>
        <v/>
      </c>
      <c r="B200" s="8" t="str">
        <f t="shared" si="8"/>
        <v/>
      </c>
      <c r="C200" s="20" t="str">
        <f>IF('Rec.'!H193&gt;0,COUNT('Rec.'!H$2:H193),"")</f>
        <v/>
      </c>
      <c r="D200" s="21" t="str">
        <f>IF(C200&gt;'Inf.'!$I$10,"",VLOOKUP(A200,'Q1.SL'!B:F,2,FALSE))</f>
        <v/>
      </c>
      <c r="E200" s="21" t="str">
        <f>IF(C200&gt;'Inf.'!$I$10,"",VLOOKUP(A200,'Q1.SL'!B:F,3,FALSE))</f>
        <v/>
      </c>
      <c r="F200" s="20" t="str">
        <f>IF(C200&gt;'Inf.'!$I$10,"",VLOOKUP(A200,'Q1.SL'!B:F,4,FALSE))</f>
        <v/>
      </c>
      <c r="G200" s="20" t="str">
        <f>IF(C200&gt;'Inf.'!$I$10,"",VLOOKUP(A200,'Q1.SL'!B:F,5,FALSE))</f>
        <v/>
      </c>
      <c r="H200" s="42"/>
      <c r="I200" s="42"/>
      <c r="J200" s="43"/>
      <c r="K200" s="42"/>
      <c r="L200" s="12" t="str">
        <f>_xlfn.IFERROR(IF(C200&gt;'Inf.'!$I$10,"",I200),"")</f>
        <v/>
      </c>
      <c r="M200" s="8" t="str">
        <f>_xlfn.IFERROR(IF('Inf.'!$C$10="Onsight",IF(L200="TOP",10^7+(10-J200)+(3-K200)*10,L200*10^5+(3-K200)*10),IF(L200="TOP",10^7+(3-K200)*10,L200*10^5+(3-K200)*10)),"")</f>
        <v/>
      </c>
      <c r="N200" s="8" t="str">
        <f t="shared" si="9"/>
        <v/>
      </c>
      <c r="O200" s="8" t="str">
        <f>_xlfn.IFERROR(N200*100+'Rec.'!I193,"")</f>
        <v/>
      </c>
      <c r="P200" s="8" t="str">
        <f t="shared" si="10"/>
        <v/>
      </c>
    </row>
    <row r="201" spans="1:16" ht="21.95" customHeight="1">
      <c r="A201" s="8" t="str">
        <f t="shared" si="11"/>
        <v/>
      </c>
      <c r="B201" s="8" t="str">
        <f aca="true" t="shared" si="12" ref="B201:B264">P201</f>
        <v/>
      </c>
      <c r="C201" s="20" t="str">
        <f>IF('Rec.'!H194&gt;0,COUNT('Rec.'!H$2:H194),"")</f>
        <v/>
      </c>
      <c r="D201" s="21" t="str">
        <f>IF(C201&gt;'Inf.'!$I$10,"",VLOOKUP(A201,'Q1.SL'!B:F,2,FALSE))</f>
        <v/>
      </c>
      <c r="E201" s="21" t="str">
        <f>IF(C201&gt;'Inf.'!$I$10,"",VLOOKUP(A201,'Q1.SL'!B:F,3,FALSE))</f>
        <v/>
      </c>
      <c r="F201" s="20" t="str">
        <f>IF(C201&gt;'Inf.'!$I$10,"",VLOOKUP(A201,'Q1.SL'!B:F,4,FALSE))</f>
        <v/>
      </c>
      <c r="G201" s="20" t="str">
        <f>IF(C201&gt;'Inf.'!$I$10,"",VLOOKUP(A201,'Q1.SL'!B:F,5,FALSE))</f>
        <v/>
      </c>
      <c r="H201" s="42"/>
      <c r="I201" s="42"/>
      <c r="J201" s="43"/>
      <c r="K201" s="42"/>
      <c r="L201" s="12" t="str">
        <f>_xlfn.IFERROR(IF(C201&gt;'Inf.'!$I$10,"",I201),"")</f>
        <v/>
      </c>
      <c r="M201" s="8" t="str">
        <f>_xlfn.IFERROR(IF('Inf.'!$C$10="Onsight",IF(L201="TOP",10^7+(10-J201)+(3-K201)*10,L201*10^5+(3-K201)*10),IF(L201="TOP",10^7+(3-K201)*10,L201*10^5+(3-K201)*10)),"")</f>
        <v/>
      </c>
      <c r="N201" s="8" t="str">
        <f aca="true" t="shared" si="13" ref="N201:N264">_xlfn.IFERROR(RANK(M201,M:M,0),"")</f>
        <v/>
      </c>
      <c r="O201" s="8" t="str">
        <f>_xlfn.IFERROR(N201*100+'Rec.'!I194,"")</f>
        <v/>
      </c>
      <c r="P201" s="8" t="str">
        <f aca="true" t="shared" si="14" ref="P201:P264">_xlfn.IFERROR(RANK(O201,O:O,1),"")</f>
        <v/>
      </c>
    </row>
    <row r="202" spans="1:16" ht="21.95" customHeight="1">
      <c r="A202" s="8" t="str">
        <f aca="true" t="shared" si="15" ref="A202:A265">_xlfn.IFERROR(IF(C202&gt;ROUNDUP(MAX(C:C)/4,0),C202-ROUNDUP(MAX(C:C)/4,0),C202+3*ROUNDUP(MAX(C:C)/4,0)-IF(MOD(MAX(C:C),4)=0,0,IF(MOD(MAX(C:C),4)=1,3,IF(MOD(MAX(C:C),4)=2,2,IF(MOD(MAX(C:C),4)=3,1))))),"")</f>
        <v/>
      </c>
      <c r="B202" s="8" t="str">
        <f t="shared" si="12"/>
        <v/>
      </c>
      <c r="C202" s="20" t="str">
        <f>IF('Rec.'!H195&gt;0,COUNT('Rec.'!H$2:H195),"")</f>
        <v/>
      </c>
      <c r="D202" s="21" t="str">
        <f>IF(C202&gt;'Inf.'!$I$10,"",VLOOKUP(A202,'Q1.SL'!B:F,2,FALSE))</f>
        <v/>
      </c>
      <c r="E202" s="21" t="str">
        <f>IF(C202&gt;'Inf.'!$I$10,"",VLOOKUP(A202,'Q1.SL'!B:F,3,FALSE))</f>
        <v/>
      </c>
      <c r="F202" s="20" t="str">
        <f>IF(C202&gt;'Inf.'!$I$10,"",VLOOKUP(A202,'Q1.SL'!B:F,4,FALSE))</f>
        <v/>
      </c>
      <c r="G202" s="20" t="str">
        <f>IF(C202&gt;'Inf.'!$I$10,"",VLOOKUP(A202,'Q1.SL'!B:F,5,FALSE))</f>
        <v/>
      </c>
      <c r="H202" s="42"/>
      <c r="I202" s="42"/>
      <c r="J202" s="43"/>
      <c r="K202" s="42"/>
      <c r="L202" s="12" t="str">
        <f>_xlfn.IFERROR(IF(C202&gt;'Inf.'!$I$10,"",I202),"")</f>
        <v/>
      </c>
      <c r="M202" s="8" t="str">
        <f>_xlfn.IFERROR(IF('Inf.'!$C$10="Onsight",IF(L202="TOP",10^7+(10-J202)+(3-K202)*10,L202*10^5+(3-K202)*10),IF(L202="TOP",10^7+(3-K202)*10,L202*10^5+(3-K202)*10)),"")</f>
        <v/>
      </c>
      <c r="N202" s="8" t="str">
        <f t="shared" si="13"/>
        <v/>
      </c>
      <c r="O202" s="8" t="str">
        <f>_xlfn.IFERROR(N202*100+'Rec.'!I195,"")</f>
        <v/>
      </c>
      <c r="P202" s="8" t="str">
        <f t="shared" si="14"/>
        <v/>
      </c>
    </row>
    <row r="203" spans="1:16" ht="21.95" customHeight="1">
      <c r="A203" s="8" t="str">
        <f t="shared" si="15"/>
        <v/>
      </c>
      <c r="B203" s="8" t="str">
        <f t="shared" si="12"/>
        <v/>
      </c>
      <c r="C203" s="20" t="str">
        <f>IF('Rec.'!H196&gt;0,COUNT('Rec.'!H$2:H196),"")</f>
        <v/>
      </c>
      <c r="D203" s="21" t="str">
        <f>IF(C203&gt;'Inf.'!$I$10,"",VLOOKUP(A203,'Q1.SL'!B:F,2,FALSE))</f>
        <v/>
      </c>
      <c r="E203" s="21" t="str">
        <f>IF(C203&gt;'Inf.'!$I$10,"",VLOOKUP(A203,'Q1.SL'!B:F,3,FALSE))</f>
        <v/>
      </c>
      <c r="F203" s="20" t="str">
        <f>IF(C203&gt;'Inf.'!$I$10,"",VLOOKUP(A203,'Q1.SL'!B:F,4,FALSE))</f>
        <v/>
      </c>
      <c r="G203" s="20" t="str">
        <f>IF(C203&gt;'Inf.'!$I$10,"",VLOOKUP(A203,'Q1.SL'!B:F,5,FALSE))</f>
        <v/>
      </c>
      <c r="H203" s="42"/>
      <c r="I203" s="42"/>
      <c r="J203" s="43"/>
      <c r="K203" s="42"/>
      <c r="L203" s="12" t="str">
        <f>_xlfn.IFERROR(IF(C203&gt;'Inf.'!$I$10,"",I203),"")</f>
        <v/>
      </c>
      <c r="M203" s="8" t="str">
        <f>_xlfn.IFERROR(IF('Inf.'!$C$10="Onsight",IF(L203="TOP",10^7+(10-J203)+(3-K203)*10,L203*10^5+(3-K203)*10),IF(L203="TOP",10^7+(3-K203)*10,L203*10^5+(3-K203)*10)),"")</f>
        <v/>
      </c>
      <c r="N203" s="8" t="str">
        <f t="shared" si="13"/>
        <v/>
      </c>
      <c r="O203" s="8" t="str">
        <f>_xlfn.IFERROR(N203*100+'Rec.'!I196,"")</f>
        <v/>
      </c>
      <c r="P203" s="8" t="str">
        <f t="shared" si="14"/>
        <v/>
      </c>
    </row>
    <row r="204" spans="1:16" ht="21.95" customHeight="1">
      <c r="A204" s="8" t="str">
        <f t="shared" si="15"/>
        <v/>
      </c>
      <c r="B204" s="8" t="str">
        <f t="shared" si="12"/>
        <v/>
      </c>
      <c r="C204" s="20" t="str">
        <f>IF('Rec.'!H197&gt;0,COUNT('Rec.'!H$2:H197),"")</f>
        <v/>
      </c>
      <c r="D204" s="21" t="str">
        <f>IF(C204&gt;'Inf.'!$I$10,"",VLOOKUP(A204,'Q1.SL'!B:F,2,FALSE))</f>
        <v/>
      </c>
      <c r="E204" s="21" t="str">
        <f>IF(C204&gt;'Inf.'!$I$10,"",VLOOKUP(A204,'Q1.SL'!B:F,3,FALSE))</f>
        <v/>
      </c>
      <c r="F204" s="20" t="str">
        <f>IF(C204&gt;'Inf.'!$I$10,"",VLOOKUP(A204,'Q1.SL'!B:F,4,FALSE))</f>
        <v/>
      </c>
      <c r="G204" s="20" t="str">
        <f>IF(C204&gt;'Inf.'!$I$10,"",VLOOKUP(A204,'Q1.SL'!B:F,5,FALSE))</f>
        <v/>
      </c>
      <c r="H204" s="42"/>
      <c r="I204" s="42"/>
      <c r="J204" s="43"/>
      <c r="K204" s="42"/>
      <c r="L204" s="12" t="str">
        <f>_xlfn.IFERROR(IF(C204&gt;'Inf.'!$I$10,"",I204),"")</f>
        <v/>
      </c>
      <c r="M204" s="8" t="str">
        <f>_xlfn.IFERROR(IF('Inf.'!$C$10="Onsight",IF(L204="TOP",10^7+(10-J204)+(3-K204)*10,L204*10^5+(3-K204)*10),IF(L204="TOP",10^7+(3-K204)*10,L204*10^5+(3-K204)*10)),"")</f>
        <v/>
      </c>
      <c r="N204" s="8" t="str">
        <f t="shared" si="13"/>
        <v/>
      </c>
      <c r="O204" s="8" t="str">
        <f>_xlfn.IFERROR(N204*100+'Rec.'!I197,"")</f>
        <v/>
      </c>
      <c r="P204" s="8" t="str">
        <f t="shared" si="14"/>
        <v/>
      </c>
    </row>
    <row r="205" spans="1:16" ht="21.95" customHeight="1">
      <c r="A205" s="8" t="str">
        <f t="shared" si="15"/>
        <v/>
      </c>
      <c r="B205" s="8" t="str">
        <f t="shared" si="12"/>
        <v/>
      </c>
      <c r="C205" s="20" t="str">
        <f>IF('Rec.'!H198&gt;0,COUNT('Rec.'!H$2:H198),"")</f>
        <v/>
      </c>
      <c r="D205" s="21" t="str">
        <f>IF(C205&gt;'Inf.'!$I$10,"",VLOOKUP(A205,'Q1.SL'!B:F,2,FALSE))</f>
        <v/>
      </c>
      <c r="E205" s="21" t="str">
        <f>IF(C205&gt;'Inf.'!$I$10,"",VLOOKUP(A205,'Q1.SL'!B:F,3,FALSE))</f>
        <v/>
      </c>
      <c r="F205" s="20" t="str">
        <f>IF(C205&gt;'Inf.'!$I$10,"",VLOOKUP(A205,'Q1.SL'!B:F,4,FALSE))</f>
        <v/>
      </c>
      <c r="G205" s="20" t="str">
        <f>IF(C205&gt;'Inf.'!$I$10,"",VLOOKUP(A205,'Q1.SL'!B:F,5,FALSE))</f>
        <v/>
      </c>
      <c r="H205" s="42"/>
      <c r="I205" s="42"/>
      <c r="J205" s="43"/>
      <c r="K205" s="42"/>
      <c r="L205" s="12" t="str">
        <f>_xlfn.IFERROR(IF(C205&gt;'Inf.'!$I$10,"",I205),"")</f>
        <v/>
      </c>
      <c r="M205" s="8" t="str">
        <f>_xlfn.IFERROR(IF('Inf.'!$C$10="Onsight",IF(L205="TOP",10^7+(10-J205)+(3-K205)*10,L205*10^5+(3-K205)*10),IF(L205="TOP",10^7+(3-K205)*10,L205*10^5+(3-K205)*10)),"")</f>
        <v/>
      </c>
      <c r="N205" s="8" t="str">
        <f t="shared" si="13"/>
        <v/>
      </c>
      <c r="O205" s="8" t="str">
        <f>_xlfn.IFERROR(N205*100+'Rec.'!I198,"")</f>
        <v/>
      </c>
      <c r="P205" s="8" t="str">
        <f t="shared" si="14"/>
        <v/>
      </c>
    </row>
    <row r="206" spans="1:16" ht="21.95" customHeight="1">
      <c r="A206" s="8" t="str">
        <f t="shared" si="15"/>
        <v/>
      </c>
      <c r="B206" s="8" t="str">
        <f t="shared" si="12"/>
        <v/>
      </c>
      <c r="C206" s="20" t="str">
        <f>IF('Rec.'!H199&gt;0,COUNT('Rec.'!H$2:H199),"")</f>
        <v/>
      </c>
      <c r="D206" s="21" t="str">
        <f>IF(C206&gt;'Inf.'!$I$10,"",VLOOKUP(A206,'Q1.SL'!B:F,2,FALSE))</f>
        <v/>
      </c>
      <c r="E206" s="21" t="str">
        <f>IF(C206&gt;'Inf.'!$I$10,"",VLOOKUP(A206,'Q1.SL'!B:F,3,FALSE))</f>
        <v/>
      </c>
      <c r="F206" s="20" t="str">
        <f>IF(C206&gt;'Inf.'!$I$10,"",VLOOKUP(A206,'Q1.SL'!B:F,4,FALSE))</f>
        <v/>
      </c>
      <c r="G206" s="20" t="str">
        <f>IF(C206&gt;'Inf.'!$I$10,"",VLOOKUP(A206,'Q1.SL'!B:F,5,FALSE))</f>
        <v/>
      </c>
      <c r="H206" s="42"/>
      <c r="I206" s="42"/>
      <c r="J206" s="43"/>
      <c r="K206" s="42"/>
      <c r="L206" s="12" t="str">
        <f>_xlfn.IFERROR(IF(C206&gt;'Inf.'!$I$10,"",I206),"")</f>
        <v/>
      </c>
      <c r="M206" s="8" t="str">
        <f>_xlfn.IFERROR(IF('Inf.'!$C$10="Onsight",IF(L206="TOP",10^7+(10-J206)+(3-K206)*10,L206*10^5+(3-K206)*10),IF(L206="TOP",10^7+(3-K206)*10,L206*10^5+(3-K206)*10)),"")</f>
        <v/>
      </c>
      <c r="N206" s="8" t="str">
        <f t="shared" si="13"/>
        <v/>
      </c>
      <c r="O206" s="8" t="str">
        <f>_xlfn.IFERROR(N206*100+'Rec.'!I199,"")</f>
        <v/>
      </c>
      <c r="P206" s="8" t="str">
        <f t="shared" si="14"/>
        <v/>
      </c>
    </row>
    <row r="207" spans="1:16" ht="21.95" customHeight="1">
      <c r="A207" s="8" t="str">
        <f t="shared" si="15"/>
        <v/>
      </c>
      <c r="B207" s="8" t="str">
        <f t="shared" si="12"/>
        <v/>
      </c>
      <c r="C207" s="20" t="str">
        <f>IF('Rec.'!H200&gt;0,COUNT('Rec.'!H$2:H200),"")</f>
        <v/>
      </c>
      <c r="D207" s="21" t="str">
        <f>IF(C207&gt;'Inf.'!$I$10,"",VLOOKUP(A207,'Q1.SL'!B:F,2,FALSE))</f>
        <v/>
      </c>
      <c r="E207" s="21" t="str">
        <f>IF(C207&gt;'Inf.'!$I$10,"",VLOOKUP(A207,'Q1.SL'!B:F,3,FALSE))</f>
        <v/>
      </c>
      <c r="F207" s="20" t="str">
        <f>IF(C207&gt;'Inf.'!$I$10,"",VLOOKUP(A207,'Q1.SL'!B:F,4,FALSE))</f>
        <v/>
      </c>
      <c r="G207" s="20" t="str">
        <f>IF(C207&gt;'Inf.'!$I$10,"",VLOOKUP(A207,'Q1.SL'!B:F,5,FALSE))</f>
        <v/>
      </c>
      <c r="H207" s="42"/>
      <c r="I207" s="42"/>
      <c r="J207" s="43"/>
      <c r="K207" s="42"/>
      <c r="L207" s="12" t="str">
        <f>_xlfn.IFERROR(IF(C207&gt;'Inf.'!$I$10,"",I207),"")</f>
        <v/>
      </c>
      <c r="M207" s="8" t="str">
        <f>_xlfn.IFERROR(IF('Inf.'!$C$10="Onsight",IF(L207="TOP",10^7+(10-J207)+(3-K207)*10,L207*10^5+(3-K207)*10),IF(L207="TOP",10^7+(3-K207)*10,L207*10^5+(3-K207)*10)),"")</f>
        <v/>
      </c>
      <c r="N207" s="8" t="str">
        <f t="shared" si="13"/>
        <v/>
      </c>
      <c r="O207" s="8" t="str">
        <f>_xlfn.IFERROR(N207*100+'Rec.'!I200,"")</f>
        <v/>
      </c>
      <c r="P207" s="8" t="str">
        <f t="shared" si="14"/>
        <v/>
      </c>
    </row>
    <row r="208" spans="1:16" ht="21.95" customHeight="1">
      <c r="A208" s="8" t="str">
        <f t="shared" si="15"/>
        <v/>
      </c>
      <c r="B208" s="8" t="str">
        <f t="shared" si="12"/>
        <v/>
      </c>
      <c r="C208" s="20" t="str">
        <f>IF('Rec.'!H201&gt;0,COUNT('Rec.'!H$2:H201),"")</f>
        <v/>
      </c>
      <c r="D208" s="21" t="str">
        <f>IF(C208&gt;'Inf.'!$I$10,"",VLOOKUP(A208,'Q1.SL'!B:F,2,FALSE))</f>
        <v/>
      </c>
      <c r="E208" s="21" t="str">
        <f>IF(C208&gt;'Inf.'!$I$10,"",VLOOKUP(A208,'Q1.SL'!B:F,3,FALSE))</f>
        <v/>
      </c>
      <c r="F208" s="20" t="str">
        <f>IF(C208&gt;'Inf.'!$I$10,"",VLOOKUP(A208,'Q1.SL'!B:F,4,FALSE))</f>
        <v/>
      </c>
      <c r="G208" s="20" t="str">
        <f>IF(C208&gt;'Inf.'!$I$10,"",VLOOKUP(A208,'Q1.SL'!B:F,5,FALSE))</f>
        <v/>
      </c>
      <c r="H208" s="42"/>
      <c r="I208" s="42"/>
      <c r="J208" s="43"/>
      <c r="K208" s="42"/>
      <c r="L208" s="12" t="str">
        <f>_xlfn.IFERROR(IF(C208&gt;'Inf.'!$I$10,"",I208),"")</f>
        <v/>
      </c>
      <c r="M208" s="8" t="str">
        <f>_xlfn.IFERROR(IF('Inf.'!$C$10="Onsight",IF(L208="TOP",10^7+(10-J208)+(3-K208)*10,L208*10^5+(3-K208)*10),IF(L208="TOP",10^7+(3-K208)*10,L208*10^5+(3-K208)*10)),"")</f>
        <v/>
      </c>
      <c r="N208" s="8" t="str">
        <f t="shared" si="13"/>
        <v/>
      </c>
      <c r="O208" s="8" t="str">
        <f>_xlfn.IFERROR(N208*100+'Rec.'!I201,"")</f>
        <v/>
      </c>
      <c r="P208" s="8" t="str">
        <f t="shared" si="14"/>
        <v/>
      </c>
    </row>
    <row r="209" spans="1:16" ht="21.95" customHeight="1">
      <c r="A209" s="8" t="str">
        <f t="shared" si="15"/>
        <v/>
      </c>
      <c r="B209" s="8" t="str">
        <f t="shared" si="12"/>
        <v/>
      </c>
      <c r="C209" s="20" t="str">
        <f>IF('Rec.'!H202&gt;0,COUNT('Rec.'!H$2:H202),"")</f>
        <v/>
      </c>
      <c r="D209" s="21" t="str">
        <f>IF(C209&gt;'Inf.'!$I$10,"",VLOOKUP(A209,'Q1.SL'!B:F,2,FALSE))</f>
        <v/>
      </c>
      <c r="E209" s="21" t="str">
        <f>IF(C209&gt;'Inf.'!$I$10,"",VLOOKUP(A209,'Q1.SL'!B:F,3,FALSE))</f>
        <v/>
      </c>
      <c r="F209" s="20" t="str">
        <f>IF(C209&gt;'Inf.'!$I$10,"",VLOOKUP(A209,'Q1.SL'!B:F,4,FALSE))</f>
        <v/>
      </c>
      <c r="G209" s="20" t="str">
        <f>IF(C209&gt;'Inf.'!$I$10,"",VLOOKUP(A209,'Q1.SL'!B:F,5,FALSE))</f>
        <v/>
      </c>
      <c r="H209" s="42"/>
      <c r="I209" s="42"/>
      <c r="J209" s="43"/>
      <c r="K209" s="42"/>
      <c r="L209" s="12" t="str">
        <f>_xlfn.IFERROR(IF(C209&gt;'Inf.'!$I$10,"",I209),"")</f>
        <v/>
      </c>
      <c r="M209" s="8" t="str">
        <f>_xlfn.IFERROR(IF('Inf.'!$C$10="Onsight",IF(L209="TOP",10^7+(10-J209)+(3-K209)*10,L209*10^5+(3-K209)*10),IF(L209="TOP",10^7+(3-K209)*10,L209*10^5+(3-K209)*10)),"")</f>
        <v/>
      </c>
      <c r="N209" s="8" t="str">
        <f t="shared" si="13"/>
        <v/>
      </c>
      <c r="O209" s="8" t="str">
        <f>_xlfn.IFERROR(N209*100+'Rec.'!I202,"")</f>
        <v/>
      </c>
      <c r="P209" s="8" t="str">
        <f t="shared" si="14"/>
        <v/>
      </c>
    </row>
    <row r="210" spans="1:16" ht="21.95" customHeight="1">
      <c r="A210" s="8" t="str">
        <f t="shared" si="15"/>
        <v/>
      </c>
      <c r="B210" s="8" t="str">
        <f t="shared" si="12"/>
        <v/>
      </c>
      <c r="C210" s="20" t="str">
        <f>IF('Rec.'!H203&gt;0,COUNT('Rec.'!H$2:H203),"")</f>
        <v/>
      </c>
      <c r="D210" s="21" t="str">
        <f>IF(C210&gt;'Inf.'!$I$10,"",VLOOKUP(A210,'Q1.SL'!B:F,2,FALSE))</f>
        <v/>
      </c>
      <c r="E210" s="21" t="str">
        <f>IF(C210&gt;'Inf.'!$I$10,"",VLOOKUP(A210,'Q1.SL'!B:F,3,FALSE))</f>
        <v/>
      </c>
      <c r="F210" s="20" t="str">
        <f>IF(C210&gt;'Inf.'!$I$10,"",VLOOKUP(A210,'Q1.SL'!B:F,4,FALSE))</f>
        <v/>
      </c>
      <c r="G210" s="20" t="str">
        <f>IF(C210&gt;'Inf.'!$I$10,"",VLOOKUP(A210,'Q1.SL'!B:F,5,FALSE))</f>
        <v/>
      </c>
      <c r="H210" s="42"/>
      <c r="I210" s="42"/>
      <c r="J210" s="43"/>
      <c r="K210" s="42"/>
      <c r="L210" s="12" t="str">
        <f>_xlfn.IFERROR(IF(C210&gt;'Inf.'!$I$10,"",I210),"")</f>
        <v/>
      </c>
      <c r="M210" s="8" t="str">
        <f>_xlfn.IFERROR(IF('Inf.'!$C$10="Onsight",IF(L210="TOP",10^7+(10-J210)+(3-K210)*10,L210*10^5+(3-K210)*10),IF(L210="TOP",10^7+(3-K210)*10,L210*10^5+(3-K210)*10)),"")</f>
        <v/>
      </c>
      <c r="N210" s="8" t="str">
        <f t="shared" si="13"/>
        <v/>
      </c>
      <c r="O210" s="8" t="str">
        <f>_xlfn.IFERROR(N210*100+'Rec.'!I203,"")</f>
        <v/>
      </c>
      <c r="P210" s="8" t="str">
        <f t="shared" si="14"/>
        <v/>
      </c>
    </row>
    <row r="211" spans="1:16" ht="21.95" customHeight="1">
      <c r="A211" s="8" t="str">
        <f t="shared" si="15"/>
        <v/>
      </c>
      <c r="B211" s="8" t="str">
        <f t="shared" si="12"/>
        <v/>
      </c>
      <c r="C211" s="20" t="str">
        <f>IF('Rec.'!H204&gt;0,COUNT('Rec.'!H$2:H204),"")</f>
        <v/>
      </c>
      <c r="D211" s="21" t="str">
        <f>IF(C211&gt;'Inf.'!$I$10,"",VLOOKUP(A211,'Q1.SL'!B:F,2,FALSE))</f>
        <v/>
      </c>
      <c r="E211" s="21" t="str">
        <f>IF(C211&gt;'Inf.'!$I$10,"",VLOOKUP(A211,'Q1.SL'!B:F,3,FALSE))</f>
        <v/>
      </c>
      <c r="F211" s="20" t="str">
        <f>IF(C211&gt;'Inf.'!$I$10,"",VLOOKUP(A211,'Q1.SL'!B:F,4,FALSE))</f>
        <v/>
      </c>
      <c r="G211" s="20" t="str">
        <f>IF(C211&gt;'Inf.'!$I$10,"",VLOOKUP(A211,'Q1.SL'!B:F,5,FALSE))</f>
        <v/>
      </c>
      <c r="H211" s="42"/>
      <c r="I211" s="42"/>
      <c r="J211" s="43"/>
      <c r="K211" s="42"/>
      <c r="L211" s="12" t="str">
        <f>_xlfn.IFERROR(IF(C211&gt;'Inf.'!$I$10,"",I211),"")</f>
        <v/>
      </c>
      <c r="M211" s="8" t="str">
        <f>_xlfn.IFERROR(IF('Inf.'!$C$10="Onsight",IF(L211="TOP",10^7+(10-J211)+(3-K211)*10,L211*10^5+(3-K211)*10),IF(L211="TOP",10^7+(3-K211)*10,L211*10^5+(3-K211)*10)),"")</f>
        <v/>
      </c>
      <c r="N211" s="8" t="str">
        <f t="shared" si="13"/>
        <v/>
      </c>
      <c r="O211" s="8" t="str">
        <f>_xlfn.IFERROR(N211*100+'Rec.'!I204,"")</f>
        <v/>
      </c>
      <c r="P211" s="8" t="str">
        <f t="shared" si="14"/>
        <v/>
      </c>
    </row>
    <row r="212" spans="1:16" ht="21.95" customHeight="1">
      <c r="A212" s="8" t="str">
        <f t="shared" si="15"/>
        <v/>
      </c>
      <c r="B212" s="8" t="str">
        <f t="shared" si="12"/>
        <v/>
      </c>
      <c r="C212" s="20" t="str">
        <f>IF('Rec.'!H205&gt;0,COUNT('Rec.'!H$2:H205),"")</f>
        <v/>
      </c>
      <c r="D212" s="21" t="str">
        <f>IF(C212&gt;'Inf.'!$I$10,"",VLOOKUP(A212,'Q1.SL'!B:F,2,FALSE))</f>
        <v/>
      </c>
      <c r="E212" s="21" t="str">
        <f>IF(C212&gt;'Inf.'!$I$10,"",VLOOKUP(A212,'Q1.SL'!B:F,3,FALSE))</f>
        <v/>
      </c>
      <c r="F212" s="20" t="str">
        <f>IF(C212&gt;'Inf.'!$I$10,"",VLOOKUP(A212,'Q1.SL'!B:F,4,FALSE))</f>
        <v/>
      </c>
      <c r="G212" s="20" t="str">
        <f>IF(C212&gt;'Inf.'!$I$10,"",VLOOKUP(A212,'Q1.SL'!B:F,5,FALSE))</f>
        <v/>
      </c>
      <c r="H212" s="42"/>
      <c r="I212" s="42"/>
      <c r="J212" s="43"/>
      <c r="K212" s="42"/>
      <c r="L212" s="12" t="str">
        <f>_xlfn.IFERROR(IF(C212&gt;'Inf.'!$I$10,"",I212),"")</f>
        <v/>
      </c>
      <c r="M212" s="8" t="str">
        <f>_xlfn.IFERROR(IF('Inf.'!$C$10="Onsight",IF(L212="TOP",10^7+(10-J212)+(3-K212)*10,L212*10^5+(3-K212)*10),IF(L212="TOP",10^7+(3-K212)*10,L212*10^5+(3-K212)*10)),"")</f>
        <v/>
      </c>
      <c r="N212" s="8" t="str">
        <f t="shared" si="13"/>
        <v/>
      </c>
      <c r="O212" s="8" t="str">
        <f>_xlfn.IFERROR(N212*100+'Rec.'!I205,"")</f>
        <v/>
      </c>
      <c r="P212" s="8" t="str">
        <f t="shared" si="14"/>
        <v/>
      </c>
    </row>
    <row r="213" spans="1:16" ht="21.95" customHeight="1">
      <c r="A213" s="8" t="str">
        <f t="shared" si="15"/>
        <v/>
      </c>
      <c r="B213" s="8" t="str">
        <f t="shared" si="12"/>
        <v/>
      </c>
      <c r="C213" s="20" t="str">
        <f>IF('Rec.'!H206&gt;0,COUNT('Rec.'!H$2:H206),"")</f>
        <v/>
      </c>
      <c r="D213" s="21" t="str">
        <f>IF(C213&gt;'Inf.'!$I$10,"",VLOOKUP(A213,'Q1.SL'!B:F,2,FALSE))</f>
        <v/>
      </c>
      <c r="E213" s="21" t="str">
        <f>IF(C213&gt;'Inf.'!$I$10,"",VLOOKUP(A213,'Q1.SL'!B:F,3,FALSE))</f>
        <v/>
      </c>
      <c r="F213" s="20" t="str">
        <f>IF(C213&gt;'Inf.'!$I$10,"",VLOOKUP(A213,'Q1.SL'!B:F,4,FALSE))</f>
        <v/>
      </c>
      <c r="G213" s="20" t="str">
        <f>IF(C213&gt;'Inf.'!$I$10,"",VLOOKUP(A213,'Q1.SL'!B:F,5,FALSE))</f>
        <v/>
      </c>
      <c r="H213" s="42"/>
      <c r="I213" s="42"/>
      <c r="J213" s="43"/>
      <c r="K213" s="42"/>
      <c r="L213" s="12" t="str">
        <f>_xlfn.IFERROR(IF(C213&gt;'Inf.'!$I$10,"",I213),"")</f>
        <v/>
      </c>
      <c r="M213" s="8" t="str">
        <f>_xlfn.IFERROR(IF('Inf.'!$C$10="Onsight",IF(L213="TOP",10^7+(10-J213)+(3-K213)*10,L213*10^5+(3-K213)*10),IF(L213="TOP",10^7+(3-K213)*10,L213*10^5+(3-K213)*10)),"")</f>
        <v/>
      </c>
      <c r="N213" s="8" t="str">
        <f t="shared" si="13"/>
        <v/>
      </c>
      <c r="O213" s="8" t="str">
        <f>_xlfn.IFERROR(N213*100+'Rec.'!I206,"")</f>
        <v/>
      </c>
      <c r="P213" s="8" t="str">
        <f t="shared" si="14"/>
        <v/>
      </c>
    </row>
    <row r="214" spans="1:16" ht="21.95" customHeight="1">
      <c r="A214" s="8" t="str">
        <f t="shared" si="15"/>
        <v/>
      </c>
      <c r="B214" s="8" t="str">
        <f t="shared" si="12"/>
        <v/>
      </c>
      <c r="C214" s="20" t="str">
        <f>IF('Rec.'!H207&gt;0,COUNT('Rec.'!H$2:H207),"")</f>
        <v/>
      </c>
      <c r="D214" s="21" t="str">
        <f>IF(C214&gt;'Inf.'!$I$10,"",VLOOKUP(A214,'Q1.SL'!B:F,2,FALSE))</f>
        <v/>
      </c>
      <c r="E214" s="21" t="str">
        <f>IF(C214&gt;'Inf.'!$I$10,"",VLOOKUP(A214,'Q1.SL'!B:F,3,FALSE))</f>
        <v/>
      </c>
      <c r="F214" s="20" t="str">
        <f>IF(C214&gt;'Inf.'!$I$10,"",VLOOKUP(A214,'Q1.SL'!B:F,4,FALSE))</f>
        <v/>
      </c>
      <c r="G214" s="20" t="str">
        <f>IF(C214&gt;'Inf.'!$I$10,"",VLOOKUP(A214,'Q1.SL'!B:F,5,FALSE))</f>
        <v/>
      </c>
      <c r="H214" s="42"/>
      <c r="I214" s="42"/>
      <c r="J214" s="43"/>
      <c r="K214" s="42"/>
      <c r="L214" s="12" t="str">
        <f>_xlfn.IFERROR(IF(C214&gt;'Inf.'!$I$10,"",I214),"")</f>
        <v/>
      </c>
      <c r="M214" s="8" t="str">
        <f>_xlfn.IFERROR(IF('Inf.'!$C$10="Onsight",IF(L214="TOP",10^7+(10-J214)+(3-K214)*10,L214*10^5+(3-K214)*10),IF(L214="TOP",10^7+(3-K214)*10,L214*10^5+(3-K214)*10)),"")</f>
        <v/>
      </c>
      <c r="N214" s="8" t="str">
        <f t="shared" si="13"/>
        <v/>
      </c>
      <c r="O214" s="8" t="str">
        <f>_xlfn.IFERROR(N214*100+'Rec.'!I207,"")</f>
        <v/>
      </c>
      <c r="P214" s="8" t="str">
        <f t="shared" si="14"/>
        <v/>
      </c>
    </row>
    <row r="215" spans="1:16" ht="21.95" customHeight="1">
      <c r="A215" s="8" t="str">
        <f t="shared" si="15"/>
        <v/>
      </c>
      <c r="B215" s="8" t="str">
        <f t="shared" si="12"/>
        <v/>
      </c>
      <c r="C215" s="20" t="str">
        <f>IF('Rec.'!H208&gt;0,COUNT('Rec.'!H$2:H208),"")</f>
        <v/>
      </c>
      <c r="D215" s="21" t="str">
        <f>IF(C215&gt;'Inf.'!$I$10,"",VLOOKUP(A215,'Q1.SL'!B:F,2,FALSE))</f>
        <v/>
      </c>
      <c r="E215" s="21" t="str">
        <f>IF(C215&gt;'Inf.'!$I$10,"",VLOOKUP(A215,'Q1.SL'!B:F,3,FALSE))</f>
        <v/>
      </c>
      <c r="F215" s="20" t="str">
        <f>IF(C215&gt;'Inf.'!$I$10,"",VLOOKUP(A215,'Q1.SL'!B:F,4,FALSE))</f>
        <v/>
      </c>
      <c r="G215" s="20" t="str">
        <f>IF(C215&gt;'Inf.'!$I$10,"",VLOOKUP(A215,'Q1.SL'!B:F,5,FALSE))</f>
        <v/>
      </c>
      <c r="H215" s="42"/>
      <c r="I215" s="42"/>
      <c r="J215" s="43"/>
      <c r="K215" s="42"/>
      <c r="L215" s="12" t="str">
        <f>_xlfn.IFERROR(IF(C215&gt;'Inf.'!$I$10,"",I215),"")</f>
        <v/>
      </c>
      <c r="M215" s="8" t="str">
        <f>_xlfn.IFERROR(IF('Inf.'!$C$10="Onsight",IF(L215="TOP",10^7+(10-J215)+(3-K215)*10,L215*10^5+(3-K215)*10),IF(L215="TOP",10^7+(3-K215)*10,L215*10^5+(3-K215)*10)),"")</f>
        <v/>
      </c>
      <c r="N215" s="8" t="str">
        <f t="shared" si="13"/>
        <v/>
      </c>
      <c r="O215" s="8" t="str">
        <f>_xlfn.IFERROR(N215*100+'Rec.'!I208,"")</f>
        <v/>
      </c>
      <c r="P215" s="8" t="str">
        <f t="shared" si="14"/>
        <v/>
      </c>
    </row>
    <row r="216" spans="1:16" ht="21.95" customHeight="1">
      <c r="A216" s="8" t="str">
        <f t="shared" si="15"/>
        <v/>
      </c>
      <c r="B216" s="8" t="str">
        <f t="shared" si="12"/>
        <v/>
      </c>
      <c r="C216" s="20" t="str">
        <f>IF('Rec.'!H209&gt;0,COUNT('Rec.'!H$2:H209),"")</f>
        <v/>
      </c>
      <c r="D216" s="21" t="str">
        <f>IF(C216&gt;'Inf.'!$I$10,"",VLOOKUP(A216,'Q1.SL'!B:F,2,FALSE))</f>
        <v/>
      </c>
      <c r="E216" s="21" t="str">
        <f>IF(C216&gt;'Inf.'!$I$10,"",VLOOKUP(A216,'Q1.SL'!B:F,3,FALSE))</f>
        <v/>
      </c>
      <c r="F216" s="20" t="str">
        <f>IF(C216&gt;'Inf.'!$I$10,"",VLOOKUP(A216,'Q1.SL'!B:F,4,FALSE))</f>
        <v/>
      </c>
      <c r="G216" s="20" t="str">
        <f>IF(C216&gt;'Inf.'!$I$10,"",VLOOKUP(A216,'Q1.SL'!B:F,5,FALSE))</f>
        <v/>
      </c>
      <c r="H216" s="42"/>
      <c r="I216" s="42"/>
      <c r="J216" s="43"/>
      <c r="K216" s="42"/>
      <c r="L216" s="12" t="str">
        <f>_xlfn.IFERROR(IF(C216&gt;'Inf.'!$I$10,"",I216),"")</f>
        <v/>
      </c>
      <c r="M216" s="8" t="str">
        <f>_xlfn.IFERROR(IF('Inf.'!$C$10="Onsight",IF(L216="TOP",10^7+(10-J216)+(3-K216)*10,L216*10^5+(3-K216)*10),IF(L216="TOP",10^7+(3-K216)*10,L216*10^5+(3-K216)*10)),"")</f>
        <v/>
      </c>
      <c r="N216" s="8" t="str">
        <f t="shared" si="13"/>
        <v/>
      </c>
      <c r="O216" s="8" t="str">
        <f>_xlfn.IFERROR(N216*100+'Rec.'!I209,"")</f>
        <v/>
      </c>
      <c r="P216" s="8" t="str">
        <f t="shared" si="14"/>
        <v/>
      </c>
    </row>
    <row r="217" spans="1:16" ht="21.95" customHeight="1">
      <c r="A217" s="8" t="str">
        <f t="shared" si="15"/>
        <v/>
      </c>
      <c r="B217" s="8" t="str">
        <f t="shared" si="12"/>
        <v/>
      </c>
      <c r="C217" s="20" t="str">
        <f>IF('Rec.'!H210&gt;0,COUNT('Rec.'!H$2:H210),"")</f>
        <v/>
      </c>
      <c r="D217" s="21" t="str">
        <f>IF(C217&gt;'Inf.'!$I$10,"",VLOOKUP(A217,'Q1.SL'!B:F,2,FALSE))</f>
        <v/>
      </c>
      <c r="E217" s="21" t="str">
        <f>IF(C217&gt;'Inf.'!$I$10,"",VLOOKUP(A217,'Q1.SL'!B:F,3,FALSE))</f>
        <v/>
      </c>
      <c r="F217" s="20" t="str">
        <f>IF(C217&gt;'Inf.'!$I$10,"",VLOOKUP(A217,'Q1.SL'!B:F,4,FALSE))</f>
        <v/>
      </c>
      <c r="G217" s="20" t="str">
        <f>IF(C217&gt;'Inf.'!$I$10,"",VLOOKUP(A217,'Q1.SL'!B:F,5,FALSE))</f>
        <v/>
      </c>
      <c r="H217" s="42"/>
      <c r="I217" s="42"/>
      <c r="J217" s="43"/>
      <c r="K217" s="42"/>
      <c r="L217" s="12" t="str">
        <f>_xlfn.IFERROR(IF(C217&gt;'Inf.'!$I$10,"",I217),"")</f>
        <v/>
      </c>
      <c r="M217" s="8" t="str">
        <f>_xlfn.IFERROR(IF('Inf.'!$C$10="Onsight",IF(L217="TOP",10^7+(10-J217)+(3-K217)*10,L217*10^5+(3-K217)*10),IF(L217="TOP",10^7+(3-K217)*10,L217*10^5+(3-K217)*10)),"")</f>
        <v/>
      </c>
      <c r="N217" s="8" t="str">
        <f t="shared" si="13"/>
        <v/>
      </c>
      <c r="O217" s="8" t="str">
        <f>_xlfn.IFERROR(N217*100+'Rec.'!I210,"")</f>
        <v/>
      </c>
      <c r="P217" s="8" t="str">
        <f t="shared" si="14"/>
        <v/>
      </c>
    </row>
    <row r="218" spans="1:16" ht="21.95" customHeight="1">
      <c r="A218" s="8" t="str">
        <f t="shared" si="15"/>
        <v/>
      </c>
      <c r="B218" s="8" t="str">
        <f t="shared" si="12"/>
        <v/>
      </c>
      <c r="C218" s="20" t="str">
        <f>IF('Rec.'!H211&gt;0,COUNT('Rec.'!H$2:H211),"")</f>
        <v/>
      </c>
      <c r="D218" s="21" t="str">
        <f>IF(C218&gt;'Inf.'!$I$10,"",VLOOKUP(A218,'Q1.SL'!B:F,2,FALSE))</f>
        <v/>
      </c>
      <c r="E218" s="21" t="str">
        <f>IF(C218&gt;'Inf.'!$I$10,"",VLOOKUP(A218,'Q1.SL'!B:F,3,FALSE))</f>
        <v/>
      </c>
      <c r="F218" s="20" t="str">
        <f>IF(C218&gt;'Inf.'!$I$10,"",VLOOKUP(A218,'Q1.SL'!B:F,4,FALSE))</f>
        <v/>
      </c>
      <c r="G218" s="20" t="str">
        <f>IF(C218&gt;'Inf.'!$I$10,"",VLOOKUP(A218,'Q1.SL'!B:F,5,FALSE))</f>
        <v/>
      </c>
      <c r="H218" s="42"/>
      <c r="I218" s="42"/>
      <c r="J218" s="43"/>
      <c r="K218" s="42"/>
      <c r="L218" s="12" t="str">
        <f>_xlfn.IFERROR(IF(C218&gt;'Inf.'!$I$10,"",I218),"")</f>
        <v/>
      </c>
      <c r="M218" s="8" t="str">
        <f>_xlfn.IFERROR(IF('Inf.'!$C$10="Onsight",IF(L218="TOP",10^7+(10-J218)+(3-K218)*10,L218*10^5+(3-K218)*10),IF(L218="TOP",10^7+(3-K218)*10,L218*10^5+(3-K218)*10)),"")</f>
        <v/>
      </c>
      <c r="N218" s="8" t="str">
        <f t="shared" si="13"/>
        <v/>
      </c>
      <c r="O218" s="8" t="str">
        <f>_xlfn.IFERROR(N218*100+'Rec.'!I211,"")</f>
        <v/>
      </c>
      <c r="P218" s="8" t="str">
        <f t="shared" si="14"/>
        <v/>
      </c>
    </row>
    <row r="219" spans="1:16" ht="21.95" customHeight="1">
      <c r="A219" s="8" t="str">
        <f t="shared" si="15"/>
        <v/>
      </c>
      <c r="B219" s="8" t="str">
        <f t="shared" si="12"/>
        <v/>
      </c>
      <c r="C219" s="20" t="str">
        <f>IF('Rec.'!H212&gt;0,COUNT('Rec.'!H$2:H212),"")</f>
        <v/>
      </c>
      <c r="D219" s="21" t="str">
        <f>IF(C219&gt;'Inf.'!$I$10,"",VLOOKUP(A219,'Q1.SL'!B:F,2,FALSE))</f>
        <v/>
      </c>
      <c r="E219" s="21" t="str">
        <f>IF(C219&gt;'Inf.'!$I$10,"",VLOOKUP(A219,'Q1.SL'!B:F,3,FALSE))</f>
        <v/>
      </c>
      <c r="F219" s="20" t="str">
        <f>IF(C219&gt;'Inf.'!$I$10,"",VLOOKUP(A219,'Q1.SL'!B:F,4,FALSE))</f>
        <v/>
      </c>
      <c r="G219" s="20" t="str">
        <f>IF(C219&gt;'Inf.'!$I$10,"",VLOOKUP(A219,'Q1.SL'!B:F,5,FALSE))</f>
        <v/>
      </c>
      <c r="H219" s="42"/>
      <c r="I219" s="42"/>
      <c r="J219" s="43"/>
      <c r="K219" s="42"/>
      <c r="L219" s="12" t="str">
        <f>_xlfn.IFERROR(IF(C219&gt;'Inf.'!$I$10,"",I219),"")</f>
        <v/>
      </c>
      <c r="M219" s="8" t="str">
        <f>_xlfn.IFERROR(IF('Inf.'!$C$10="Onsight",IF(L219="TOP",10^7+(10-J219)+(3-K219)*10,L219*10^5+(3-K219)*10),IF(L219="TOP",10^7+(3-K219)*10,L219*10^5+(3-K219)*10)),"")</f>
        <v/>
      </c>
      <c r="N219" s="8" t="str">
        <f t="shared" si="13"/>
        <v/>
      </c>
      <c r="O219" s="8" t="str">
        <f>_xlfn.IFERROR(N219*100+'Rec.'!I212,"")</f>
        <v/>
      </c>
      <c r="P219" s="8" t="str">
        <f t="shared" si="14"/>
        <v/>
      </c>
    </row>
    <row r="220" spans="1:16" ht="21.95" customHeight="1">
      <c r="A220" s="8" t="str">
        <f t="shared" si="15"/>
        <v/>
      </c>
      <c r="B220" s="8" t="str">
        <f t="shared" si="12"/>
        <v/>
      </c>
      <c r="C220" s="20" t="str">
        <f>IF('Rec.'!H213&gt;0,COUNT('Rec.'!H$2:H213),"")</f>
        <v/>
      </c>
      <c r="D220" s="21" t="str">
        <f>IF(C220&gt;'Inf.'!$I$10,"",VLOOKUP(A220,'Q1.SL'!B:F,2,FALSE))</f>
        <v/>
      </c>
      <c r="E220" s="21" t="str">
        <f>IF(C220&gt;'Inf.'!$I$10,"",VLOOKUP(A220,'Q1.SL'!B:F,3,FALSE))</f>
        <v/>
      </c>
      <c r="F220" s="20" t="str">
        <f>IF(C220&gt;'Inf.'!$I$10,"",VLOOKUP(A220,'Q1.SL'!B:F,4,FALSE))</f>
        <v/>
      </c>
      <c r="G220" s="20" t="str">
        <f>IF(C220&gt;'Inf.'!$I$10,"",VLOOKUP(A220,'Q1.SL'!B:F,5,FALSE))</f>
        <v/>
      </c>
      <c r="H220" s="42"/>
      <c r="I220" s="42"/>
      <c r="J220" s="43"/>
      <c r="K220" s="42"/>
      <c r="L220" s="12" t="str">
        <f>_xlfn.IFERROR(IF(C220&gt;'Inf.'!$I$10,"",I220),"")</f>
        <v/>
      </c>
      <c r="M220" s="8" t="str">
        <f>_xlfn.IFERROR(IF('Inf.'!$C$10="Onsight",IF(L220="TOP",10^7+(10-J220)+(3-K220)*10,L220*10^5+(3-K220)*10),IF(L220="TOP",10^7+(3-K220)*10,L220*10^5+(3-K220)*10)),"")</f>
        <v/>
      </c>
      <c r="N220" s="8" t="str">
        <f t="shared" si="13"/>
        <v/>
      </c>
      <c r="O220" s="8" t="str">
        <f>_xlfn.IFERROR(N220*100+'Rec.'!I213,"")</f>
        <v/>
      </c>
      <c r="P220" s="8" t="str">
        <f t="shared" si="14"/>
        <v/>
      </c>
    </row>
    <row r="221" spans="1:16" ht="21.95" customHeight="1">
      <c r="A221" s="8" t="str">
        <f t="shared" si="15"/>
        <v/>
      </c>
      <c r="B221" s="8" t="str">
        <f t="shared" si="12"/>
        <v/>
      </c>
      <c r="C221" s="20" t="str">
        <f>IF('Rec.'!H214&gt;0,COUNT('Rec.'!H$2:H214),"")</f>
        <v/>
      </c>
      <c r="D221" s="21" t="str">
        <f>IF(C221&gt;'Inf.'!$I$10,"",VLOOKUP(A221,'Q1.SL'!B:F,2,FALSE))</f>
        <v/>
      </c>
      <c r="E221" s="21" t="str">
        <f>IF(C221&gt;'Inf.'!$I$10,"",VLOOKUP(A221,'Q1.SL'!B:F,3,FALSE))</f>
        <v/>
      </c>
      <c r="F221" s="20" t="str">
        <f>IF(C221&gt;'Inf.'!$I$10,"",VLOOKUP(A221,'Q1.SL'!B:F,4,FALSE))</f>
        <v/>
      </c>
      <c r="G221" s="20" t="str">
        <f>IF(C221&gt;'Inf.'!$I$10,"",VLOOKUP(A221,'Q1.SL'!B:F,5,FALSE))</f>
        <v/>
      </c>
      <c r="H221" s="42"/>
      <c r="I221" s="42"/>
      <c r="J221" s="43"/>
      <c r="K221" s="42"/>
      <c r="L221" s="12" t="str">
        <f>_xlfn.IFERROR(IF(C221&gt;'Inf.'!$I$10,"",I221),"")</f>
        <v/>
      </c>
      <c r="M221" s="8" t="str">
        <f>_xlfn.IFERROR(IF('Inf.'!$C$10="Onsight",IF(L221="TOP",10^7+(10-J221)+(3-K221)*10,L221*10^5+(3-K221)*10),IF(L221="TOP",10^7+(3-K221)*10,L221*10^5+(3-K221)*10)),"")</f>
        <v/>
      </c>
      <c r="N221" s="8" t="str">
        <f t="shared" si="13"/>
        <v/>
      </c>
      <c r="O221" s="8" t="str">
        <f>_xlfn.IFERROR(N221*100+'Rec.'!I214,"")</f>
        <v/>
      </c>
      <c r="P221" s="8" t="str">
        <f t="shared" si="14"/>
        <v/>
      </c>
    </row>
    <row r="222" spans="1:16" ht="21.95" customHeight="1">
      <c r="A222" s="8" t="str">
        <f t="shared" si="15"/>
        <v/>
      </c>
      <c r="B222" s="8" t="str">
        <f t="shared" si="12"/>
        <v/>
      </c>
      <c r="C222" s="20" t="str">
        <f>IF('Rec.'!H215&gt;0,COUNT('Rec.'!H$2:H215),"")</f>
        <v/>
      </c>
      <c r="D222" s="21" t="str">
        <f>IF(C222&gt;'Inf.'!$I$10,"",VLOOKUP(A222,'Q1.SL'!B:F,2,FALSE))</f>
        <v/>
      </c>
      <c r="E222" s="21" t="str">
        <f>IF(C222&gt;'Inf.'!$I$10,"",VLOOKUP(A222,'Q1.SL'!B:F,3,FALSE))</f>
        <v/>
      </c>
      <c r="F222" s="20" t="str">
        <f>IF(C222&gt;'Inf.'!$I$10,"",VLOOKUP(A222,'Q1.SL'!B:F,4,FALSE))</f>
        <v/>
      </c>
      <c r="G222" s="20" t="str">
        <f>IF(C222&gt;'Inf.'!$I$10,"",VLOOKUP(A222,'Q1.SL'!B:F,5,FALSE))</f>
        <v/>
      </c>
      <c r="H222" s="42"/>
      <c r="I222" s="42"/>
      <c r="J222" s="43"/>
      <c r="K222" s="42"/>
      <c r="L222" s="12" t="str">
        <f>_xlfn.IFERROR(IF(C222&gt;'Inf.'!$I$10,"",I222),"")</f>
        <v/>
      </c>
      <c r="M222" s="8" t="str">
        <f>_xlfn.IFERROR(IF('Inf.'!$C$10="Onsight",IF(L222="TOP",10^7+(10-J222)+(3-K222)*10,L222*10^5+(3-K222)*10),IF(L222="TOP",10^7+(3-K222)*10,L222*10^5+(3-K222)*10)),"")</f>
        <v/>
      </c>
      <c r="N222" s="8" t="str">
        <f t="shared" si="13"/>
        <v/>
      </c>
      <c r="O222" s="8" t="str">
        <f>_xlfn.IFERROR(N222*100+'Rec.'!I215,"")</f>
        <v/>
      </c>
      <c r="P222" s="8" t="str">
        <f t="shared" si="14"/>
        <v/>
      </c>
    </row>
    <row r="223" spans="1:16" ht="21.95" customHeight="1">
      <c r="A223" s="8" t="str">
        <f t="shared" si="15"/>
        <v/>
      </c>
      <c r="B223" s="8" t="str">
        <f t="shared" si="12"/>
        <v/>
      </c>
      <c r="C223" s="20" t="str">
        <f>IF('Rec.'!H216&gt;0,COUNT('Rec.'!H$2:H216),"")</f>
        <v/>
      </c>
      <c r="D223" s="21" t="str">
        <f>IF(C223&gt;'Inf.'!$I$10,"",VLOOKUP(A223,'Q1.SL'!B:F,2,FALSE))</f>
        <v/>
      </c>
      <c r="E223" s="21" t="str">
        <f>IF(C223&gt;'Inf.'!$I$10,"",VLOOKUP(A223,'Q1.SL'!B:F,3,FALSE))</f>
        <v/>
      </c>
      <c r="F223" s="20" t="str">
        <f>IF(C223&gt;'Inf.'!$I$10,"",VLOOKUP(A223,'Q1.SL'!B:F,4,FALSE))</f>
        <v/>
      </c>
      <c r="G223" s="20" t="str">
        <f>IF(C223&gt;'Inf.'!$I$10,"",VLOOKUP(A223,'Q1.SL'!B:F,5,FALSE))</f>
        <v/>
      </c>
      <c r="H223" s="42"/>
      <c r="I223" s="42"/>
      <c r="J223" s="43"/>
      <c r="K223" s="42"/>
      <c r="L223" s="12" t="str">
        <f>_xlfn.IFERROR(IF(C223&gt;'Inf.'!$I$10,"",I223),"")</f>
        <v/>
      </c>
      <c r="M223" s="8" t="str">
        <f>_xlfn.IFERROR(IF('Inf.'!$C$10="Onsight",IF(L223="TOP",10^7+(10-J223)+(3-K223)*10,L223*10^5+(3-K223)*10),IF(L223="TOP",10^7+(3-K223)*10,L223*10^5+(3-K223)*10)),"")</f>
        <v/>
      </c>
      <c r="N223" s="8" t="str">
        <f t="shared" si="13"/>
        <v/>
      </c>
      <c r="O223" s="8" t="str">
        <f>_xlfn.IFERROR(N223*100+'Rec.'!I216,"")</f>
        <v/>
      </c>
      <c r="P223" s="8" t="str">
        <f t="shared" si="14"/>
        <v/>
      </c>
    </row>
    <row r="224" spans="1:16" ht="21.95" customHeight="1">
      <c r="A224" s="8" t="str">
        <f t="shared" si="15"/>
        <v/>
      </c>
      <c r="B224" s="8" t="str">
        <f t="shared" si="12"/>
        <v/>
      </c>
      <c r="C224" s="20" t="str">
        <f>IF('Rec.'!H217&gt;0,COUNT('Rec.'!H$2:H217),"")</f>
        <v/>
      </c>
      <c r="D224" s="21" t="str">
        <f>IF(C224&gt;'Inf.'!$I$10,"",VLOOKUP(A224,'Q1.SL'!B:F,2,FALSE))</f>
        <v/>
      </c>
      <c r="E224" s="21" t="str">
        <f>IF(C224&gt;'Inf.'!$I$10,"",VLOOKUP(A224,'Q1.SL'!B:F,3,FALSE))</f>
        <v/>
      </c>
      <c r="F224" s="20" t="str">
        <f>IF(C224&gt;'Inf.'!$I$10,"",VLOOKUP(A224,'Q1.SL'!B:F,4,FALSE))</f>
        <v/>
      </c>
      <c r="G224" s="20" t="str">
        <f>IF(C224&gt;'Inf.'!$I$10,"",VLOOKUP(A224,'Q1.SL'!B:F,5,FALSE))</f>
        <v/>
      </c>
      <c r="H224" s="42"/>
      <c r="I224" s="42"/>
      <c r="J224" s="43"/>
      <c r="K224" s="42"/>
      <c r="L224" s="12" t="str">
        <f>_xlfn.IFERROR(IF(C224&gt;'Inf.'!$I$10,"",I224),"")</f>
        <v/>
      </c>
      <c r="M224" s="8" t="str">
        <f>_xlfn.IFERROR(IF('Inf.'!$C$10="Onsight",IF(L224="TOP",10^7+(10-J224)+(3-K224)*10,L224*10^5+(3-K224)*10),IF(L224="TOP",10^7+(3-K224)*10,L224*10^5+(3-K224)*10)),"")</f>
        <v/>
      </c>
      <c r="N224" s="8" t="str">
        <f t="shared" si="13"/>
        <v/>
      </c>
      <c r="O224" s="8" t="str">
        <f>_xlfn.IFERROR(N224*100+'Rec.'!I217,"")</f>
        <v/>
      </c>
      <c r="P224" s="8" t="str">
        <f t="shared" si="14"/>
        <v/>
      </c>
    </row>
    <row r="225" spans="1:16" ht="21.95" customHeight="1">
      <c r="A225" s="8" t="str">
        <f t="shared" si="15"/>
        <v/>
      </c>
      <c r="B225" s="8" t="str">
        <f t="shared" si="12"/>
        <v/>
      </c>
      <c r="C225" s="20" t="str">
        <f>IF('Rec.'!H218&gt;0,COUNT('Rec.'!H$2:H218),"")</f>
        <v/>
      </c>
      <c r="D225" s="21" t="str">
        <f>IF(C225&gt;'Inf.'!$I$10,"",VLOOKUP(A225,'Q1.SL'!B:F,2,FALSE))</f>
        <v/>
      </c>
      <c r="E225" s="21" t="str">
        <f>IF(C225&gt;'Inf.'!$I$10,"",VLOOKUP(A225,'Q1.SL'!B:F,3,FALSE))</f>
        <v/>
      </c>
      <c r="F225" s="20" t="str">
        <f>IF(C225&gt;'Inf.'!$I$10,"",VLOOKUP(A225,'Q1.SL'!B:F,4,FALSE))</f>
        <v/>
      </c>
      <c r="G225" s="20" t="str">
        <f>IF(C225&gt;'Inf.'!$I$10,"",VLOOKUP(A225,'Q1.SL'!B:F,5,FALSE))</f>
        <v/>
      </c>
      <c r="H225" s="42"/>
      <c r="I225" s="42"/>
      <c r="J225" s="43"/>
      <c r="K225" s="42"/>
      <c r="L225" s="12" t="str">
        <f>_xlfn.IFERROR(IF(C225&gt;'Inf.'!$I$10,"",I225),"")</f>
        <v/>
      </c>
      <c r="M225" s="8" t="str">
        <f>_xlfn.IFERROR(IF('Inf.'!$C$10="Onsight",IF(L225="TOP",10^7+(10-J225)+(3-K225)*10,L225*10^5+(3-K225)*10),IF(L225="TOP",10^7+(3-K225)*10,L225*10^5+(3-K225)*10)),"")</f>
        <v/>
      </c>
      <c r="N225" s="8" t="str">
        <f t="shared" si="13"/>
        <v/>
      </c>
      <c r="O225" s="8" t="str">
        <f>_xlfn.IFERROR(N225*100+'Rec.'!I218,"")</f>
        <v/>
      </c>
      <c r="P225" s="8" t="str">
        <f t="shared" si="14"/>
        <v/>
      </c>
    </row>
    <row r="226" spans="1:16" ht="21.95" customHeight="1">
      <c r="A226" s="8" t="str">
        <f t="shared" si="15"/>
        <v/>
      </c>
      <c r="B226" s="8" t="str">
        <f t="shared" si="12"/>
        <v/>
      </c>
      <c r="C226" s="20" t="str">
        <f>IF('Rec.'!H219&gt;0,COUNT('Rec.'!H$2:H219),"")</f>
        <v/>
      </c>
      <c r="D226" s="21" t="str">
        <f>IF(C226&gt;'Inf.'!$I$10,"",VLOOKUP(A226,'Q1.SL'!B:F,2,FALSE))</f>
        <v/>
      </c>
      <c r="E226" s="21" t="str">
        <f>IF(C226&gt;'Inf.'!$I$10,"",VLOOKUP(A226,'Q1.SL'!B:F,3,FALSE))</f>
        <v/>
      </c>
      <c r="F226" s="20" t="str">
        <f>IF(C226&gt;'Inf.'!$I$10,"",VLOOKUP(A226,'Q1.SL'!B:F,4,FALSE))</f>
        <v/>
      </c>
      <c r="G226" s="20" t="str">
        <f>IF(C226&gt;'Inf.'!$I$10,"",VLOOKUP(A226,'Q1.SL'!B:F,5,FALSE))</f>
        <v/>
      </c>
      <c r="H226" s="42"/>
      <c r="I226" s="42"/>
      <c r="J226" s="43"/>
      <c r="K226" s="42"/>
      <c r="L226" s="12" t="str">
        <f>_xlfn.IFERROR(IF(C226&gt;'Inf.'!$I$10,"",I226),"")</f>
        <v/>
      </c>
      <c r="M226" s="8" t="str">
        <f>_xlfn.IFERROR(IF('Inf.'!$C$10="Onsight",IF(L226="TOP",10^7+(10-J226)+(3-K226)*10,L226*10^5+(3-K226)*10),IF(L226="TOP",10^7+(3-K226)*10,L226*10^5+(3-K226)*10)),"")</f>
        <v/>
      </c>
      <c r="N226" s="8" t="str">
        <f t="shared" si="13"/>
        <v/>
      </c>
      <c r="O226" s="8" t="str">
        <f>_xlfn.IFERROR(N226*100+'Rec.'!I219,"")</f>
        <v/>
      </c>
      <c r="P226" s="8" t="str">
        <f t="shared" si="14"/>
        <v/>
      </c>
    </row>
    <row r="227" spans="1:16" ht="21.95" customHeight="1">
      <c r="A227" s="8" t="str">
        <f t="shared" si="15"/>
        <v/>
      </c>
      <c r="B227" s="8" t="str">
        <f t="shared" si="12"/>
        <v/>
      </c>
      <c r="C227" s="20" t="str">
        <f>IF('Rec.'!H220&gt;0,COUNT('Rec.'!H$2:H220),"")</f>
        <v/>
      </c>
      <c r="D227" s="21" t="str">
        <f>IF(C227&gt;'Inf.'!$I$10,"",VLOOKUP(A227,'Q1.SL'!B:F,2,FALSE))</f>
        <v/>
      </c>
      <c r="E227" s="21" t="str">
        <f>IF(C227&gt;'Inf.'!$I$10,"",VLOOKUP(A227,'Q1.SL'!B:F,3,FALSE))</f>
        <v/>
      </c>
      <c r="F227" s="20" t="str">
        <f>IF(C227&gt;'Inf.'!$I$10,"",VLOOKUP(A227,'Q1.SL'!B:F,4,FALSE))</f>
        <v/>
      </c>
      <c r="G227" s="20" t="str">
        <f>IF(C227&gt;'Inf.'!$I$10,"",VLOOKUP(A227,'Q1.SL'!B:F,5,FALSE))</f>
        <v/>
      </c>
      <c r="H227" s="42"/>
      <c r="I227" s="42"/>
      <c r="J227" s="43"/>
      <c r="K227" s="42"/>
      <c r="L227" s="12" t="str">
        <f>_xlfn.IFERROR(IF(C227&gt;'Inf.'!$I$10,"",I227),"")</f>
        <v/>
      </c>
      <c r="M227" s="8" t="str">
        <f>_xlfn.IFERROR(IF('Inf.'!$C$10="Onsight",IF(L227="TOP",10^7+(10-J227)+(3-K227)*10,L227*10^5+(3-K227)*10),IF(L227="TOP",10^7+(3-K227)*10,L227*10^5+(3-K227)*10)),"")</f>
        <v/>
      </c>
      <c r="N227" s="8" t="str">
        <f t="shared" si="13"/>
        <v/>
      </c>
      <c r="O227" s="8" t="str">
        <f>_xlfn.IFERROR(N227*100+'Rec.'!I220,"")</f>
        <v/>
      </c>
      <c r="P227" s="8" t="str">
        <f t="shared" si="14"/>
        <v/>
      </c>
    </row>
    <row r="228" spans="1:16" ht="21.95" customHeight="1">
      <c r="A228" s="8" t="str">
        <f t="shared" si="15"/>
        <v/>
      </c>
      <c r="B228" s="8" t="str">
        <f t="shared" si="12"/>
        <v/>
      </c>
      <c r="C228" s="20" t="str">
        <f>IF('Rec.'!H221&gt;0,COUNT('Rec.'!H$2:H221),"")</f>
        <v/>
      </c>
      <c r="D228" s="21" t="str">
        <f>IF(C228&gt;'Inf.'!$I$10,"",VLOOKUP(A228,'Q1.SL'!B:F,2,FALSE))</f>
        <v/>
      </c>
      <c r="E228" s="21" t="str">
        <f>IF(C228&gt;'Inf.'!$I$10,"",VLOOKUP(A228,'Q1.SL'!B:F,3,FALSE))</f>
        <v/>
      </c>
      <c r="F228" s="20" t="str">
        <f>IF(C228&gt;'Inf.'!$I$10,"",VLOOKUP(A228,'Q1.SL'!B:F,4,FALSE))</f>
        <v/>
      </c>
      <c r="G228" s="20" t="str">
        <f>IF(C228&gt;'Inf.'!$I$10,"",VLOOKUP(A228,'Q1.SL'!B:F,5,FALSE))</f>
        <v/>
      </c>
      <c r="H228" s="42"/>
      <c r="I228" s="42"/>
      <c r="J228" s="43"/>
      <c r="K228" s="42"/>
      <c r="L228" s="12" t="str">
        <f>_xlfn.IFERROR(IF(C228&gt;'Inf.'!$I$10,"",I228),"")</f>
        <v/>
      </c>
      <c r="M228" s="8" t="str">
        <f>_xlfn.IFERROR(IF('Inf.'!$C$10="Onsight",IF(L228="TOP",10^7+(10-J228)+(3-K228)*10,L228*10^5+(3-K228)*10),IF(L228="TOP",10^7+(3-K228)*10,L228*10^5+(3-K228)*10)),"")</f>
        <v/>
      </c>
      <c r="N228" s="8" t="str">
        <f t="shared" si="13"/>
        <v/>
      </c>
      <c r="O228" s="8" t="str">
        <f>_xlfn.IFERROR(N228*100+'Rec.'!I221,"")</f>
        <v/>
      </c>
      <c r="P228" s="8" t="str">
        <f t="shared" si="14"/>
        <v/>
      </c>
    </row>
    <row r="229" spans="1:16" ht="21.95" customHeight="1">
      <c r="A229" s="8" t="str">
        <f t="shared" si="15"/>
        <v/>
      </c>
      <c r="B229" s="8" t="str">
        <f t="shared" si="12"/>
        <v/>
      </c>
      <c r="C229" s="20" t="str">
        <f>IF('Rec.'!H222&gt;0,COUNT('Rec.'!H$2:H222),"")</f>
        <v/>
      </c>
      <c r="D229" s="21" t="str">
        <f>IF(C229&gt;'Inf.'!$I$10,"",VLOOKUP(A229,'Q1.SL'!B:F,2,FALSE))</f>
        <v/>
      </c>
      <c r="E229" s="21" t="str">
        <f>IF(C229&gt;'Inf.'!$I$10,"",VLOOKUP(A229,'Q1.SL'!B:F,3,FALSE))</f>
        <v/>
      </c>
      <c r="F229" s="20" t="str">
        <f>IF(C229&gt;'Inf.'!$I$10,"",VLOOKUP(A229,'Q1.SL'!B:F,4,FALSE))</f>
        <v/>
      </c>
      <c r="G229" s="20" t="str">
        <f>IF(C229&gt;'Inf.'!$I$10,"",VLOOKUP(A229,'Q1.SL'!B:F,5,FALSE))</f>
        <v/>
      </c>
      <c r="H229" s="42"/>
      <c r="I229" s="42"/>
      <c r="J229" s="43"/>
      <c r="K229" s="42"/>
      <c r="L229" s="12" t="str">
        <f>_xlfn.IFERROR(IF(C229&gt;'Inf.'!$I$10,"",I229),"")</f>
        <v/>
      </c>
      <c r="M229" s="8" t="str">
        <f>_xlfn.IFERROR(IF('Inf.'!$C$10="Onsight",IF(L229="TOP",10^7+(10-J229)+(3-K229)*10,L229*10^5+(3-K229)*10),IF(L229="TOP",10^7+(3-K229)*10,L229*10^5+(3-K229)*10)),"")</f>
        <v/>
      </c>
      <c r="N229" s="8" t="str">
        <f t="shared" si="13"/>
        <v/>
      </c>
      <c r="O229" s="8" t="str">
        <f>_xlfn.IFERROR(N229*100+'Rec.'!I222,"")</f>
        <v/>
      </c>
      <c r="P229" s="8" t="str">
        <f t="shared" si="14"/>
        <v/>
      </c>
    </row>
    <row r="230" spans="1:16" ht="21.95" customHeight="1">
      <c r="A230" s="8" t="str">
        <f t="shared" si="15"/>
        <v/>
      </c>
      <c r="B230" s="8" t="str">
        <f t="shared" si="12"/>
        <v/>
      </c>
      <c r="C230" s="20" t="str">
        <f>IF('Rec.'!H223&gt;0,COUNT('Rec.'!H$2:H223),"")</f>
        <v/>
      </c>
      <c r="D230" s="21" t="str">
        <f>IF(C230&gt;'Inf.'!$I$10,"",VLOOKUP(A230,'Q1.SL'!B:F,2,FALSE))</f>
        <v/>
      </c>
      <c r="E230" s="21" t="str">
        <f>IF(C230&gt;'Inf.'!$I$10,"",VLOOKUP(A230,'Q1.SL'!B:F,3,FALSE))</f>
        <v/>
      </c>
      <c r="F230" s="20" t="str">
        <f>IF(C230&gt;'Inf.'!$I$10,"",VLOOKUP(A230,'Q1.SL'!B:F,4,FALSE))</f>
        <v/>
      </c>
      <c r="G230" s="20" t="str">
        <f>IF(C230&gt;'Inf.'!$I$10,"",VLOOKUP(A230,'Q1.SL'!B:F,5,FALSE))</f>
        <v/>
      </c>
      <c r="H230" s="42"/>
      <c r="I230" s="42"/>
      <c r="J230" s="43"/>
      <c r="K230" s="42"/>
      <c r="L230" s="12" t="str">
        <f>_xlfn.IFERROR(IF(C230&gt;'Inf.'!$I$10,"",I230),"")</f>
        <v/>
      </c>
      <c r="M230" s="8" t="str">
        <f>_xlfn.IFERROR(IF('Inf.'!$C$10="Onsight",IF(L230="TOP",10^7+(10-J230)+(3-K230)*10,L230*10^5+(3-K230)*10),IF(L230="TOP",10^7+(3-K230)*10,L230*10^5+(3-K230)*10)),"")</f>
        <v/>
      </c>
      <c r="N230" s="8" t="str">
        <f t="shared" si="13"/>
        <v/>
      </c>
      <c r="O230" s="8" t="str">
        <f>_xlfn.IFERROR(N230*100+'Rec.'!I223,"")</f>
        <v/>
      </c>
      <c r="P230" s="8" t="str">
        <f t="shared" si="14"/>
        <v/>
      </c>
    </row>
    <row r="231" spans="1:16" ht="21.95" customHeight="1">
      <c r="A231" s="8" t="str">
        <f t="shared" si="15"/>
        <v/>
      </c>
      <c r="B231" s="8" t="str">
        <f t="shared" si="12"/>
        <v/>
      </c>
      <c r="C231" s="20" t="str">
        <f>IF('Rec.'!H224&gt;0,COUNT('Rec.'!H$2:H224),"")</f>
        <v/>
      </c>
      <c r="D231" s="21" t="str">
        <f>IF(C231&gt;'Inf.'!$I$10,"",VLOOKUP(A231,'Q1.SL'!B:F,2,FALSE))</f>
        <v/>
      </c>
      <c r="E231" s="21" t="str">
        <f>IF(C231&gt;'Inf.'!$I$10,"",VLOOKUP(A231,'Q1.SL'!B:F,3,FALSE))</f>
        <v/>
      </c>
      <c r="F231" s="20" t="str">
        <f>IF(C231&gt;'Inf.'!$I$10,"",VLOOKUP(A231,'Q1.SL'!B:F,4,FALSE))</f>
        <v/>
      </c>
      <c r="G231" s="20" t="str">
        <f>IF(C231&gt;'Inf.'!$I$10,"",VLOOKUP(A231,'Q1.SL'!B:F,5,FALSE))</f>
        <v/>
      </c>
      <c r="H231" s="42"/>
      <c r="I231" s="42"/>
      <c r="J231" s="43"/>
      <c r="K231" s="42"/>
      <c r="L231" s="12" t="str">
        <f>_xlfn.IFERROR(IF(C231&gt;'Inf.'!$I$10,"",I231),"")</f>
        <v/>
      </c>
      <c r="M231" s="8" t="str">
        <f>_xlfn.IFERROR(IF('Inf.'!$C$10="Onsight",IF(L231="TOP",10^7+(10-J231)+(3-K231)*10,L231*10^5+(3-K231)*10),IF(L231="TOP",10^7+(3-K231)*10,L231*10^5+(3-K231)*10)),"")</f>
        <v/>
      </c>
      <c r="N231" s="8" t="str">
        <f t="shared" si="13"/>
        <v/>
      </c>
      <c r="O231" s="8" t="str">
        <f>_xlfn.IFERROR(N231*100+'Rec.'!I224,"")</f>
        <v/>
      </c>
      <c r="P231" s="8" t="str">
        <f t="shared" si="14"/>
        <v/>
      </c>
    </row>
    <row r="232" spans="1:16" ht="21.95" customHeight="1">
      <c r="A232" s="8" t="str">
        <f t="shared" si="15"/>
        <v/>
      </c>
      <c r="B232" s="8" t="str">
        <f t="shared" si="12"/>
        <v/>
      </c>
      <c r="C232" s="20" t="str">
        <f>IF('Rec.'!H225&gt;0,COUNT('Rec.'!H$2:H225),"")</f>
        <v/>
      </c>
      <c r="D232" s="21" t="str">
        <f>IF(C232&gt;'Inf.'!$I$10,"",VLOOKUP(A232,'Q1.SL'!B:F,2,FALSE))</f>
        <v/>
      </c>
      <c r="E232" s="21" t="str">
        <f>IF(C232&gt;'Inf.'!$I$10,"",VLOOKUP(A232,'Q1.SL'!B:F,3,FALSE))</f>
        <v/>
      </c>
      <c r="F232" s="20" t="str">
        <f>IF(C232&gt;'Inf.'!$I$10,"",VLOOKUP(A232,'Q1.SL'!B:F,4,FALSE))</f>
        <v/>
      </c>
      <c r="G232" s="20" t="str">
        <f>IF(C232&gt;'Inf.'!$I$10,"",VLOOKUP(A232,'Q1.SL'!B:F,5,FALSE))</f>
        <v/>
      </c>
      <c r="H232" s="42"/>
      <c r="I232" s="42"/>
      <c r="J232" s="43"/>
      <c r="K232" s="42"/>
      <c r="L232" s="12" t="str">
        <f>_xlfn.IFERROR(IF(C232&gt;'Inf.'!$I$10,"",I232),"")</f>
        <v/>
      </c>
      <c r="M232" s="8" t="str">
        <f>_xlfn.IFERROR(IF('Inf.'!$C$10="Onsight",IF(L232="TOP",10^7+(10-J232)+(3-K232)*10,L232*10^5+(3-K232)*10),IF(L232="TOP",10^7+(3-K232)*10,L232*10^5+(3-K232)*10)),"")</f>
        <v/>
      </c>
      <c r="N232" s="8" t="str">
        <f t="shared" si="13"/>
        <v/>
      </c>
      <c r="O232" s="8" t="str">
        <f>_xlfn.IFERROR(N232*100+'Rec.'!I225,"")</f>
        <v/>
      </c>
      <c r="P232" s="8" t="str">
        <f t="shared" si="14"/>
        <v/>
      </c>
    </row>
    <row r="233" spans="1:16" ht="21.95" customHeight="1">
      <c r="A233" s="8" t="str">
        <f t="shared" si="15"/>
        <v/>
      </c>
      <c r="B233" s="8" t="str">
        <f t="shared" si="12"/>
        <v/>
      </c>
      <c r="C233" s="20" t="str">
        <f>IF('Rec.'!H226&gt;0,COUNT('Rec.'!H$2:H226),"")</f>
        <v/>
      </c>
      <c r="D233" s="21" t="str">
        <f>IF(C233&gt;'Inf.'!$I$10,"",VLOOKUP(A233,'Q1.SL'!B:F,2,FALSE))</f>
        <v/>
      </c>
      <c r="E233" s="21" t="str">
        <f>IF(C233&gt;'Inf.'!$I$10,"",VLOOKUP(A233,'Q1.SL'!B:F,3,FALSE))</f>
        <v/>
      </c>
      <c r="F233" s="20" t="str">
        <f>IF(C233&gt;'Inf.'!$I$10,"",VLOOKUP(A233,'Q1.SL'!B:F,4,FALSE))</f>
        <v/>
      </c>
      <c r="G233" s="20" t="str">
        <f>IF(C233&gt;'Inf.'!$I$10,"",VLOOKUP(A233,'Q1.SL'!B:F,5,FALSE))</f>
        <v/>
      </c>
      <c r="H233" s="42"/>
      <c r="I233" s="42"/>
      <c r="J233" s="43"/>
      <c r="K233" s="42"/>
      <c r="L233" s="12" t="str">
        <f>_xlfn.IFERROR(IF(C233&gt;'Inf.'!$I$10,"",I233),"")</f>
        <v/>
      </c>
      <c r="M233" s="8" t="str">
        <f>_xlfn.IFERROR(IF('Inf.'!$C$10="Onsight",IF(L233="TOP",10^7+(10-J233)+(3-K233)*10,L233*10^5+(3-K233)*10),IF(L233="TOP",10^7+(3-K233)*10,L233*10^5+(3-K233)*10)),"")</f>
        <v/>
      </c>
      <c r="N233" s="8" t="str">
        <f t="shared" si="13"/>
        <v/>
      </c>
      <c r="O233" s="8" t="str">
        <f>_xlfn.IFERROR(N233*100+'Rec.'!I226,"")</f>
        <v/>
      </c>
      <c r="P233" s="8" t="str">
        <f t="shared" si="14"/>
        <v/>
      </c>
    </row>
    <row r="234" spans="1:16" ht="21.95" customHeight="1">
      <c r="A234" s="8" t="str">
        <f t="shared" si="15"/>
        <v/>
      </c>
      <c r="B234" s="8" t="str">
        <f t="shared" si="12"/>
        <v/>
      </c>
      <c r="C234" s="20" t="str">
        <f>IF('Rec.'!H227&gt;0,COUNT('Rec.'!H$2:H227),"")</f>
        <v/>
      </c>
      <c r="D234" s="21" t="str">
        <f>IF(C234&gt;'Inf.'!$I$10,"",VLOOKUP(A234,'Q1.SL'!B:F,2,FALSE))</f>
        <v/>
      </c>
      <c r="E234" s="21" t="str">
        <f>IF(C234&gt;'Inf.'!$I$10,"",VLOOKUP(A234,'Q1.SL'!B:F,3,FALSE))</f>
        <v/>
      </c>
      <c r="F234" s="20" t="str">
        <f>IF(C234&gt;'Inf.'!$I$10,"",VLOOKUP(A234,'Q1.SL'!B:F,4,FALSE))</f>
        <v/>
      </c>
      <c r="G234" s="20" t="str">
        <f>IF(C234&gt;'Inf.'!$I$10,"",VLOOKUP(A234,'Q1.SL'!B:F,5,FALSE))</f>
        <v/>
      </c>
      <c r="H234" s="42"/>
      <c r="I234" s="42"/>
      <c r="J234" s="43"/>
      <c r="K234" s="42"/>
      <c r="L234" s="12" t="str">
        <f>_xlfn.IFERROR(IF(C234&gt;'Inf.'!$I$10,"",I234),"")</f>
        <v/>
      </c>
      <c r="M234" s="8" t="str">
        <f>_xlfn.IFERROR(IF('Inf.'!$C$10="Onsight",IF(L234="TOP",10^7+(10-J234)+(3-K234)*10,L234*10^5+(3-K234)*10),IF(L234="TOP",10^7+(3-K234)*10,L234*10^5+(3-K234)*10)),"")</f>
        <v/>
      </c>
      <c r="N234" s="8" t="str">
        <f t="shared" si="13"/>
        <v/>
      </c>
      <c r="O234" s="8" t="str">
        <f>_xlfn.IFERROR(N234*100+'Rec.'!I227,"")</f>
        <v/>
      </c>
      <c r="P234" s="8" t="str">
        <f t="shared" si="14"/>
        <v/>
      </c>
    </row>
    <row r="235" spans="1:16" ht="21.95" customHeight="1">
      <c r="A235" s="8" t="str">
        <f t="shared" si="15"/>
        <v/>
      </c>
      <c r="B235" s="8" t="str">
        <f t="shared" si="12"/>
        <v/>
      </c>
      <c r="C235" s="20" t="str">
        <f>IF('Rec.'!H228&gt;0,COUNT('Rec.'!H$2:H228),"")</f>
        <v/>
      </c>
      <c r="D235" s="21" t="str">
        <f>IF(C235&gt;'Inf.'!$I$10,"",VLOOKUP(A235,'Q1.SL'!B:F,2,FALSE))</f>
        <v/>
      </c>
      <c r="E235" s="21" t="str">
        <f>IF(C235&gt;'Inf.'!$I$10,"",VLOOKUP(A235,'Q1.SL'!B:F,3,FALSE))</f>
        <v/>
      </c>
      <c r="F235" s="20" t="str">
        <f>IF(C235&gt;'Inf.'!$I$10,"",VLOOKUP(A235,'Q1.SL'!B:F,4,FALSE))</f>
        <v/>
      </c>
      <c r="G235" s="20" t="str">
        <f>IF(C235&gt;'Inf.'!$I$10,"",VLOOKUP(A235,'Q1.SL'!B:F,5,FALSE))</f>
        <v/>
      </c>
      <c r="H235" s="42"/>
      <c r="I235" s="42"/>
      <c r="J235" s="43"/>
      <c r="K235" s="42"/>
      <c r="L235" s="12" t="str">
        <f>_xlfn.IFERROR(IF(C235&gt;'Inf.'!$I$10,"",I235),"")</f>
        <v/>
      </c>
      <c r="M235" s="8" t="str">
        <f>_xlfn.IFERROR(IF('Inf.'!$C$10="Onsight",IF(L235="TOP",10^7+(10-J235)+(3-K235)*10,L235*10^5+(3-K235)*10),IF(L235="TOP",10^7+(3-K235)*10,L235*10^5+(3-K235)*10)),"")</f>
        <v/>
      </c>
      <c r="N235" s="8" t="str">
        <f t="shared" si="13"/>
        <v/>
      </c>
      <c r="O235" s="8" t="str">
        <f>_xlfn.IFERROR(N235*100+'Rec.'!I228,"")</f>
        <v/>
      </c>
      <c r="P235" s="8" t="str">
        <f t="shared" si="14"/>
        <v/>
      </c>
    </row>
    <row r="236" spans="1:16" ht="21.95" customHeight="1">
      <c r="A236" s="8" t="str">
        <f t="shared" si="15"/>
        <v/>
      </c>
      <c r="B236" s="8" t="str">
        <f t="shared" si="12"/>
        <v/>
      </c>
      <c r="C236" s="20" t="str">
        <f>IF('Rec.'!H229&gt;0,COUNT('Rec.'!H$2:H229),"")</f>
        <v/>
      </c>
      <c r="D236" s="21" t="str">
        <f>IF(C236&gt;'Inf.'!$I$10,"",VLOOKUP(A236,'Q1.SL'!B:F,2,FALSE))</f>
        <v/>
      </c>
      <c r="E236" s="21" t="str">
        <f>IF(C236&gt;'Inf.'!$I$10,"",VLOOKUP(A236,'Q1.SL'!B:F,3,FALSE))</f>
        <v/>
      </c>
      <c r="F236" s="20" t="str">
        <f>IF(C236&gt;'Inf.'!$I$10,"",VLOOKUP(A236,'Q1.SL'!B:F,4,FALSE))</f>
        <v/>
      </c>
      <c r="G236" s="20" t="str">
        <f>IF(C236&gt;'Inf.'!$I$10,"",VLOOKUP(A236,'Q1.SL'!B:F,5,FALSE))</f>
        <v/>
      </c>
      <c r="H236" s="42"/>
      <c r="I236" s="42"/>
      <c r="J236" s="43"/>
      <c r="K236" s="42"/>
      <c r="L236" s="12" t="str">
        <f>_xlfn.IFERROR(IF(C236&gt;'Inf.'!$I$10,"",I236),"")</f>
        <v/>
      </c>
      <c r="M236" s="8" t="str">
        <f>_xlfn.IFERROR(IF('Inf.'!$C$10="Onsight",IF(L236="TOP",10^7+(10-J236)+(3-K236)*10,L236*10^5+(3-K236)*10),IF(L236="TOP",10^7+(3-K236)*10,L236*10^5+(3-K236)*10)),"")</f>
        <v/>
      </c>
      <c r="N236" s="8" t="str">
        <f t="shared" si="13"/>
        <v/>
      </c>
      <c r="O236" s="8" t="str">
        <f>_xlfn.IFERROR(N236*100+'Rec.'!I229,"")</f>
        <v/>
      </c>
      <c r="P236" s="8" t="str">
        <f t="shared" si="14"/>
        <v/>
      </c>
    </row>
    <row r="237" spans="1:16" ht="21.95" customHeight="1">
      <c r="A237" s="8" t="str">
        <f t="shared" si="15"/>
        <v/>
      </c>
      <c r="B237" s="8" t="str">
        <f t="shared" si="12"/>
        <v/>
      </c>
      <c r="C237" s="20" t="str">
        <f>IF('Rec.'!H230&gt;0,COUNT('Rec.'!H$2:H230),"")</f>
        <v/>
      </c>
      <c r="D237" s="21" t="str">
        <f>IF(C237&gt;'Inf.'!$I$10,"",VLOOKUP(A237,'Q1.SL'!B:F,2,FALSE))</f>
        <v/>
      </c>
      <c r="E237" s="21" t="str">
        <f>IF(C237&gt;'Inf.'!$I$10,"",VLOOKUP(A237,'Q1.SL'!B:F,3,FALSE))</f>
        <v/>
      </c>
      <c r="F237" s="20" t="str">
        <f>IF(C237&gt;'Inf.'!$I$10,"",VLOOKUP(A237,'Q1.SL'!B:F,4,FALSE))</f>
        <v/>
      </c>
      <c r="G237" s="20" t="str">
        <f>IF(C237&gt;'Inf.'!$I$10,"",VLOOKUP(A237,'Q1.SL'!B:F,5,FALSE))</f>
        <v/>
      </c>
      <c r="H237" s="42"/>
      <c r="I237" s="42"/>
      <c r="J237" s="43"/>
      <c r="K237" s="42"/>
      <c r="L237" s="12" t="str">
        <f>_xlfn.IFERROR(IF(C237&gt;'Inf.'!$I$10,"",I237),"")</f>
        <v/>
      </c>
      <c r="M237" s="8" t="str">
        <f>_xlfn.IFERROR(IF('Inf.'!$C$10="Onsight",IF(L237="TOP",10^7+(10-J237)+(3-K237)*10,L237*10^5+(3-K237)*10),IF(L237="TOP",10^7+(3-K237)*10,L237*10^5+(3-K237)*10)),"")</f>
        <v/>
      </c>
      <c r="N237" s="8" t="str">
        <f t="shared" si="13"/>
        <v/>
      </c>
      <c r="O237" s="8" t="str">
        <f>_xlfn.IFERROR(N237*100+'Rec.'!I230,"")</f>
        <v/>
      </c>
      <c r="P237" s="8" t="str">
        <f t="shared" si="14"/>
        <v/>
      </c>
    </row>
    <row r="238" spans="1:16" ht="21.95" customHeight="1">
      <c r="A238" s="8" t="str">
        <f t="shared" si="15"/>
        <v/>
      </c>
      <c r="B238" s="8" t="str">
        <f t="shared" si="12"/>
        <v/>
      </c>
      <c r="C238" s="20" t="str">
        <f>IF('Rec.'!H231&gt;0,COUNT('Rec.'!H$2:H231),"")</f>
        <v/>
      </c>
      <c r="D238" s="21" t="str">
        <f>IF(C238&gt;'Inf.'!$I$10,"",VLOOKUP(A238,'Q1.SL'!B:F,2,FALSE))</f>
        <v/>
      </c>
      <c r="E238" s="21" t="str">
        <f>IF(C238&gt;'Inf.'!$I$10,"",VLOOKUP(A238,'Q1.SL'!B:F,3,FALSE))</f>
        <v/>
      </c>
      <c r="F238" s="20" t="str">
        <f>IF(C238&gt;'Inf.'!$I$10,"",VLOOKUP(A238,'Q1.SL'!B:F,4,FALSE))</f>
        <v/>
      </c>
      <c r="G238" s="20" t="str">
        <f>IF(C238&gt;'Inf.'!$I$10,"",VLOOKUP(A238,'Q1.SL'!B:F,5,FALSE))</f>
        <v/>
      </c>
      <c r="H238" s="42"/>
      <c r="I238" s="42"/>
      <c r="J238" s="43"/>
      <c r="K238" s="42"/>
      <c r="L238" s="12" t="str">
        <f>_xlfn.IFERROR(IF(C238&gt;'Inf.'!$I$10,"",I238),"")</f>
        <v/>
      </c>
      <c r="M238" s="8" t="str">
        <f>_xlfn.IFERROR(IF('Inf.'!$C$10="Onsight",IF(L238="TOP",10^7+(10-J238)+(3-K238)*10,L238*10^5+(3-K238)*10),IF(L238="TOP",10^7+(3-K238)*10,L238*10^5+(3-K238)*10)),"")</f>
        <v/>
      </c>
      <c r="N238" s="8" t="str">
        <f t="shared" si="13"/>
        <v/>
      </c>
      <c r="O238" s="8" t="str">
        <f>_xlfn.IFERROR(N238*100+'Rec.'!I231,"")</f>
        <v/>
      </c>
      <c r="P238" s="8" t="str">
        <f t="shared" si="14"/>
        <v/>
      </c>
    </row>
    <row r="239" spans="1:16" ht="21.95" customHeight="1">
      <c r="A239" s="8" t="str">
        <f t="shared" si="15"/>
        <v/>
      </c>
      <c r="B239" s="8" t="str">
        <f t="shared" si="12"/>
        <v/>
      </c>
      <c r="C239" s="20" t="str">
        <f>IF('Rec.'!H232&gt;0,COUNT('Rec.'!H$2:H232),"")</f>
        <v/>
      </c>
      <c r="D239" s="21" t="str">
        <f>IF(C239&gt;'Inf.'!$I$10,"",VLOOKUP(A239,'Q1.SL'!B:F,2,FALSE))</f>
        <v/>
      </c>
      <c r="E239" s="21" t="str">
        <f>IF(C239&gt;'Inf.'!$I$10,"",VLOOKUP(A239,'Q1.SL'!B:F,3,FALSE))</f>
        <v/>
      </c>
      <c r="F239" s="20" t="str">
        <f>IF(C239&gt;'Inf.'!$I$10,"",VLOOKUP(A239,'Q1.SL'!B:F,4,FALSE))</f>
        <v/>
      </c>
      <c r="G239" s="20" t="str">
        <f>IF(C239&gt;'Inf.'!$I$10,"",VLOOKUP(A239,'Q1.SL'!B:F,5,FALSE))</f>
        <v/>
      </c>
      <c r="H239" s="42"/>
      <c r="I239" s="42"/>
      <c r="J239" s="43"/>
      <c r="K239" s="42"/>
      <c r="L239" s="12" t="str">
        <f>_xlfn.IFERROR(IF(C239&gt;'Inf.'!$I$10,"",I239),"")</f>
        <v/>
      </c>
      <c r="M239" s="8" t="str">
        <f>_xlfn.IFERROR(IF('Inf.'!$C$10="Onsight",IF(L239="TOP",10^7+(10-J239)+(3-K239)*10,L239*10^5+(3-K239)*10),IF(L239="TOP",10^7+(3-K239)*10,L239*10^5+(3-K239)*10)),"")</f>
        <v/>
      </c>
      <c r="N239" s="8" t="str">
        <f t="shared" si="13"/>
        <v/>
      </c>
      <c r="O239" s="8" t="str">
        <f>_xlfn.IFERROR(N239*100+'Rec.'!I232,"")</f>
        <v/>
      </c>
      <c r="P239" s="8" t="str">
        <f t="shared" si="14"/>
        <v/>
      </c>
    </row>
    <row r="240" spans="1:16" ht="21.95" customHeight="1">
      <c r="A240" s="8" t="str">
        <f t="shared" si="15"/>
        <v/>
      </c>
      <c r="B240" s="8" t="str">
        <f t="shared" si="12"/>
        <v/>
      </c>
      <c r="C240" s="20" t="str">
        <f>IF('Rec.'!H233&gt;0,COUNT('Rec.'!H$2:H233),"")</f>
        <v/>
      </c>
      <c r="D240" s="21" t="str">
        <f>IF(C240&gt;'Inf.'!$I$10,"",VLOOKUP(A240,'Q1.SL'!B:F,2,FALSE))</f>
        <v/>
      </c>
      <c r="E240" s="21" t="str">
        <f>IF(C240&gt;'Inf.'!$I$10,"",VLOOKUP(A240,'Q1.SL'!B:F,3,FALSE))</f>
        <v/>
      </c>
      <c r="F240" s="20" t="str">
        <f>IF(C240&gt;'Inf.'!$I$10,"",VLOOKUP(A240,'Q1.SL'!B:F,4,FALSE))</f>
        <v/>
      </c>
      <c r="G240" s="20" t="str">
        <f>IF(C240&gt;'Inf.'!$I$10,"",VLOOKUP(A240,'Q1.SL'!B:F,5,FALSE))</f>
        <v/>
      </c>
      <c r="H240" s="42"/>
      <c r="I240" s="42"/>
      <c r="J240" s="43"/>
      <c r="K240" s="42"/>
      <c r="L240" s="12" t="str">
        <f>_xlfn.IFERROR(IF(C240&gt;'Inf.'!$I$10,"",I240),"")</f>
        <v/>
      </c>
      <c r="M240" s="8" t="str">
        <f>_xlfn.IFERROR(IF('Inf.'!$C$10="Onsight",IF(L240="TOP",10^7+(10-J240)+(3-K240)*10,L240*10^5+(3-K240)*10),IF(L240="TOP",10^7+(3-K240)*10,L240*10^5+(3-K240)*10)),"")</f>
        <v/>
      </c>
      <c r="N240" s="8" t="str">
        <f t="shared" si="13"/>
        <v/>
      </c>
      <c r="O240" s="8" t="str">
        <f>_xlfn.IFERROR(N240*100+'Rec.'!I233,"")</f>
        <v/>
      </c>
      <c r="P240" s="8" t="str">
        <f t="shared" si="14"/>
        <v/>
      </c>
    </row>
    <row r="241" spans="1:16" ht="21.95" customHeight="1">
      <c r="A241" s="8" t="str">
        <f t="shared" si="15"/>
        <v/>
      </c>
      <c r="B241" s="8" t="str">
        <f t="shared" si="12"/>
        <v/>
      </c>
      <c r="C241" s="20" t="str">
        <f>IF('Rec.'!H234&gt;0,COUNT('Rec.'!H$2:H234),"")</f>
        <v/>
      </c>
      <c r="D241" s="21" t="str">
        <f>IF(C241&gt;'Inf.'!$I$10,"",VLOOKUP(A241,'Q1.SL'!B:F,2,FALSE))</f>
        <v/>
      </c>
      <c r="E241" s="21" t="str">
        <f>IF(C241&gt;'Inf.'!$I$10,"",VLOOKUP(A241,'Q1.SL'!B:F,3,FALSE))</f>
        <v/>
      </c>
      <c r="F241" s="20" t="str">
        <f>IF(C241&gt;'Inf.'!$I$10,"",VLOOKUP(A241,'Q1.SL'!B:F,4,FALSE))</f>
        <v/>
      </c>
      <c r="G241" s="20" t="str">
        <f>IF(C241&gt;'Inf.'!$I$10,"",VLOOKUP(A241,'Q1.SL'!B:F,5,FALSE))</f>
        <v/>
      </c>
      <c r="H241" s="42"/>
      <c r="I241" s="42"/>
      <c r="J241" s="43"/>
      <c r="K241" s="42"/>
      <c r="L241" s="12" t="str">
        <f>_xlfn.IFERROR(IF(C241&gt;'Inf.'!$I$10,"",I241),"")</f>
        <v/>
      </c>
      <c r="M241" s="8" t="str">
        <f>_xlfn.IFERROR(IF('Inf.'!$C$10="Onsight",IF(L241="TOP",10^7+(10-J241)+(3-K241)*10,L241*10^5+(3-K241)*10),IF(L241="TOP",10^7+(3-K241)*10,L241*10^5+(3-K241)*10)),"")</f>
        <v/>
      </c>
      <c r="N241" s="8" t="str">
        <f t="shared" si="13"/>
        <v/>
      </c>
      <c r="O241" s="8" t="str">
        <f>_xlfn.IFERROR(N241*100+'Rec.'!I234,"")</f>
        <v/>
      </c>
      <c r="P241" s="8" t="str">
        <f t="shared" si="14"/>
        <v/>
      </c>
    </row>
    <row r="242" spans="1:16" ht="21.95" customHeight="1">
      <c r="A242" s="8" t="str">
        <f t="shared" si="15"/>
        <v/>
      </c>
      <c r="B242" s="8" t="str">
        <f t="shared" si="12"/>
        <v/>
      </c>
      <c r="C242" s="20" t="str">
        <f>IF('Rec.'!H235&gt;0,COUNT('Rec.'!H$2:H235),"")</f>
        <v/>
      </c>
      <c r="D242" s="21" t="str">
        <f>IF(C242&gt;'Inf.'!$I$10,"",VLOOKUP(A242,'Q1.SL'!B:F,2,FALSE))</f>
        <v/>
      </c>
      <c r="E242" s="21" t="str">
        <f>IF(C242&gt;'Inf.'!$I$10,"",VLOOKUP(A242,'Q1.SL'!B:F,3,FALSE))</f>
        <v/>
      </c>
      <c r="F242" s="20" t="str">
        <f>IF(C242&gt;'Inf.'!$I$10,"",VLOOKUP(A242,'Q1.SL'!B:F,4,FALSE))</f>
        <v/>
      </c>
      <c r="G242" s="20" t="str">
        <f>IF(C242&gt;'Inf.'!$I$10,"",VLOOKUP(A242,'Q1.SL'!B:F,5,FALSE))</f>
        <v/>
      </c>
      <c r="H242" s="42"/>
      <c r="I242" s="42"/>
      <c r="J242" s="43"/>
      <c r="K242" s="42"/>
      <c r="L242" s="12" t="str">
        <f>_xlfn.IFERROR(IF(C242&gt;'Inf.'!$I$10,"",I242),"")</f>
        <v/>
      </c>
      <c r="M242" s="8" t="str">
        <f>_xlfn.IFERROR(IF('Inf.'!$C$10="Onsight",IF(L242="TOP",10^7+(10-J242)+(3-K242)*10,L242*10^5+(3-K242)*10),IF(L242="TOP",10^7+(3-K242)*10,L242*10^5+(3-K242)*10)),"")</f>
        <v/>
      </c>
      <c r="N242" s="8" t="str">
        <f t="shared" si="13"/>
        <v/>
      </c>
      <c r="O242" s="8" t="str">
        <f>_xlfn.IFERROR(N242*100+'Rec.'!I235,"")</f>
        <v/>
      </c>
      <c r="P242" s="8" t="str">
        <f t="shared" si="14"/>
        <v/>
      </c>
    </row>
    <row r="243" spans="1:16" ht="21.95" customHeight="1">
      <c r="A243" s="8" t="str">
        <f t="shared" si="15"/>
        <v/>
      </c>
      <c r="B243" s="8" t="str">
        <f t="shared" si="12"/>
        <v/>
      </c>
      <c r="C243" s="20" t="str">
        <f>IF('Rec.'!H236&gt;0,COUNT('Rec.'!H$2:H236),"")</f>
        <v/>
      </c>
      <c r="D243" s="21" t="str">
        <f>IF(C243&gt;'Inf.'!$I$10,"",VLOOKUP(A243,'Q1.SL'!B:F,2,FALSE))</f>
        <v/>
      </c>
      <c r="E243" s="21" t="str">
        <f>IF(C243&gt;'Inf.'!$I$10,"",VLOOKUP(A243,'Q1.SL'!B:F,3,FALSE))</f>
        <v/>
      </c>
      <c r="F243" s="20" t="str">
        <f>IF(C243&gt;'Inf.'!$I$10,"",VLOOKUP(A243,'Q1.SL'!B:F,4,FALSE))</f>
        <v/>
      </c>
      <c r="G243" s="20" t="str">
        <f>IF(C243&gt;'Inf.'!$I$10,"",VLOOKUP(A243,'Q1.SL'!B:F,5,FALSE))</f>
        <v/>
      </c>
      <c r="H243" s="42"/>
      <c r="I243" s="42"/>
      <c r="J243" s="43"/>
      <c r="K243" s="42"/>
      <c r="L243" s="12" t="str">
        <f>_xlfn.IFERROR(IF(C243&gt;'Inf.'!$I$10,"",I243),"")</f>
        <v/>
      </c>
      <c r="M243" s="8" t="str">
        <f>_xlfn.IFERROR(IF('Inf.'!$C$10="Onsight",IF(L243="TOP",10^7+(10-J243)+(3-K243)*10,L243*10^5+(3-K243)*10),IF(L243="TOP",10^7+(3-K243)*10,L243*10^5+(3-K243)*10)),"")</f>
        <v/>
      </c>
      <c r="N243" s="8" t="str">
        <f t="shared" si="13"/>
        <v/>
      </c>
      <c r="O243" s="8" t="str">
        <f>_xlfn.IFERROR(N243*100+'Rec.'!I236,"")</f>
        <v/>
      </c>
      <c r="P243" s="8" t="str">
        <f t="shared" si="14"/>
        <v/>
      </c>
    </row>
    <row r="244" spans="1:16" ht="21.95" customHeight="1">
      <c r="A244" s="8" t="str">
        <f t="shared" si="15"/>
        <v/>
      </c>
      <c r="B244" s="8" t="str">
        <f t="shared" si="12"/>
        <v/>
      </c>
      <c r="C244" s="20" t="str">
        <f>IF('Rec.'!H237&gt;0,COUNT('Rec.'!H$2:H237),"")</f>
        <v/>
      </c>
      <c r="D244" s="21" t="str">
        <f>IF(C244&gt;'Inf.'!$I$10,"",VLOOKUP(A244,'Q1.SL'!B:F,2,FALSE))</f>
        <v/>
      </c>
      <c r="E244" s="21" t="str">
        <f>IF(C244&gt;'Inf.'!$I$10,"",VLOOKUP(A244,'Q1.SL'!B:F,3,FALSE))</f>
        <v/>
      </c>
      <c r="F244" s="20" t="str">
        <f>IF(C244&gt;'Inf.'!$I$10,"",VLOOKUP(A244,'Q1.SL'!B:F,4,FALSE))</f>
        <v/>
      </c>
      <c r="G244" s="20" t="str">
        <f>IF(C244&gt;'Inf.'!$I$10,"",VLOOKUP(A244,'Q1.SL'!B:F,5,FALSE))</f>
        <v/>
      </c>
      <c r="H244" s="42"/>
      <c r="I244" s="42"/>
      <c r="J244" s="43"/>
      <c r="K244" s="42"/>
      <c r="L244" s="12" t="str">
        <f>_xlfn.IFERROR(IF(C244&gt;'Inf.'!$I$10,"",I244),"")</f>
        <v/>
      </c>
      <c r="M244" s="8" t="str">
        <f>_xlfn.IFERROR(IF('Inf.'!$C$10="Onsight",IF(L244="TOP",10^7+(10-J244)+(3-K244)*10,L244*10^5+(3-K244)*10),IF(L244="TOP",10^7+(3-K244)*10,L244*10^5+(3-K244)*10)),"")</f>
        <v/>
      </c>
      <c r="N244" s="8" t="str">
        <f t="shared" si="13"/>
        <v/>
      </c>
      <c r="O244" s="8" t="str">
        <f>_xlfn.IFERROR(N244*100+'Rec.'!I237,"")</f>
        <v/>
      </c>
      <c r="P244" s="8" t="str">
        <f t="shared" si="14"/>
        <v/>
      </c>
    </row>
    <row r="245" spans="1:16" ht="21.95" customHeight="1">
      <c r="A245" s="8" t="str">
        <f t="shared" si="15"/>
        <v/>
      </c>
      <c r="B245" s="8" t="str">
        <f t="shared" si="12"/>
        <v/>
      </c>
      <c r="C245" s="20" t="str">
        <f>IF('Rec.'!H238&gt;0,COUNT('Rec.'!H$2:H238),"")</f>
        <v/>
      </c>
      <c r="D245" s="21" t="str">
        <f>IF(C245&gt;'Inf.'!$I$10,"",VLOOKUP(A245,'Q1.SL'!B:F,2,FALSE))</f>
        <v/>
      </c>
      <c r="E245" s="21" t="str">
        <f>IF(C245&gt;'Inf.'!$I$10,"",VLOOKUP(A245,'Q1.SL'!B:F,3,FALSE))</f>
        <v/>
      </c>
      <c r="F245" s="20" t="str">
        <f>IF(C245&gt;'Inf.'!$I$10,"",VLOOKUP(A245,'Q1.SL'!B:F,4,FALSE))</f>
        <v/>
      </c>
      <c r="G245" s="20" t="str">
        <f>IF(C245&gt;'Inf.'!$I$10,"",VLOOKUP(A245,'Q1.SL'!B:F,5,FALSE))</f>
        <v/>
      </c>
      <c r="H245" s="42"/>
      <c r="I245" s="42"/>
      <c r="J245" s="43"/>
      <c r="K245" s="42"/>
      <c r="L245" s="12" t="str">
        <f>_xlfn.IFERROR(IF(C245&gt;'Inf.'!$I$10,"",I245),"")</f>
        <v/>
      </c>
      <c r="M245" s="8" t="str">
        <f>_xlfn.IFERROR(IF('Inf.'!$C$10="Onsight",IF(L245="TOP",10^7+(10-J245)+(3-K245)*10,L245*10^5+(3-K245)*10),IF(L245="TOP",10^7+(3-K245)*10,L245*10^5+(3-K245)*10)),"")</f>
        <v/>
      </c>
      <c r="N245" s="8" t="str">
        <f t="shared" si="13"/>
        <v/>
      </c>
      <c r="O245" s="8" t="str">
        <f>_xlfn.IFERROR(N245*100+'Rec.'!I238,"")</f>
        <v/>
      </c>
      <c r="P245" s="8" t="str">
        <f t="shared" si="14"/>
        <v/>
      </c>
    </row>
    <row r="246" spans="1:16" ht="21.95" customHeight="1">
      <c r="A246" s="8" t="str">
        <f t="shared" si="15"/>
        <v/>
      </c>
      <c r="B246" s="8" t="str">
        <f t="shared" si="12"/>
        <v/>
      </c>
      <c r="C246" s="20" t="str">
        <f>IF('Rec.'!H239&gt;0,COUNT('Rec.'!H$2:H239),"")</f>
        <v/>
      </c>
      <c r="D246" s="21" t="str">
        <f>IF(C246&gt;'Inf.'!$I$10,"",VLOOKUP(A246,'Q1.SL'!B:F,2,FALSE))</f>
        <v/>
      </c>
      <c r="E246" s="21" t="str">
        <f>IF(C246&gt;'Inf.'!$I$10,"",VLOOKUP(A246,'Q1.SL'!B:F,3,FALSE))</f>
        <v/>
      </c>
      <c r="F246" s="20" t="str">
        <f>IF(C246&gt;'Inf.'!$I$10,"",VLOOKUP(A246,'Q1.SL'!B:F,4,FALSE))</f>
        <v/>
      </c>
      <c r="G246" s="20" t="str">
        <f>IF(C246&gt;'Inf.'!$I$10,"",VLOOKUP(A246,'Q1.SL'!B:F,5,FALSE))</f>
        <v/>
      </c>
      <c r="H246" s="42"/>
      <c r="I246" s="42"/>
      <c r="J246" s="43"/>
      <c r="K246" s="42"/>
      <c r="L246" s="12" t="str">
        <f>_xlfn.IFERROR(IF(C246&gt;'Inf.'!$I$10,"",I246),"")</f>
        <v/>
      </c>
      <c r="M246" s="8" t="str">
        <f>_xlfn.IFERROR(IF('Inf.'!$C$10="Onsight",IF(L246="TOP",10^7+(10-J246)+(3-K246)*10,L246*10^5+(3-K246)*10),IF(L246="TOP",10^7+(3-K246)*10,L246*10^5+(3-K246)*10)),"")</f>
        <v/>
      </c>
      <c r="N246" s="8" t="str">
        <f t="shared" si="13"/>
        <v/>
      </c>
      <c r="O246" s="8" t="str">
        <f>_xlfn.IFERROR(N246*100+'Rec.'!I239,"")</f>
        <v/>
      </c>
      <c r="P246" s="8" t="str">
        <f t="shared" si="14"/>
        <v/>
      </c>
    </row>
    <row r="247" spans="1:16" ht="21.95" customHeight="1">
      <c r="A247" s="8" t="str">
        <f t="shared" si="15"/>
        <v/>
      </c>
      <c r="B247" s="8" t="str">
        <f t="shared" si="12"/>
        <v/>
      </c>
      <c r="C247" s="20" t="str">
        <f>IF('Rec.'!H240&gt;0,COUNT('Rec.'!H$2:H240),"")</f>
        <v/>
      </c>
      <c r="D247" s="21" t="str">
        <f>IF(C247&gt;'Inf.'!$I$10,"",VLOOKUP(A247,'Q1.SL'!B:F,2,FALSE))</f>
        <v/>
      </c>
      <c r="E247" s="21" t="str">
        <f>IF(C247&gt;'Inf.'!$I$10,"",VLOOKUP(A247,'Q1.SL'!B:F,3,FALSE))</f>
        <v/>
      </c>
      <c r="F247" s="20" t="str">
        <f>IF(C247&gt;'Inf.'!$I$10,"",VLOOKUP(A247,'Q1.SL'!B:F,4,FALSE))</f>
        <v/>
      </c>
      <c r="G247" s="20" t="str">
        <f>IF(C247&gt;'Inf.'!$I$10,"",VLOOKUP(A247,'Q1.SL'!B:F,5,FALSE))</f>
        <v/>
      </c>
      <c r="H247" s="42"/>
      <c r="I247" s="42"/>
      <c r="J247" s="43"/>
      <c r="K247" s="42"/>
      <c r="L247" s="12" t="str">
        <f>_xlfn.IFERROR(IF(C247&gt;'Inf.'!$I$10,"",I247),"")</f>
        <v/>
      </c>
      <c r="M247" s="8" t="str">
        <f>_xlfn.IFERROR(IF('Inf.'!$C$10="Onsight",IF(L247="TOP",10^7+(10-J247)+(3-K247)*10,L247*10^5+(3-K247)*10),IF(L247="TOP",10^7+(3-K247)*10,L247*10^5+(3-K247)*10)),"")</f>
        <v/>
      </c>
      <c r="N247" s="8" t="str">
        <f t="shared" si="13"/>
        <v/>
      </c>
      <c r="O247" s="8" t="str">
        <f>_xlfn.IFERROR(N247*100+'Rec.'!I240,"")</f>
        <v/>
      </c>
      <c r="P247" s="8" t="str">
        <f t="shared" si="14"/>
        <v/>
      </c>
    </row>
    <row r="248" spans="1:16" ht="21.95" customHeight="1">
      <c r="A248" s="8" t="str">
        <f t="shared" si="15"/>
        <v/>
      </c>
      <c r="B248" s="8" t="str">
        <f t="shared" si="12"/>
        <v/>
      </c>
      <c r="C248" s="20" t="str">
        <f>IF('Rec.'!H241&gt;0,COUNT('Rec.'!H$2:H241),"")</f>
        <v/>
      </c>
      <c r="D248" s="21" t="str">
        <f>IF(C248&gt;'Inf.'!$I$10,"",VLOOKUP(A248,'Q1.SL'!B:F,2,FALSE))</f>
        <v/>
      </c>
      <c r="E248" s="21" t="str">
        <f>IF(C248&gt;'Inf.'!$I$10,"",VLOOKUP(A248,'Q1.SL'!B:F,3,FALSE))</f>
        <v/>
      </c>
      <c r="F248" s="20" t="str">
        <f>IF(C248&gt;'Inf.'!$I$10,"",VLOOKUP(A248,'Q1.SL'!B:F,4,FALSE))</f>
        <v/>
      </c>
      <c r="G248" s="20" t="str">
        <f>IF(C248&gt;'Inf.'!$I$10,"",VLOOKUP(A248,'Q1.SL'!B:F,5,FALSE))</f>
        <v/>
      </c>
      <c r="H248" s="42"/>
      <c r="I248" s="42"/>
      <c r="J248" s="43"/>
      <c r="K248" s="42"/>
      <c r="L248" s="12" t="str">
        <f>_xlfn.IFERROR(IF(C248&gt;'Inf.'!$I$10,"",I248),"")</f>
        <v/>
      </c>
      <c r="M248" s="8" t="str">
        <f>_xlfn.IFERROR(IF('Inf.'!$C$10="Onsight",IF(L248="TOP",10^7+(10-J248)+(3-K248)*10,L248*10^5+(3-K248)*10),IF(L248="TOP",10^7+(3-K248)*10,L248*10^5+(3-K248)*10)),"")</f>
        <v/>
      </c>
      <c r="N248" s="8" t="str">
        <f t="shared" si="13"/>
        <v/>
      </c>
      <c r="O248" s="8" t="str">
        <f>_xlfn.IFERROR(N248*100+'Rec.'!I241,"")</f>
        <v/>
      </c>
      <c r="P248" s="8" t="str">
        <f t="shared" si="14"/>
        <v/>
      </c>
    </row>
    <row r="249" spans="1:16" ht="21.95" customHeight="1">
      <c r="A249" s="8" t="str">
        <f t="shared" si="15"/>
        <v/>
      </c>
      <c r="B249" s="8" t="str">
        <f t="shared" si="12"/>
        <v/>
      </c>
      <c r="C249" s="20" t="str">
        <f>IF('Rec.'!H242&gt;0,COUNT('Rec.'!H$2:H242),"")</f>
        <v/>
      </c>
      <c r="D249" s="21" t="str">
        <f>IF(C249&gt;'Inf.'!$I$10,"",VLOOKUP(A249,'Q1.SL'!B:F,2,FALSE))</f>
        <v/>
      </c>
      <c r="E249" s="21" t="str">
        <f>IF(C249&gt;'Inf.'!$I$10,"",VLOOKUP(A249,'Q1.SL'!B:F,3,FALSE))</f>
        <v/>
      </c>
      <c r="F249" s="20" t="str">
        <f>IF(C249&gt;'Inf.'!$I$10,"",VLOOKUP(A249,'Q1.SL'!B:F,4,FALSE))</f>
        <v/>
      </c>
      <c r="G249" s="20" t="str">
        <f>IF(C249&gt;'Inf.'!$I$10,"",VLOOKUP(A249,'Q1.SL'!B:F,5,FALSE))</f>
        <v/>
      </c>
      <c r="H249" s="42"/>
      <c r="I249" s="42"/>
      <c r="J249" s="43"/>
      <c r="K249" s="42"/>
      <c r="L249" s="12" t="str">
        <f>_xlfn.IFERROR(IF(C249&gt;'Inf.'!$I$10,"",I249),"")</f>
        <v/>
      </c>
      <c r="M249" s="8" t="str">
        <f>_xlfn.IFERROR(IF('Inf.'!$C$10="Onsight",IF(L249="TOP",10^7+(10-J249)+(3-K249)*10,L249*10^5+(3-K249)*10),IF(L249="TOP",10^7+(3-K249)*10,L249*10^5+(3-K249)*10)),"")</f>
        <v/>
      </c>
      <c r="N249" s="8" t="str">
        <f t="shared" si="13"/>
        <v/>
      </c>
      <c r="O249" s="8" t="str">
        <f>_xlfn.IFERROR(N249*100+'Rec.'!I242,"")</f>
        <v/>
      </c>
      <c r="P249" s="8" t="str">
        <f t="shared" si="14"/>
        <v/>
      </c>
    </row>
    <row r="250" spans="1:16" ht="21.95" customHeight="1">
      <c r="A250" s="8" t="str">
        <f t="shared" si="15"/>
        <v/>
      </c>
      <c r="B250" s="8" t="str">
        <f t="shared" si="12"/>
        <v/>
      </c>
      <c r="C250" s="20" t="str">
        <f>IF('Rec.'!H243&gt;0,COUNT('Rec.'!H$2:H243),"")</f>
        <v/>
      </c>
      <c r="D250" s="21" t="str">
        <f>IF(C250&gt;'Inf.'!$I$10,"",VLOOKUP(A250,'Q1.SL'!B:F,2,FALSE))</f>
        <v/>
      </c>
      <c r="E250" s="21" t="str">
        <f>IF(C250&gt;'Inf.'!$I$10,"",VLOOKUP(A250,'Q1.SL'!B:F,3,FALSE))</f>
        <v/>
      </c>
      <c r="F250" s="20" t="str">
        <f>IF(C250&gt;'Inf.'!$I$10,"",VLOOKUP(A250,'Q1.SL'!B:F,4,FALSE))</f>
        <v/>
      </c>
      <c r="G250" s="20" t="str">
        <f>IF(C250&gt;'Inf.'!$I$10,"",VLOOKUP(A250,'Q1.SL'!B:F,5,FALSE))</f>
        <v/>
      </c>
      <c r="H250" s="42"/>
      <c r="I250" s="42"/>
      <c r="J250" s="43"/>
      <c r="K250" s="42"/>
      <c r="L250" s="12" t="str">
        <f>_xlfn.IFERROR(IF(C250&gt;'Inf.'!$I$10,"",I250),"")</f>
        <v/>
      </c>
      <c r="M250" s="8" t="str">
        <f>_xlfn.IFERROR(IF('Inf.'!$C$10="Onsight",IF(L250="TOP",10^7+(10-J250)+(3-K250)*10,L250*10^5+(3-K250)*10),IF(L250="TOP",10^7+(3-K250)*10,L250*10^5+(3-K250)*10)),"")</f>
        <v/>
      </c>
      <c r="N250" s="8" t="str">
        <f t="shared" si="13"/>
        <v/>
      </c>
      <c r="O250" s="8" t="str">
        <f>_xlfn.IFERROR(N250*100+'Rec.'!I243,"")</f>
        <v/>
      </c>
      <c r="P250" s="8" t="str">
        <f t="shared" si="14"/>
        <v/>
      </c>
    </row>
    <row r="251" spans="1:16" ht="21.95" customHeight="1">
      <c r="A251" s="8" t="str">
        <f t="shared" si="15"/>
        <v/>
      </c>
      <c r="B251" s="8" t="str">
        <f t="shared" si="12"/>
        <v/>
      </c>
      <c r="C251" s="20" t="str">
        <f>IF('Rec.'!H244&gt;0,COUNT('Rec.'!H$2:H244),"")</f>
        <v/>
      </c>
      <c r="D251" s="21" t="str">
        <f>IF(C251&gt;'Inf.'!$I$10,"",VLOOKUP(A251,'Q1.SL'!B:F,2,FALSE))</f>
        <v/>
      </c>
      <c r="E251" s="21" t="str">
        <f>IF(C251&gt;'Inf.'!$I$10,"",VLOOKUP(A251,'Q1.SL'!B:F,3,FALSE))</f>
        <v/>
      </c>
      <c r="F251" s="20" t="str">
        <f>IF(C251&gt;'Inf.'!$I$10,"",VLOOKUP(A251,'Q1.SL'!B:F,4,FALSE))</f>
        <v/>
      </c>
      <c r="G251" s="20" t="str">
        <f>IF(C251&gt;'Inf.'!$I$10,"",VLOOKUP(A251,'Q1.SL'!B:F,5,FALSE))</f>
        <v/>
      </c>
      <c r="H251" s="42"/>
      <c r="I251" s="42"/>
      <c r="J251" s="43"/>
      <c r="K251" s="42"/>
      <c r="L251" s="12" t="str">
        <f>_xlfn.IFERROR(IF(C251&gt;'Inf.'!$I$10,"",I251),"")</f>
        <v/>
      </c>
      <c r="M251" s="8" t="str">
        <f>_xlfn.IFERROR(IF('Inf.'!$C$10="Onsight",IF(L251="TOP",10^7+(10-J251)+(3-K251)*10,L251*10^5+(3-K251)*10),IF(L251="TOP",10^7+(3-K251)*10,L251*10^5+(3-K251)*10)),"")</f>
        <v/>
      </c>
      <c r="N251" s="8" t="str">
        <f t="shared" si="13"/>
        <v/>
      </c>
      <c r="O251" s="8" t="str">
        <f>_xlfn.IFERROR(N251*100+'Rec.'!I244,"")</f>
        <v/>
      </c>
      <c r="P251" s="8" t="str">
        <f t="shared" si="14"/>
        <v/>
      </c>
    </row>
    <row r="252" spans="1:16" ht="21.95" customHeight="1">
      <c r="A252" s="8" t="str">
        <f t="shared" si="15"/>
        <v/>
      </c>
      <c r="B252" s="8" t="str">
        <f t="shared" si="12"/>
        <v/>
      </c>
      <c r="C252" s="20" t="str">
        <f>IF('Rec.'!H245&gt;0,COUNT('Rec.'!H$2:H245),"")</f>
        <v/>
      </c>
      <c r="D252" s="21" t="str">
        <f>IF(C252&gt;'Inf.'!$I$10,"",VLOOKUP(A252,'Q1.SL'!B:F,2,FALSE))</f>
        <v/>
      </c>
      <c r="E252" s="21" t="str">
        <f>IF(C252&gt;'Inf.'!$I$10,"",VLOOKUP(A252,'Q1.SL'!B:F,3,FALSE))</f>
        <v/>
      </c>
      <c r="F252" s="20" t="str">
        <f>IF(C252&gt;'Inf.'!$I$10,"",VLOOKUP(A252,'Q1.SL'!B:F,4,FALSE))</f>
        <v/>
      </c>
      <c r="G252" s="20" t="str">
        <f>IF(C252&gt;'Inf.'!$I$10,"",VLOOKUP(A252,'Q1.SL'!B:F,5,FALSE))</f>
        <v/>
      </c>
      <c r="H252" s="42"/>
      <c r="I252" s="42"/>
      <c r="J252" s="43"/>
      <c r="K252" s="42"/>
      <c r="L252" s="12" t="str">
        <f>_xlfn.IFERROR(IF(C252&gt;'Inf.'!$I$10,"",I252),"")</f>
        <v/>
      </c>
      <c r="M252" s="8" t="str">
        <f>_xlfn.IFERROR(IF('Inf.'!$C$10="Onsight",IF(L252="TOP",10^7+(10-J252)+(3-K252)*10,L252*10^5+(3-K252)*10),IF(L252="TOP",10^7+(3-K252)*10,L252*10^5+(3-K252)*10)),"")</f>
        <v/>
      </c>
      <c r="N252" s="8" t="str">
        <f t="shared" si="13"/>
        <v/>
      </c>
      <c r="O252" s="8" t="str">
        <f>_xlfn.IFERROR(N252*100+'Rec.'!I245,"")</f>
        <v/>
      </c>
      <c r="P252" s="8" t="str">
        <f t="shared" si="14"/>
        <v/>
      </c>
    </row>
    <row r="253" spans="1:16" ht="21.95" customHeight="1">
      <c r="A253" s="8" t="str">
        <f t="shared" si="15"/>
        <v/>
      </c>
      <c r="B253" s="8" t="str">
        <f t="shared" si="12"/>
        <v/>
      </c>
      <c r="C253" s="20" t="str">
        <f>IF('Rec.'!H246&gt;0,COUNT('Rec.'!H$2:H246),"")</f>
        <v/>
      </c>
      <c r="D253" s="21" t="str">
        <f>IF(C253&gt;'Inf.'!$I$10,"",VLOOKUP(A253,'Q1.SL'!B:F,2,FALSE))</f>
        <v/>
      </c>
      <c r="E253" s="21" t="str">
        <f>IF(C253&gt;'Inf.'!$I$10,"",VLOOKUP(A253,'Q1.SL'!B:F,3,FALSE))</f>
        <v/>
      </c>
      <c r="F253" s="20" t="str">
        <f>IF(C253&gt;'Inf.'!$I$10,"",VLOOKUP(A253,'Q1.SL'!B:F,4,FALSE))</f>
        <v/>
      </c>
      <c r="G253" s="20" t="str">
        <f>IF(C253&gt;'Inf.'!$I$10,"",VLOOKUP(A253,'Q1.SL'!B:F,5,FALSE))</f>
        <v/>
      </c>
      <c r="H253" s="42"/>
      <c r="I253" s="42"/>
      <c r="J253" s="43"/>
      <c r="K253" s="42"/>
      <c r="L253" s="12" t="str">
        <f>_xlfn.IFERROR(IF(C253&gt;'Inf.'!$I$10,"",I253),"")</f>
        <v/>
      </c>
      <c r="M253" s="8" t="str">
        <f>_xlfn.IFERROR(IF('Inf.'!$C$10="Onsight",IF(L253="TOP",10^7+(10-J253)+(3-K253)*10,L253*10^5+(3-K253)*10),IF(L253="TOP",10^7+(3-K253)*10,L253*10^5+(3-K253)*10)),"")</f>
        <v/>
      </c>
      <c r="N253" s="8" t="str">
        <f t="shared" si="13"/>
        <v/>
      </c>
      <c r="O253" s="8" t="str">
        <f>_xlfn.IFERROR(N253*100+'Rec.'!I246,"")</f>
        <v/>
      </c>
      <c r="P253" s="8" t="str">
        <f t="shared" si="14"/>
        <v/>
      </c>
    </row>
    <row r="254" spans="1:16" ht="21.95" customHeight="1">
      <c r="A254" s="8" t="str">
        <f t="shared" si="15"/>
        <v/>
      </c>
      <c r="B254" s="8" t="str">
        <f t="shared" si="12"/>
        <v/>
      </c>
      <c r="C254" s="20" t="str">
        <f>IF('Rec.'!H247&gt;0,COUNT('Rec.'!H$2:H247),"")</f>
        <v/>
      </c>
      <c r="D254" s="21" t="str">
        <f>IF(C254&gt;'Inf.'!$I$10,"",VLOOKUP(A254,'Q1.SL'!B:F,2,FALSE))</f>
        <v/>
      </c>
      <c r="E254" s="21" t="str">
        <f>IF(C254&gt;'Inf.'!$I$10,"",VLOOKUP(A254,'Q1.SL'!B:F,3,FALSE))</f>
        <v/>
      </c>
      <c r="F254" s="20" t="str">
        <f>IF(C254&gt;'Inf.'!$I$10,"",VLOOKUP(A254,'Q1.SL'!B:F,4,FALSE))</f>
        <v/>
      </c>
      <c r="G254" s="20" t="str">
        <f>IF(C254&gt;'Inf.'!$I$10,"",VLOOKUP(A254,'Q1.SL'!B:F,5,FALSE))</f>
        <v/>
      </c>
      <c r="H254" s="42"/>
      <c r="I254" s="42"/>
      <c r="J254" s="43"/>
      <c r="K254" s="42"/>
      <c r="L254" s="12" t="str">
        <f>_xlfn.IFERROR(IF(C254&gt;'Inf.'!$I$10,"",I254),"")</f>
        <v/>
      </c>
      <c r="M254" s="8" t="str">
        <f>_xlfn.IFERROR(IF('Inf.'!$C$10="Onsight",IF(L254="TOP",10^7+(10-J254)+(3-K254)*10,L254*10^5+(3-K254)*10),IF(L254="TOP",10^7+(3-K254)*10,L254*10^5+(3-K254)*10)),"")</f>
        <v/>
      </c>
      <c r="N254" s="8" t="str">
        <f t="shared" si="13"/>
        <v/>
      </c>
      <c r="O254" s="8" t="str">
        <f>_xlfn.IFERROR(N254*100+'Rec.'!I247,"")</f>
        <v/>
      </c>
      <c r="P254" s="8" t="str">
        <f t="shared" si="14"/>
        <v/>
      </c>
    </row>
    <row r="255" spans="1:16" ht="21.95" customHeight="1">
      <c r="A255" s="8" t="str">
        <f t="shared" si="15"/>
        <v/>
      </c>
      <c r="B255" s="8" t="str">
        <f t="shared" si="12"/>
        <v/>
      </c>
      <c r="C255" s="20" t="str">
        <f>IF('Rec.'!H248&gt;0,COUNT('Rec.'!H$2:H248),"")</f>
        <v/>
      </c>
      <c r="D255" s="21" t="str">
        <f>IF(C255&gt;'Inf.'!$I$10,"",VLOOKUP(A255,'Q1.SL'!B:F,2,FALSE))</f>
        <v/>
      </c>
      <c r="E255" s="21" t="str">
        <f>IF(C255&gt;'Inf.'!$I$10,"",VLOOKUP(A255,'Q1.SL'!B:F,3,FALSE))</f>
        <v/>
      </c>
      <c r="F255" s="20" t="str">
        <f>IF(C255&gt;'Inf.'!$I$10,"",VLOOKUP(A255,'Q1.SL'!B:F,4,FALSE))</f>
        <v/>
      </c>
      <c r="G255" s="20" t="str">
        <f>IF(C255&gt;'Inf.'!$I$10,"",VLOOKUP(A255,'Q1.SL'!B:F,5,FALSE))</f>
        <v/>
      </c>
      <c r="H255" s="42"/>
      <c r="I255" s="42"/>
      <c r="J255" s="43"/>
      <c r="K255" s="42"/>
      <c r="L255" s="12" t="str">
        <f>_xlfn.IFERROR(IF(C255&gt;'Inf.'!$I$10,"",I255),"")</f>
        <v/>
      </c>
      <c r="M255" s="8" t="str">
        <f>_xlfn.IFERROR(IF('Inf.'!$C$10="Onsight",IF(L255="TOP",10^7+(10-J255)+(3-K255)*10,L255*10^5+(3-K255)*10),IF(L255="TOP",10^7+(3-K255)*10,L255*10^5+(3-K255)*10)),"")</f>
        <v/>
      </c>
      <c r="N255" s="8" t="str">
        <f t="shared" si="13"/>
        <v/>
      </c>
      <c r="O255" s="8" t="str">
        <f>_xlfn.IFERROR(N255*100+'Rec.'!I248,"")</f>
        <v/>
      </c>
      <c r="P255" s="8" t="str">
        <f t="shared" si="14"/>
        <v/>
      </c>
    </row>
    <row r="256" spans="1:16" ht="21.95" customHeight="1">
      <c r="A256" s="8" t="str">
        <f t="shared" si="15"/>
        <v/>
      </c>
      <c r="B256" s="8" t="str">
        <f t="shared" si="12"/>
        <v/>
      </c>
      <c r="C256" s="20" t="str">
        <f>IF('Rec.'!H249&gt;0,COUNT('Rec.'!H$2:H249),"")</f>
        <v/>
      </c>
      <c r="D256" s="21" t="str">
        <f>IF(C256&gt;'Inf.'!$I$10,"",VLOOKUP(A256,'Q1.SL'!B:F,2,FALSE))</f>
        <v/>
      </c>
      <c r="E256" s="21" t="str">
        <f>IF(C256&gt;'Inf.'!$I$10,"",VLOOKUP(A256,'Q1.SL'!B:F,3,FALSE))</f>
        <v/>
      </c>
      <c r="F256" s="20" t="str">
        <f>IF(C256&gt;'Inf.'!$I$10,"",VLOOKUP(A256,'Q1.SL'!B:F,4,FALSE))</f>
        <v/>
      </c>
      <c r="G256" s="20" t="str">
        <f>IF(C256&gt;'Inf.'!$I$10,"",VLOOKUP(A256,'Q1.SL'!B:F,5,FALSE))</f>
        <v/>
      </c>
      <c r="H256" s="42"/>
      <c r="I256" s="42"/>
      <c r="J256" s="43"/>
      <c r="K256" s="42"/>
      <c r="L256" s="12" t="str">
        <f>_xlfn.IFERROR(IF(C256&gt;'Inf.'!$I$10,"",I256),"")</f>
        <v/>
      </c>
      <c r="M256" s="8" t="str">
        <f>_xlfn.IFERROR(IF('Inf.'!$C$10="Onsight",IF(L256="TOP",10^7+(10-J256)+(3-K256)*10,L256*10^5+(3-K256)*10),IF(L256="TOP",10^7+(3-K256)*10,L256*10^5+(3-K256)*10)),"")</f>
        <v/>
      </c>
      <c r="N256" s="8" t="str">
        <f t="shared" si="13"/>
        <v/>
      </c>
      <c r="O256" s="8" t="str">
        <f>_xlfn.IFERROR(N256*100+'Rec.'!I249,"")</f>
        <v/>
      </c>
      <c r="P256" s="8" t="str">
        <f t="shared" si="14"/>
        <v/>
      </c>
    </row>
    <row r="257" spans="1:16" ht="21.95" customHeight="1">
      <c r="A257" s="8" t="str">
        <f t="shared" si="15"/>
        <v/>
      </c>
      <c r="B257" s="8" t="str">
        <f t="shared" si="12"/>
        <v/>
      </c>
      <c r="C257" s="20" t="str">
        <f>IF('Rec.'!H250&gt;0,COUNT('Rec.'!H$2:H250),"")</f>
        <v/>
      </c>
      <c r="D257" s="21" t="str">
        <f>IF(C257&gt;'Inf.'!$I$10,"",VLOOKUP(A257,'Q1.SL'!B:F,2,FALSE))</f>
        <v/>
      </c>
      <c r="E257" s="21" t="str">
        <f>IF(C257&gt;'Inf.'!$I$10,"",VLOOKUP(A257,'Q1.SL'!B:F,3,FALSE))</f>
        <v/>
      </c>
      <c r="F257" s="20" t="str">
        <f>IF(C257&gt;'Inf.'!$I$10,"",VLOOKUP(A257,'Q1.SL'!B:F,4,FALSE))</f>
        <v/>
      </c>
      <c r="G257" s="20" t="str">
        <f>IF(C257&gt;'Inf.'!$I$10,"",VLOOKUP(A257,'Q1.SL'!B:F,5,FALSE))</f>
        <v/>
      </c>
      <c r="H257" s="42"/>
      <c r="I257" s="42"/>
      <c r="J257" s="43"/>
      <c r="K257" s="42"/>
      <c r="L257" s="12" t="str">
        <f>_xlfn.IFERROR(IF(C257&gt;'Inf.'!$I$10,"",I257),"")</f>
        <v/>
      </c>
      <c r="M257" s="8" t="str">
        <f>_xlfn.IFERROR(IF('Inf.'!$C$10="Onsight",IF(L257="TOP",10^7+(10-J257)+(3-K257)*10,L257*10^5+(3-K257)*10),IF(L257="TOP",10^7+(3-K257)*10,L257*10^5+(3-K257)*10)),"")</f>
        <v/>
      </c>
      <c r="N257" s="8" t="str">
        <f t="shared" si="13"/>
        <v/>
      </c>
      <c r="O257" s="8" t="str">
        <f>_xlfn.IFERROR(N257*100+'Rec.'!I250,"")</f>
        <v/>
      </c>
      <c r="P257" s="8" t="str">
        <f t="shared" si="14"/>
        <v/>
      </c>
    </row>
    <row r="258" spans="1:16" ht="21.95" customHeight="1">
      <c r="A258" s="8" t="str">
        <f t="shared" si="15"/>
        <v/>
      </c>
      <c r="B258" s="8" t="str">
        <f t="shared" si="12"/>
        <v/>
      </c>
      <c r="C258" s="20" t="str">
        <f>IF('Rec.'!H251&gt;0,COUNT('Rec.'!H$2:H251),"")</f>
        <v/>
      </c>
      <c r="D258" s="21" t="str">
        <f>IF(C258&gt;'Inf.'!$I$10,"",VLOOKUP(A258,'Q1.SL'!B:F,2,FALSE))</f>
        <v/>
      </c>
      <c r="E258" s="21" t="str">
        <f>IF(C258&gt;'Inf.'!$I$10,"",VLOOKUP(A258,'Q1.SL'!B:F,3,FALSE))</f>
        <v/>
      </c>
      <c r="F258" s="20" t="str">
        <f>IF(C258&gt;'Inf.'!$I$10,"",VLOOKUP(A258,'Q1.SL'!B:F,4,FALSE))</f>
        <v/>
      </c>
      <c r="G258" s="20" t="str">
        <f>IF(C258&gt;'Inf.'!$I$10,"",VLOOKUP(A258,'Q1.SL'!B:F,5,FALSE))</f>
        <v/>
      </c>
      <c r="H258" s="42"/>
      <c r="I258" s="42"/>
      <c r="J258" s="43"/>
      <c r="K258" s="42"/>
      <c r="L258" s="12" t="str">
        <f>_xlfn.IFERROR(IF(C258&gt;'Inf.'!$I$10,"",I258),"")</f>
        <v/>
      </c>
      <c r="M258" s="8" t="str">
        <f>_xlfn.IFERROR(IF('Inf.'!$C$10="Onsight",IF(L258="TOP",10^7+(10-J258)+(3-K258)*10,L258*10^5+(3-K258)*10),IF(L258="TOP",10^7+(3-K258)*10,L258*10^5+(3-K258)*10)),"")</f>
        <v/>
      </c>
      <c r="N258" s="8" t="str">
        <f t="shared" si="13"/>
        <v/>
      </c>
      <c r="O258" s="8" t="str">
        <f>_xlfn.IFERROR(N258*100+'Rec.'!I251,"")</f>
        <v/>
      </c>
      <c r="P258" s="8" t="str">
        <f t="shared" si="14"/>
        <v/>
      </c>
    </row>
    <row r="259" spans="1:16" ht="21.95" customHeight="1">
      <c r="A259" s="8" t="str">
        <f t="shared" si="15"/>
        <v/>
      </c>
      <c r="B259" s="8" t="str">
        <f t="shared" si="12"/>
        <v/>
      </c>
      <c r="C259" s="20" t="str">
        <f>IF('Rec.'!H252&gt;0,COUNT('Rec.'!H$2:H252),"")</f>
        <v/>
      </c>
      <c r="D259" s="21" t="str">
        <f>IF(C259&gt;'Inf.'!$I$10,"",VLOOKUP(A259,'Q1.SL'!B:F,2,FALSE))</f>
        <v/>
      </c>
      <c r="E259" s="21" t="str">
        <f>IF(C259&gt;'Inf.'!$I$10,"",VLOOKUP(A259,'Q1.SL'!B:F,3,FALSE))</f>
        <v/>
      </c>
      <c r="F259" s="20" t="str">
        <f>IF(C259&gt;'Inf.'!$I$10,"",VLOOKUP(A259,'Q1.SL'!B:F,4,FALSE))</f>
        <v/>
      </c>
      <c r="G259" s="20" t="str">
        <f>IF(C259&gt;'Inf.'!$I$10,"",VLOOKUP(A259,'Q1.SL'!B:F,5,FALSE))</f>
        <v/>
      </c>
      <c r="H259" s="42"/>
      <c r="I259" s="42"/>
      <c r="J259" s="43"/>
      <c r="K259" s="42"/>
      <c r="L259" s="12" t="str">
        <f>_xlfn.IFERROR(IF(C259&gt;'Inf.'!$I$10,"",I259),"")</f>
        <v/>
      </c>
      <c r="M259" s="8" t="str">
        <f>_xlfn.IFERROR(IF('Inf.'!$C$10="Onsight",IF(L259="TOP",10^7+(10-J259)+(3-K259)*10,L259*10^5+(3-K259)*10),IF(L259="TOP",10^7+(3-K259)*10,L259*10^5+(3-K259)*10)),"")</f>
        <v/>
      </c>
      <c r="N259" s="8" t="str">
        <f t="shared" si="13"/>
        <v/>
      </c>
      <c r="O259" s="8" t="str">
        <f>_xlfn.IFERROR(N259*100+'Rec.'!I252,"")</f>
        <v/>
      </c>
      <c r="P259" s="8" t="str">
        <f t="shared" si="14"/>
        <v/>
      </c>
    </row>
    <row r="260" spans="1:16" ht="21.95" customHeight="1">
      <c r="A260" s="8" t="str">
        <f t="shared" si="15"/>
        <v/>
      </c>
      <c r="B260" s="8" t="str">
        <f t="shared" si="12"/>
        <v/>
      </c>
      <c r="C260" s="20" t="str">
        <f>IF('Rec.'!H253&gt;0,COUNT('Rec.'!H$2:H253),"")</f>
        <v/>
      </c>
      <c r="D260" s="21" t="str">
        <f>IF(C260&gt;'Inf.'!$I$10,"",VLOOKUP(A260,'Q1.SL'!B:F,2,FALSE))</f>
        <v/>
      </c>
      <c r="E260" s="21" t="str">
        <f>IF(C260&gt;'Inf.'!$I$10,"",VLOOKUP(A260,'Q1.SL'!B:F,3,FALSE))</f>
        <v/>
      </c>
      <c r="F260" s="20" t="str">
        <f>IF(C260&gt;'Inf.'!$I$10,"",VLOOKUP(A260,'Q1.SL'!B:F,4,FALSE))</f>
        <v/>
      </c>
      <c r="G260" s="20" t="str">
        <f>IF(C260&gt;'Inf.'!$I$10,"",VLOOKUP(A260,'Q1.SL'!B:F,5,FALSE))</f>
        <v/>
      </c>
      <c r="H260" s="42"/>
      <c r="I260" s="42"/>
      <c r="J260" s="43"/>
      <c r="K260" s="42"/>
      <c r="L260" s="12" t="str">
        <f>_xlfn.IFERROR(IF(C260&gt;'Inf.'!$I$10,"",I260),"")</f>
        <v/>
      </c>
      <c r="M260" s="8" t="str">
        <f>_xlfn.IFERROR(IF('Inf.'!$C$10="Onsight",IF(L260="TOP",10^7+(10-J260)+(3-K260)*10,L260*10^5+(3-K260)*10),IF(L260="TOP",10^7+(3-K260)*10,L260*10^5+(3-K260)*10)),"")</f>
        <v/>
      </c>
      <c r="N260" s="8" t="str">
        <f t="shared" si="13"/>
        <v/>
      </c>
      <c r="O260" s="8" t="str">
        <f>_xlfn.IFERROR(N260*100+'Rec.'!I253,"")</f>
        <v/>
      </c>
      <c r="P260" s="8" t="str">
        <f t="shared" si="14"/>
        <v/>
      </c>
    </row>
    <row r="261" spans="1:16" ht="21.95" customHeight="1">
      <c r="A261" s="8" t="str">
        <f t="shared" si="15"/>
        <v/>
      </c>
      <c r="B261" s="8" t="str">
        <f t="shared" si="12"/>
        <v/>
      </c>
      <c r="C261" s="20" t="str">
        <f>IF('Rec.'!H254&gt;0,COUNT('Rec.'!H$2:H254),"")</f>
        <v/>
      </c>
      <c r="D261" s="21" t="str">
        <f>IF(C261&gt;'Inf.'!$I$10,"",VLOOKUP(A261,'Q1.SL'!B:F,2,FALSE))</f>
        <v/>
      </c>
      <c r="E261" s="21" t="str">
        <f>IF(C261&gt;'Inf.'!$I$10,"",VLOOKUP(A261,'Q1.SL'!B:F,3,FALSE))</f>
        <v/>
      </c>
      <c r="F261" s="20" t="str">
        <f>IF(C261&gt;'Inf.'!$I$10,"",VLOOKUP(A261,'Q1.SL'!B:F,4,FALSE))</f>
        <v/>
      </c>
      <c r="G261" s="20" t="str">
        <f>IF(C261&gt;'Inf.'!$I$10,"",VLOOKUP(A261,'Q1.SL'!B:F,5,FALSE))</f>
        <v/>
      </c>
      <c r="H261" s="42"/>
      <c r="I261" s="42"/>
      <c r="J261" s="43"/>
      <c r="K261" s="42"/>
      <c r="L261" s="12" t="str">
        <f>_xlfn.IFERROR(IF(C261&gt;'Inf.'!$I$10,"",I261),"")</f>
        <v/>
      </c>
      <c r="M261" s="8" t="str">
        <f>_xlfn.IFERROR(IF('Inf.'!$C$10="Onsight",IF(L261="TOP",10^7+(10-J261)+(3-K261)*10,L261*10^5+(3-K261)*10),IF(L261="TOP",10^7+(3-K261)*10,L261*10^5+(3-K261)*10)),"")</f>
        <v/>
      </c>
      <c r="N261" s="8" t="str">
        <f t="shared" si="13"/>
        <v/>
      </c>
      <c r="O261" s="8" t="str">
        <f>_xlfn.IFERROR(N261*100+'Rec.'!I254,"")</f>
        <v/>
      </c>
      <c r="P261" s="8" t="str">
        <f t="shared" si="14"/>
        <v/>
      </c>
    </row>
    <row r="262" spans="1:16" ht="21.95" customHeight="1">
      <c r="A262" s="8" t="str">
        <f t="shared" si="15"/>
        <v/>
      </c>
      <c r="B262" s="8" t="str">
        <f t="shared" si="12"/>
        <v/>
      </c>
      <c r="C262" s="20" t="str">
        <f>IF('Rec.'!H255&gt;0,COUNT('Rec.'!H$2:H255),"")</f>
        <v/>
      </c>
      <c r="D262" s="21" t="str">
        <f>IF(C262&gt;'Inf.'!$I$10,"",VLOOKUP(A262,'Q1.SL'!B:F,2,FALSE))</f>
        <v/>
      </c>
      <c r="E262" s="21" t="str">
        <f>IF(C262&gt;'Inf.'!$I$10,"",VLOOKUP(A262,'Q1.SL'!B:F,3,FALSE))</f>
        <v/>
      </c>
      <c r="F262" s="20" t="str">
        <f>IF(C262&gt;'Inf.'!$I$10,"",VLOOKUP(A262,'Q1.SL'!B:F,4,FALSE))</f>
        <v/>
      </c>
      <c r="G262" s="20" t="str">
        <f>IF(C262&gt;'Inf.'!$I$10,"",VLOOKUP(A262,'Q1.SL'!B:F,5,FALSE))</f>
        <v/>
      </c>
      <c r="H262" s="42"/>
      <c r="I262" s="42"/>
      <c r="J262" s="43"/>
      <c r="K262" s="42"/>
      <c r="L262" s="12" t="str">
        <f>_xlfn.IFERROR(IF(C262&gt;'Inf.'!$I$10,"",I262),"")</f>
        <v/>
      </c>
      <c r="M262" s="8" t="str">
        <f>_xlfn.IFERROR(IF('Inf.'!$C$10="Onsight",IF(L262="TOP",10^7+(10-J262)+(3-K262)*10,L262*10^5+(3-K262)*10),IF(L262="TOP",10^7+(3-K262)*10,L262*10^5+(3-K262)*10)),"")</f>
        <v/>
      </c>
      <c r="N262" s="8" t="str">
        <f t="shared" si="13"/>
        <v/>
      </c>
      <c r="O262" s="8" t="str">
        <f>_xlfn.IFERROR(N262*100+'Rec.'!I255,"")</f>
        <v/>
      </c>
      <c r="P262" s="8" t="str">
        <f t="shared" si="14"/>
        <v/>
      </c>
    </row>
    <row r="263" spans="1:16" ht="21.95" customHeight="1">
      <c r="A263" s="8" t="str">
        <f t="shared" si="15"/>
        <v/>
      </c>
      <c r="B263" s="8" t="str">
        <f t="shared" si="12"/>
        <v/>
      </c>
      <c r="C263" s="20" t="str">
        <f>IF('Rec.'!H256&gt;0,COUNT('Rec.'!H$2:H256),"")</f>
        <v/>
      </c>
      <c r="D263" s="21" t="str">
        <f>IF(C263&gt;'Inf.'!$I$10,"",VLOOKUP(A263,'Q1.SL'!B:F,2,FALSE))</f>
        <v/>
      </c>
      <c r="E263" s="21" t="str">
        <f>IF(C263&gt;'Inf.'!$I$10,"",VLOOKUP(A263,'Q1.SL'!B:F,3,FALSE))</f>
        <v/>
      </c>
      <c r="F263" s="20" t="str">
        <f>IF(C263&gt;'Inf.'!$I$10,"",VLOOKUP(A263,'Q1.SL'!B:F,4,FALSE))</f>
        <v/>
      </c>
      <c r="G263" s="20" t="str">
        <f>IF(C263&gt;'Inf.'!$I$10,"",VLOOKUP(A263,'Q1.SL'!B:F,5,FALSE))</f>
        <v/>
      </c>
      <c r="H263" s="42"/>
      <c r="I263" s="42"/>
      <c r="J263" s="43"/>
      <c r="K263" s="42"/>
      <c r="L263" s="12" t="str">
        <f>_xlfn.IFERROR(IF(C263&gt;'Inf.'!$I$10,"",I263),"")</f>
        <v/>
      </c>
      <c r="M263" s="8" t="str">
        <f>_xlfn.IFERROR(IF('Inf.'!$C$10="Onsight",IF(L263="TOP",10^7+(10-J263)+(3-K263)*10,L263*10^5+(3-K263)*10),IF(L263="TOP",10^7+(3-K263)*10,L263*10^5+(3-K263)*10)),"")</f>
        <v/>
      </c>
      <c r="N263" s="8" t="str">
        <f t="shared" si="13"/>
        <v/>
      </c>
      <c r="O263" s="8" t="str">
        <f>_xlfn.IFERROR(N263*100+'Rec.'!I256,"")</f>
        <v/>
      </c>
      <c r="P263" s="8" t="str">
        <f t="shared" si="14"/>
        <v/>
      </c>
    </row>
    <row r="264" spans="1:16" ht="21.95" customHeight="1">
      <c r="A264" s="8" t="str">
        <f t="shared" si="15"/>
        <v/>
      </c>
      <c r="B264" s="8" t="str">
        <f t="shared" si="12"/>
        <v/>
      </c>
      <c r="C264" s="20" t="str">
        <f>IF('Rec.'!H257&gt;0,COUNT('Rec.'!H$2:H257),"")</f>
        <v/>
      </c>
      <c r="D264" s="21" t="str">
        <f>IF(C264&gt;'Inf.'!$I$10,"",VLOOKUP(A264,'Q1.SL'!B:F,2,FALSE))</f>
        <v/>
      </c>
      <c r="E264" s="21" t="str">
        <f>IF(C264&gt;'Inf.'!$I$10,"",VLOOKUP(A264,'Q1.SL'!B:F,3,FALSE))</f>
        <v/>
      </c>
      <c r="F264" s="20" t="str">
        <f>IF(C264&gt;'Inf.'!$I$10,"",VLOOKUP(A264,'Q1.SL'!B:F,4,FALSE))</f>
        <v/>
      </c>
      <c r="G264" s="20" t="str">
        <f>IF(C264&gt;'Inf.'!$I$10,"",VLOOKUP(A264,'Q1.SL'!B:F,5,FALSE))</f>
        <v/>
      </c>
      <c r="H264" s="42"/>
      <c r="I264" s="42"/>
      <c r="J264" s="43"/>
      <c r="K264" s="42"/>
      <c r="L264" s="12" t="str">
        <f>_xlfn.IFERROR(IF(C264&gt;'Inf.'!$I$10,"",I264),"")</f>
        <v/>
      </c>
      <c r="M264" s="8" t="str">
        <f>_xlfn.IFERROR(IF('Inf.'!$C$10="Onsight",IF(L264="TOP",10^7+(10-J264)+(3-K264)*10,L264*10^5+(3-K264)*10),IF(L264="TOP",10^7+(3-K264)*10,L264*10^5+(3-K264)*10)),"")</f>
        <v/>
      </c>
      <c r="N264" s="8" t="str">
        <f t="shared" si="13"/>
        <v/>
      </c>
      <c r="O264" s="8" t="str">
        <f>_xlfn.IFERROR(N264*100+'Rec.'!I257,"")</f>
        <v/>
      </c>
      <c r="P264" s="8" t="str">
        <f t="shared" si="14"/>
        <v/>
      </c>
    </row>
    <row r="265" spans="1:16" ht="21.95" customHeight="1">
      <c r="A265" s="8" t="str">
        <f t="shared" si="15"/>
        <v/>
      </c>
      <c r="B265" s="8" t="str">
        <f aca="true" t="shared" si="16" ref="B265:B308">P265</f>
        <v/>
      </c>
      <c r="C265" s="20" t="str">
        <f>IF('Rec.'!H258&gt;0,COUNT('Rec.'!H$2:H258),"")</f>
        <v/>
      </c>
      <c r="D265" s="21" t="str">
        <f>IF(C265&gt;'Inf.'!$I$10,"",VLOOKUP(A265,'Q1.SL'!B:F,2,FALSE))</f>
        <v/>
      </c>
      <c r="E265" s="21" t="str">
        <f>IF(C265&gt;'Inf.'!$I$10,"",VLOOKUP(A265,'Q1.SL'!B:F,3,FALSE))</f>
        <v/>
      </c>
      <c r="F265" s="20" t="str">
        <f>IF(C265&gt;'Inf.'!$I$10,"",VLOOKUP(A265,'Q1.SL'!B:F,4,FALSE))</f>
        <v/>
      </c>
      <c r="G265" s="20" t="str">
        <f>IF(C265&gt;'Inf.'!$I$10,"",VLOOKUP(A265,'Q1.SL'!B:F,5,FALSE))</f>
        <v/>
      </c>
      <c r="H265" s="42"/>
      <c r="I265" s="42"/>
      <c r="J265" s="43"/>
      <c r="K265" s="42"/>
      <c r="L265" s="12" t="str">
        <f>_xlfn.IFERROR(IF(C265&gt;'Inf.'!$I$10,"",I265),"")</f>
        <v/>
      </c>
      <c r="M265" s="8" t="str">
        <f>_xlfn.IFERROR(IF('Inf.'!$C$10="Onsight",IF(L265="TOP",10^7+(10-J265)+(3-K265)*10,L265*10^5+(3-K265)*10),IF(L265="TOP",10^7+(3-K265)*10,L265*10^5+(3-K265)*10)),"")</f>
        <v/>
      </c>
      <c r="N265" s="8" t="str">
        <f aca="true" t="shared" si="17" ref="N265:N308">_xlfn.IFERROR(RANK(M265,M:M,0),"")</f>
        <v/>
      </c>
      <c r="O265" s="8" t="str">
        <f>_xlfn.IFERROR(N265*100+'Rec.'!I258,"")</f>
        <v/>
      </c>
      <c r="P265" s="8" t="str">
        <f aca="true" t="shared" si="18" ref="P265:P308">_xlfn.IFERROR(RANK(O265,O:O,1),"")</f>
        <v/>
      </c>
    </row>
    <row r="266" spans="1:16" ht="21.95" customHeight="1">
      <c r="A266" s="8" t="str">
        <f aca="true" t="shared" si="19" ref="A266:A308">_xlfn.IFERROR(IF(C266&gt;ROUNDUP(MAX(C:C)/4,0),C266-ROUNDUP(MAX(C:C)/4,0),C266+3*ROUNDUP(MAX(C:C)/4,0)-IF(MOD(MAX(C:C),4)=0,0,IF(MOD(MAX(C:C),4)=1,3,IF(MOD(MAX(C:C),4)=2,2,IF(MOD(MAX(C:C),4)=3,1))))),"")</f>
        <v/>
      </c>
      <c r="B266" s="8" t="str">
        <f t="shared" si="16"/>
        <v/>
      </c>
      <c r="C266" s="20" t="str">
        <f>IF('Rec.'!H259&gt;0,COUNT('Rec.'!H$2:H259),"")</f>
        <v/>
      </c>
      <c r="D266" s="21" t="str">
        <f>IF(C266&gt;'Inf.'!$I$10,"",VLOOKUP(A266,'Q1.SL'!B:F,2,FALSE))</f>
        <v/>
      </c>
      <c r="E266" s="21" t="str">
        <f>IF(C266&gt;'Inf.'!$I$10,"",VLOOKUP(A266,'Q1.SL'!B:F,3,FALSE))</f>
        <v/>
      </c>
      <c r="F266" s="20" t="str">
        <f>IF(C266&gt;'Inf.'!$I$10,"",VLOOKUP(A266,'Q1.SL'!B:F,4,FALSE))</f>
        <v/>
      </c>
      <c r="G266" s="20" t="str">
        <f>IF(C266&gt;'Inf.'!$I$10,"",VLOOKUP(A266,'Q1.SL'!B:F,5,FALSE))</f>
        <v/>
      </c>
      <c r="H266" s="42"/>
      <c r="I266" s="42"/>
      <c r="J266" s="43"/>
      <c r="K266" s="42"/>
      <c r="L266" s="12" t="str">
        <f>_xlfn.IFERROR(IF(C266&gt;'Inf.'!$I$10,"",I266),"")</f>
        <v/>
      </c>
      <c r="M266" s="8" t="str">
        <f>_xlfn.IFERROR(IF('Inf.'!$C$10="Onsight",IF(L266="TOP",10^7+(10-J266)+(3-K266)*10,L266*10^5+(3-K266)*10),IF(L266="TOP",10^7+(3-K266)*10,L266*10^5+(3-K266)*10)),"")</f>
        <v/>
      </c>
      <c r="N266" s="8" t="str">
        <f t="shared" si="17"/>
        <v/>
      </c>
      <c r="O266" s="8" t="str">
        <f>_xlfn.IFERROR(N266*100+'Rec.'!I259,"")</f>
        <v/>
      </c>
      <c r="P266" s="8" t="str">
        <f t="shared" si="18"/>
        <v/>
      </c>
    </row>
    <row r="267" spans="1:16" ht="21.95" customHeight="1">
      <c r="A267" s="8" t="str">
        <f t="shared" si="19"/>
        <v/>
      </c>
      <c r="B267" s="8" t="str">
        <f t="shared" si="16"/>
        <v/>
      </c>
      <c r="C267" s="20" t="str">
        <f>IF('Rec.'!H260&gt;0,COUNT('Rec.'!H$2:H260),"")</f>
        <v/>
      </c>
      <c r="D267" s="21" t="str">
        <f>IF(C267&gt;'Inf.'!$I$10,"",VLOOKUP(A267,'Q1.SL'!B:F,2,FALSE))</f>
        <v/>
      </c>
      <c r="E267" s="21" t="str">
        <f>IF(C267&gt;'Inf.'!$I$10,"",VLOOKUP(A267,'Q1.SL'!B:F,3,FALSE))</f>
        <v/>
      </c>
      <c r="F267" s="20" t="str">
        <f>IF(C267&gt;'Inf.'!$I$10,"",VLOOKUP(A267,'Q1.SL'!B:F,4,FALSE))</f>
        <v/>
      </c>
      <c r="G267" s="20" t="str">
        <f>IF(C267&gt;'Inf.'!$I$10,"",VLOOKUP(A267,'Q1.SL'!B:F,5,FALSE))</f>
        <v/>
      </c>
      <c r="H267" s="42"/>
      <c r="I267" s="42"/>
      <c r="J267" s="43"/>
      <c r="K267" s="42"/>
      <c r="L267" s="12" t="str">
        <f>_xlfn.IFERROR(IF(C267&gt;'Inf.'!$I$10,"",I267),"")</f>
        <v/>
      </c>
      <c r="M267" s="8" t="str">
        <f>_xlfn.IFERROR(IF('Inf.'!$C$10="Onsight",IF(L267="TOP",10^7+(10-J267)+(3-K267)*10,L267*10^5+(3-K267)*10),IF(L267="TOP",10^7+(3-K267)*10,L267*10^5+(3-K267)*10)),"")</f>
        <v/>
      </c>
      <c r="N267" s="8" t="str">
        <f t="shared" si="17"/>
        <v/>
      </c>
      <c r="O267" s="8" t="str">
        <f>_xlfn.IFERROR(N267*100+'Rec.'!I260,"")</f>
        <v/>
      </c>
      <c r="P267" s="8" t="str">
        <f t="shared" si="18"/>
        <v/>
      </c>
    </row>
    <row r="268" spans="1:16" ht="21.95" customHeight="1">
      <c r="A268" s="8" t="str">
        <f t="shared" si="19"/>
        <v/>
      </c>
      <c r="B268" s="8" t="str">
        <f t="shared" si="16"/>
        <v/>
      </c>
      <c r="C268" s="20" t="str">
        <f>IF('Rec.'!H261&gt;0,COUNT('Rec.'!H$2:H261),"")</f>
        <v/>
      </c>
      <c r="D268" s="21" t="str">
        <f>IF(C268&gt;'Inf.'!$I$10,"",VLOOKUP(A268,'Q1.SL'!B:F,2,FALSE))</f>
        <v/>
      </c>
      <c r="E268" s="21" t="str">
        <f>IF(C268&gt;'Inf.'!$I$10,"",VLOOKUP(A268,'Q1.SL'!B:F,3,FALSE))</f>
        <v/>
      </c>
      <c r="F268" s="20" t="str">
        <f>IF(C268&gt;'Inf.'!$I$10,"",VLOOKUP(A268,'Q1.SL'!B:F,4,FALSE))</f>
        <v/>
      </c>
      <c r="G268" s="20" t="str">
        <f>IF(C268&gt;'Inf.'!$I$10,"",VLOOKUP(A268,'Q1.SL'!B:F,5,FALSE))</f>
        <v/>
      </c>
      <c r="H268" s="42"/>
      <c r="I268" s="42"/>
      <c r="J268" s="43"/>
      <c r="K268" s="42"/>
      <c r="L268" s="12" t="str">
        <f>_xlfn.IFERROR(IF(C268&gt;'Inf.'!$I$10,"",I268),"")</f>
        <v/>
      </c>
      <c r="M268" s="8" t="str">
        <f>_xlfn.IFERROR(IF('Inf.'!$C$10="Onsight",IF(L268="TOP",10^7+(10-J268)+(3-K268)*10,L268*10^5+(3-K268)*10),IF(L268="TOP",10^7+(3-K268)*10,L268*10^5+(3-K268)*10)),"")</f>
        <v/>
      </c>
      <c r="N268" s="8" t="str">
        <f t="shared" si="17"/>
        <v/>
      </c>
      <c r="O268" s="8" t="str">
        <f>_xlfn.IFERROR(N268*100+'Rec.'!I261,"")</f>
        <v/>
      </c>
      <c r="P268" s="8" t="str">
        <f t="shared" si="18"/>
        <v/>
      </c>
    </row>
    <row r="269" spans="1:16" ht="21.95" customHeight="1">
      <c r="A269" s="8" t="str">
        <f t="shared" si="19"/>
        <v/>
      </c>
      <c r="B269" s="8" t="str">
        <f t="shared" si="16"/>
        <v/>
      </c>
      <c r="C269" s="20" t="str">
        <f>IF('Rec.'!H262&gt;0,COUNT('Rec.'!H$2:H262),"")</f>
        <v/>
      </c>
      <c r="D269" s="21" t="str">
        <f>IF(C269&gt;'Inf.'!$I$10,"",VLOOKUP(A269,'Q1.SL'!B:F,2,FALSE))</f>
        <v/>
      </c>
      <c r="E269" s="21" t="str">
        <f>IF(C269&gt;'Inf.'!$I$10,"",VLOOKUP(A269,'Q1.SL'!B:F,3,FALSE))</f>
        <v/>
      </c>
      <c r="F269" s="20" t="str">
        <f>IF(C269&gt;'Inf.'!$I$10,"",VLOOKUP(A269,'Q1.SL'!B:F,4,FALSE))</f>
        <v/>
      </c>
      <c r="G269" s="20" t="str">
        <f>IF(C269&gt;'Inf.'!$I$10,"",VLOOKUP(A269,'Q1.SL'!B:F,5,FALSE))</f>
        <v/>
      </c>
      <c r="H269" s="42"/>
      <c r="I269" s="42"/>
      <c r="J269" s="43"/>
      <c r="K269" s="42"/>
      <c r="L269" s="12" t="str">
        <f>_xlfn.IFERROR(IF(C269&gt;'Inf.'!$I$10,"",I269),"")</f>
        <v/>
      </c>
      <c r="M269" s="8" t="str">
        <f>_xlfn.IFERROR(IF('Inf.'!$C$10="Onsight",IF(L269="TOP",10^7+(10-J269)+(3-K269)*10,L269*10^5+(3-K269)*10),IF(L269="TOP",10^7+(3-K269)*10,L269*10^5+(3-K269)*10)),"")</f>
        <v/>
      </c>
      <c r="N269" s="8" t="str">
        <f t="shared" si="17"/>
        <v/>
      </c>
      <c r="O269" s="8" t="str">
        <f>_xlfn.IFERROR(N269*100+'Rec.'!I262,"")</f>
        <v/>
      </c>
      <c r="P269" s="8" t="str">
        <f t="shared" si="18"/>
        <v/>
      </c>
    </row>
    <row r="270" spans="1:16" ht="21.95" customHeight="1">
      <c r="A270" s="8" t="str">
        <f t="shared" si="19"/>
        <v/>
      </c>
      <c r="B270" s="8" t="str">
        <f t="shared" si="16"/>
        <v/>
      </c>
      <c r="C270" s="20" t="str">
        <f>IF('Rec.'!H263&gt;0,COUNT('Rec.'!H$2:H263),"")</f>
        <v/>
      </c>
      <c r="D270" s="21" t="str">
        <f>IF(C270&gt;'Inf.'!$I$10,"",VLOOKUP(A270,'Q1.SL'!B:F,2,FALSE))</f>
        <v/>
      </c>
      <c r="E270" s="21" t="str">
        <f>IF(C270&gt;'Inf.'!$I$10,"",VLOOKUP(A270,'Q1.SL'!B:F,3,FALSE))</f>
        <v/>
      </c>
      <c r="F270" s="20" t="str">
        <f>IF(C270&gt;'Inf.'!$I$10,"",VLOOKUP(A270,'Q1.SL'!B:F,4,FALSE))</f>
        <v/>
      </c>
      <c r="G270" s="20" t="str">
        <f>IF(C270&gt;'Inf.'!$I$10,"",VLOOKUP(A270,'Q1.SL'!B:F,5,FALSE))</f>
        <v/>
      </c>
      <c r="H270" s="42"/>
      <c r="I270" s="42"/>
      <c r="J270" s="43"/>
      <c r="K270" s="42"/>
      <c r="L270" s="12" t="str">
        <f>_xlfn.IFERROR(IF(C270&gt;'Inf.'!$I$10,"",I270),"")</f>
        <v/>
      </c>
      <c r="M270" s="8" t="str">
        <f>_xlfn.IFERROR(IF('Inf.'!$C$10="Onsight",IF(L270="TOP",10^7+(10-J270)+(3-K270)*10,L270*10^5+(3-K270)*10),IF(L270="TOP",10^7+(3-K270)*10,L270*10^5+(3-K270)*10)),"")</f>
        <v/>
      </c>
      <c r="N270" s="8" t="str">
        <f t="shared" si="17"/>
        <v/>
      </c>
      <c r="O270" s="8" t="str">
        <f>_xlfn.IFERROR(N270*100+'Rec.'!I263,"")</f>
        <v/>
      </c>
      <c r="P270" s="8" t="str">
        <f t="shared" si="18"/>
        <v/>
      </c>
    </row>
    <row r="271" spans="1:16" ht="21.95" customHeight="1">
      <c r="A271" s="8" t="str">
        <f t="shared" si="19"/>
        <v/>
      </c>
      <c r="B271" s="8" t="str">
        <f t="shared" si="16"/>
        <v/>
      </c>
      <c r="C271" s="20" t="str">
        <f>IF('Rec.'!H264&gt;0,COUNT('Rec.'!H$2:H264),"")</f>
        <v/>
      </c>
      <c r="D271" s="21" t="str">
        <f>IF(C271&gt;'Inf.'!$I$10,"",VLOOKUP(A271,'Q1.SL'!B:F,2,FALSE))</f>
        <v/>
      </c>
      <c r="E271" s="21" t="str">
        <f>IF(C271&gt;'Inf.'!$I$10,"",VLOOKUP(A271,'Q1.SL'!B:F,3,FALSE))</f>
        <v/>
      </c>
      <c r="F271" s="20" t="str">
        <f>IF(C271&gt;'Inf.'!$I$10,"",VLOOKUP(A271,'Q1.SL'!B:F,4,FALSE))</f>
        <v/>
      </c>
      <c r="G271" s="20" t="str">
        <f>IF(C271&gt;'Inf.'!$I$10,"",VLOOKUP(A271,'Q1.SL'!B:F,5,FALSE))</f>
        <v/>
      </c>
      <c r="H271" s="42"/>
      <c r="I271" s="42"/>
      <c r="J271" s="43"/>
      <c r="K271" s="42"/>
      <c r="L271" s="12" t="str">
        <f>_xlfn.IFERROR(IF(C271&gt;'Inf.'!$I$10,"",I271),"")</f>
        <v/>
      </c>
      <c r="M271" s="8" t="str">
        <f>_xlfn.IFERROR(IF('Inf.'!$C$10="Onsight",IF(L271="TOP",10^7+(10-J271)+(3-K271)*10,L271*10^5+(3-K271)*10),IF(L271="TOP",10^7+(3-K271)*10,L271*10^5+(3-K271)*10)),"")</f>
        <v/>
      </c>
      <c r="N271" s="8" t="str">
        <f t="shared" si="17"/>
        <v/>
      </c>
      <c r="O271" s="8" t="str">
        <f>_xlfn.IFERROR(N271*100+'Rec.'!I264,"")</f>
        <v/>
      </c>
      <c r="P271" s="8" t="str">
        <f t="shared" si="18"/>
        <v/>
      </c>
    </row>
    <row r="272" spans="1:16" ht="21.95" customHeight="1">
      <c r="A272" s="8" t="str">
        <f t="shared" si="19"/>
        <v/>
      </c>
      <c r="B272" s="8" t="str">
        <f t="shared" si="16"/>
        <v/>
      </c>
      <c r="C272" s="20" t="str">
        <f>IF('Rec.'!H265&gt;0,COUNT('Rec.'!H$2:H265),"")</f>
        <v/>
      </c>
      <c r="D272" s="21" t="str">
        <f>IF(C272&gt;'Inf.'!$I$10,"",VLOOKUP(A272,'Q1.SL'!B:F,2,FALSE))</f>
        <v/>
      </c>
      <c r="E272" s="21" t="str">
        <f>IF(C272&gt;'Inf.'!$I$10,"",VLOOKUP(A272,'Q1.SL'!B:F,3,FALSE))</f>
        <v/>
      </c>
      <c r="F272" s="20" t="str">
        <f>IF(C272&gt;'Inf.'!$I$10,"",VLOOKUP(A272,'Q1.SL'!B:F,4,FALSE))</f>
        <v/>
      </c>
      <c r="G272" s="20" t="str">
        <f>IF(C272&gt;'Inf.'!$I$10,"",VLOOKUP(A272,'Q1.SL'!B:F,5,FALSE))</f>
        <v/>
      </c>
      <c r="H272" s="42"/>
      <c r="I272" s="42"/>
      <c r="J272" s="43"/>
      <c r="K272" s="42"/>
      <c r="L272" s="12" t="str">
        <f>_xlfn.IFERROR(IF(C272&gt;'Inf.'!$I$10,"",I272),"")</f>
        <v/>
      </c>
      <c r="M272" s="8" t="str">
        <f>_xlfn.IFERROR(IF('Inf.'!$C$10="Onsight",IF(L272="TOP",10^7+(10-J272)+(3-K272)*10,L272*10^5+(3-K272)*10),IF(L272="TOP",10^7+(3-K272)*10,L272*10^5+(3-K272)*10)),"")</f>
        <v/>
      </c>
      <c r="N272" s="8" t="str">
        <f t="shared" si="17"/>
        <v/>
      </c>
      <c r="O272" s="8" t="str">
        <f>_xlfn.IFERROR(N272*100+'Rec.'!I265,"")</f>
        <v/>
      </c>
      <c r="P272" s="8" t="str">
        <f t="shared" si="18"/>
        <v/>
      </c>
    </row>
    <row r="273" spans="1:16" ht="21.95" customHeight="1">
      <c r="A273" s="8" t="str">
        <f t="shared" si="19"/>
        <v/>
      </c>
      <c r="B273" s="8" t="str">
        <f t="shared" si="16"/>
        <v/>
      </c>
      <c r="C273" s="20" t="str">
        <f>IF('Rec.'!H266&gt;0,COUNT('Rec.'!H$2:H266),"")</f>
        <v/>
      </c>
      <c r="D273" s="21" t="str">
        <f>IF(C273&gt;'Inf.'!$I$10,"",VLOOKUP(A273,'Q1.SL'!B:F,2,FALSE))</f>
        <v/>
      </c>
      <c r="E273" s="21" t="str">
        <f>IF(C273&gt;'Inf.'!$I$10,"",VLOOKUP(A273,'Q1.SL'!B:F,3,FALSE))</f>
        <v/>
      </c>
      <c r="F273" s="20" t="str">
        <f>IF(C273&gt;'Inf.'!$I$10,"",VLOOKUP(A273,'Q1.SL'!B:F,4,FALSE))</f>
        <v/>
      </c>
      <c r="G273" s="20" t="str">
        <f>IF(C273&gt;'Inf.'!$I$10,"",VLOOKUP(A273,'Q1.SL'!B:F,5,FALSE))</f>
        <v/>
      </c>
      <c r="H273" s="42"/>
      <c r="I273" s="42"/>
      <c r="J273" s="43"/>
      <c r="K273" s="42"/>
      <c r="L273" s="12" t="str">
        <f>_xlfn.IFERROR(IF(C273&gt;'Inf.'!$I$10,"",I273),"")</f>
        <v/>
      </c>
      <c r="M273" s="8" t="str">
        <f>_xlfn.IFERROR(IF('Inf.'!$C$10="Onsight",IF(L273="TOP",10^7+(10-J273)+(3-K273)*10,L273*10^5+(3-K273)*10),IF(L273="TOP",10^7+(3-K273)*10,L273*10^5+(3-K273)*10)),"")</f>
        <v/>
      </c>
      <c r="N273" s="8" t="str">
        <f t="shared" si="17"/>
        <v/>
      </c>
      <c r="O273" s="8" t="str">
        <f>_xlfn.IFERROR(N273*100+'Rec.'!I266,"")</f>
        <v/>
      </c>
      <c r="P273" s="8" t="str">
        <f t="shared" si="18"/>
        <v/>
      </c>
    </row>
    <row r="274" spans="1:16" ht="21.95" customHeight="1">
      <c r="A274" s="8" t="str">
        <f t="shared" si="19"/>
        <v/>
      </c>
      <c r="B274" s="8" t="str">
        <f t="shared" si="16"/>
        <v/>
      </c>
      <c r="C274" s="20" t="str">
        <f>IF('Rec.'!H267&gt;0,COUNT('Rec.'!H$2:H267),"")</f>
        <v/>
      </c>
      <c r="D274" s="21" t="str">
        <f>IF(C274&gt;'Inf.'!$I$10,"",VLOOKUP(A274,'Q1.SL'!B:F,2,FALSE))</f>
        <v/>
      </c>
      <c r="E274" s="21" t="str">
        <f>IF(C274&gt;'Inf.'!$I$10,"",VLOOKUP(A274,'Q1.SL'!B:F,3,FALSE))</f>
        <v/>
      </c>
      <c r="F274" s="20" t="str">
        <f>IF(C274&gt;'Inf.'!$I$10,"",VLOOKUP(A274,'Q1.SL'!B:F,4,FALSE))</f>
        <v/>
      </c>
      <c r="G274" s="20" t="str">
        <f>IF(C274&gt;'Inf.'!$I$10,"",VLOOKUP(A274,'Q1.SL'!B:F,5,FALSE))</f>
        <v/>
      </c>
      <c r="H274" s="42"/>
      <c r="I274" s="42"/>
      <c r="J274" s="43"/>
      <c r="K274" s="42"/>
      <c r="L274" s="12" t="str">
        <f>_xlfn.IFERROR(IF(C274&gt;'Inf.'!$I$10,"",I274),"")</f>
        <v/>
      </c>
      <c r="M274" s="8" t="str">
        <f>_xlfn.IFERROR(IF('Inf.'!$C$10="Onsight",IF(L274="TOP",10^7+(10-J274)+(3-K274)*10,L274*10^5+(3-K274)*10),IF(L274="TOP",10^7+(3-K274)*10,L274*10^5+(3-K274)*10)),"")</f>
        <v/>
      </c>
      <c r="N274" s="8" t="str">
        <f t="shared" si="17"/>
        <v/>
      </c>
      <c r="O274" s="8" t="str">
        <f>_xlfn.IFERROR(N274*100+'Rec.'!I267,"")</f>
        <v/>
      </c>
      <c r="P274" s="8" t="str">
        <f t="shared" si="18"/>
        <v/>
      </c>
    </row>
    <row r="275" spans="1:16" ht="21.95" customHeight="1">
      <c r="A275" s="8" t="str">
        <f t="shared" si="19"/>
        <v/>
      </c>
      <c r="B275" s="8" t="str">
        <f t="shared" si="16"/>
        <v/>
      </c>
      <c r="C275" s="20" t="str">
        <f>IF('Rec.'!H268&gt;0,COUNT('Rec.'!H$2:H268),"")</f>
        <v/>
      </c>
      <c r="D275" s="21" t="str">
        <f>IF(C275&gt;'Inf.'!$I$10,"",VLOOKUP(A275,'Q1.SL'!B:F,2,FALSE))</f>
        <v/>
      </c>
      <c r="E275" s="21" t="str">
        <f>IF(C275&gt;'Inf.'!$I$10,"",VLOOKUP(A275,'Q1.SL'!B:F,3,FALSE))</f>
        <v/>
      </c>
      <c r="F275" s="20" t="str">
        <f>IF(C275&gt;'Inf.'!$I$10,"",VLOOKUP(A275,'Q1.SL'!B:F,4,FALSE))</f>
        <v/>
      </c>
      <c r="G275" s="20" t="str">
        <f>IF(C275&gt;'Inf.'!$I$10,"",VLOOKUP(A275,'Q1.SL'!B:F,5,FALSE))</f>
        <v/>
      </c>
      <c r="H275" s="42"/>
      <c r="I275" s="42"/>
      <c r="J275" s="43"/>
      <c r="K275" s="42"/>
      <c r="L275" s="12" t="str">
        <f>_xlfn.IFERROR(IF(C275&gt;'Inf.'!$I$10,"",I275),"")</f>
        <v/>
      </c>
      <c r="M275" s="8" t="str">
        <f>_xlfn.IFERROR(IF('Inf.'!$C$10="Onsight",IF(L275="TOP",10^7+(10-J275)+(3-K275)*10,L275*10^5+(3-K275)*10),IF(L275="TOP",10^7+(3-K275)*10,L275*10^5+(3-K275)*10)),"")</f>
        <v/>
      </c>
      <c r="N275" s="8" t="str">
        <f t="shared" si="17"/>
        <v/>
      </c>
      <c r="O275" s="8" t="str">
        <f>_xlfn.IFERROR(N275*100+'Rec.'!I268,"")</f>
        <v/>
      </c>
      <c r="P275" s="8" t="str">
        <f t="shared" si="18"/>
        <v/>
      </c>
    </row>
    <row r="276" spans="1:16" ht="21.95" customHeight="1">
      <c r="A276" s="8" t="str">
        <f t="shared" si="19"/>
        <v/>
      </c>
      <c r="B276" s="8" t="str">
        <f t="shared" si="16"/>
        <v/>
      </c>
      <c r="C276" s="20" t="str">
        <f>IF('Rec.'!H269&gt;0,COUNT('Rec.'!H$2:H269),"")</f>
        <v/>
      </c>
      <c r="D276" s="21" t="str">
        <f>IF(C276&gt;'Inf.'!$I$10,"",VLOOKUP(A276,'Q1.SL'!B:F,2,FALSE))</f>
        <v/>
      </c>
      <c r="E276" s="21" t="str">
        <f>IF(C276&gt;'Inf.'!$I$10,"",VLOOKUP(A276,'Q1.SL'!B:F,3,FALSE))</f>
        <v/>
      </c>
      <c r="F276" s="20" t="str">
        <f>IF(C276&gt;'Inf.'!$I$10,"",VLOOKUP(A276,'Q1.SL'!B:F,4,FALSE))</f>
        <v/>
      </c>
      <c r="G276" s="20" t="str">
        <f>IF(C276&gt;'Inf.'!$I$10,"",VLOOKUP(A276,'Q1.SL'!B:F,5,FALSE))</f>
        <v/>
      </c>
      <c r="H276" s="42"/>
      <c r="I276" s="42"/>
      <c r="J276" s="43"/>
      <c r="K276" s="42"/>
      <c r="L276" s="12" t="str">
        <f>_xlfn.IFERROR(IF(C276&gt;'Inf.'!$I$10,"",I276),"")</f>
        <v/>
      </c>
      <c r="M276" s="8" t="str">
        <f>_xlfn.IFERROR(IF('Inf.'!$C$10="Onsight",IF(L276="TOP",10^7+(10-J276)+(3-K276)*10,L276*10^5+(3-K276)*10),IF(L276="TOP",10^7+(3-K276)*10,L276*10^5+(3-K276)*10)),"")</f>
        <v/>
      </c>
      <c r="N276" s="8" t="str">
        <f t="shared" si="17"/>
        <v/>
      </c>
      <c r="O276" s="8" t="str">
        <f>_xlfn.IFERROR(N276*100+'Rec.'!I269,"")</f>
        <v/>
      </c>
      <c r="P276" s="8" t="str">
        <f t="shared" si="18"/>
        <v/>
      </c>
    </row>
    <row r="277" spans="1:16" ht="21.95" customHeight="1">
      <c r="A277" s="8" t="str">
        <f t="shared" si="19"/>
        <v/>
      </c>
      <c r="B277" s="8" t="str">
        <f t="shared" si="16"/>
        <v/>
      </c>
      <c r="C277" s="20" t="str">
        <f>IF('Rec.'!H270&gt;0,COUNT('Rec.'!H$2:H270),"")</f>
        <v/>
      </c>
      <c r="D277" s="21" t="str">
        <f>IF(C277&gt;'Inf.'!$I$10,"",VLOOKUP(A277,'Q1.SL'!B:F,2,FALSE))</f>
        <v/>
      </c>
      <c r="E277" s="21" t="str">
        <f>IF(C277&gt;'Inf.'!$I$10,"",VLOOKUP(A277,'Q1.SL'!B:F,3,FALSE))</f>
        <v/>
      </c>
      <c r="F277" s="20" t="str">
        <f>IF(C277&gt;'Inf.'!$I$10,"",VLOOKUP(A277,'Q1.SL'!B:F,4,FALSE))</f>
        <v/>
      </c>
      <c r="G277" s="20" t="str">
        <f>IF(C277&gt;'Inf.'!$I$10,"",VLOOKUP(A277,'Q1.SL'!B:F,5,FALSE))</f>
        <v/>
      </c>
      <c r="H277" s="42"/>
      <c r="I277" s="42"/>
      <c r="J277" s="43"/>
      <c r="K277" s="42"/>
      <c r="L277" s="12" t="str">
        <f>_xlfn.IFERROR(IF(C277&gt;'Inf.'!$I$10,"",I277),"")</f>
        <v/>
      </c>
      <c r="M277" s="8" t="str">
        <f>_xlfn.IFERROR(IF('Inf.'!$C$10="Onsight",IF(L277="TOP",10^7+(10-J277)+(3-K277)*10,L277*10^5+(3-K277)*10),IF(L277="TOP",10^7+(3-K277)*10,L277*10^5+(3-K277)*10)),"")</f>
        <v/>
      </c>
      <c r="N277" s="8" t="str">
        <f t="shared" si="17"/>
        <v/>
      </c>
      <c r="O277" s="8" t="str">
        <f>_xlfn.IFERROR(N277*100+'Rec.'!I270,"")</f>
        <v/>
      </c>
      <c r="P277" s="8" t="str">
        <f t="shared" si="18"/>
        <v/>
      </c>
    </row>
    <row r="278" spans="1:16" ht="21.95" customHeight="1">
      <c r="A278" s="8" t="str">
        <f t="shared" si="19"/>
        <v/>
      </c>
      <c r="B278" s="8" t="str">
        <f t="shared" si="16"/>
        <v/>
      </c>
      <c r="C278" s="20" t="str">
        <f>IF('Rec.'!H271&gt;0,COUNT('Rec.'!H$2:H271),"")</f>
        <v/>
      </c>
      <c r="D278" s="21" t="str">
        <f>IF(C278&gt;'Inf.'!$I$10,"",VLOOKUP(A278,'Q1.SL'!B:F,2,FALSE))</f>
        <v/>
      </c>
      <c r="E278" s="21" t="str">
        <f>IF(C278&gt;'Inf.'!$I$10,"",VLOOKUP(A278,'Q1.SL'!B:F,3,FALSE))</f>
        <v/>
      </c>
      <c r="F278" s="20" t="str">
        <f>IF(C278&gt;'Inf.'!$I$10,"",VLOOKUP(A278,'Q1.SL'!B:F,4,FALSE))</f>
        <v/>
      </c>
      <c r="G278" s="20" t="str">
        <f>IF(C278&gt;'Inf.'!$I$10,"",VLOOKUP(A278,'Q1.SL'!B:F,5,FALSE))</f>
        <v/>
      </c>
      <c r="H278" s="42"/>
      <c r="I278" s="42"/>
      <c r="J278" s="43"/>
      <c r="K278" s="42"/>
      <c r="L278" s="12" t="str">
        <f>_xlfn.IFERROR(IF(C278&gt;'Inf.'!$I$10,"",I278),"")</f>
        <v/>
      </c>
      <c r="M278" s="8" t="str">
        <f>_xlfn.IFERROR(IF('Inf.'!$C$10="Onsight",IF(L278="TOP",10^7+(10-J278)+(3-K278)*10,L278*10^5+(3-K278)*10),IF(L278="TOP",10^7+(3-K278)*10,L278*10^5+(3-K278)*10)),"")</f>
        <v/>
      </c>
      <c r="N278" s="8" t="str">
        <f t="shared" si="17"/>
        <v/>
      </c>
      <c r="O278" s="8" t="str">
        <f>_xlfn.IFERROR(N278*100+'Rec.'!I271,"")</f>
        <v/>
      </c>
      <c r="P278" s="8" t="str">
        <f t="shared" si="18"/>
        <v/>
      </c>
    </row>
    <row r="279" spans="1:16" ht="21.95" customHeight="1">
      <c r="A279" s="8" t="str">
        <f t="shared" si="19"/>
        <v/>
      </c>
      <c r="B279" s="8" t="str">
        <f t="shared" si="16"/>
        <v/>
      </c>
      <c r="C279" s="20" t="str">
        <f>IF('Rec.'!H272&gt;0,COUNT('Rec.'!H$2:H272),"")</f>
        <v/>
      </c>
      <c r="D279" s="21" t="str">
        <f>IF(C279&gt;'Inf.'!$I$10,"",VLOOKUP(A279,'Q1.SL'!B:F,2,FALSE))</f>
        <v/>
      </c>
      <c r="E279" s="21" t="str">
        <f>IF(C279&gt;'Inf.'!$I$10,"",VLOOKUP(A279,'Q1.SL'!B:F,3,FALSE))</f>
        <v/>
      </c>
      <c r="F279" s="20" t="str">
        <f>IF(C279&gt;'Inf.'!$I$10,"",VLOOKUP(A279,'Q1.SL'!B:F,4,FALSE))</f>
        <v/>
      </c>
      <c r="G279" s="20" t="str">
        <f>IF(C279&gt;'Inf.'!$I$10,"",VLOOKUP(A279,'Q1.SL'!B:F,5,FALSE))</f>
        <v/>
      </c>
      <c r="H279" s="42"/>
      <c r="I279" s="42"/>
      <c r="J279" s="43"/>
      <c r="K279" s="42"/>
      <c r="L279" s="12" t="str">
        <f>_xlfn.IFERROR(IF(C279&gt;'Inf.'!$I$10,"",I279),"")</f>
        <v/>
      </c>
      <c r="M279" s="8" t="str">
        <f>_xlfn.IFERROR(IF('Inf.'!$C$10="Onsight",IF(L279="TOP",10^7+(10-J279)+(3-K279)*10,L279*10^5+(3-K279)*10),IF(L279="TOP",10^7+(3-K279)*10,L279*10^5+(3-K279)*10)),"")</f>
        <v/>
      </c>
      <c r="N279" s="8" t="str">
        <f t="shared" si="17"/>
        <v/>
      </c>
      <c r="O279" s="8" t="str">
        <f>_xlfn.IFERROR(N279*100+'Rec.'!I272,"")</f>
        <v/>
      </c>
      <c r="P279" s="8" t="str">
        <f t="shared" si="18"/>
        <v/>
      </c>
    </row>
    <row r="280" spans="1:16" ht="21.95" customHeight="1">
      <c r="A280" s="8" t="str">
        <f t="shared" si="19"/>
        <v/>
      </c>
      <c r="B280" s="8" t="str">
        <f t="shared" si="16"/>
        <v/>
      </c>
      <c r="C280" s="20" t="str">
        <f>IF('Rec.'!H273&gt;0,COUNT('Rec.'!H$2:H273),"")</f>
        <v/>
      </c>
      <c r="D280" s="21" t="str">
        <f>IF(C280&gt;'Inf.'!$I$10,"",VLOOKUP(A280,'Q1.SL'!B:F,2,FALSE))</f>
        <v/>
      </c>
      <c r="E280" s="21" t="str">
        <f>IF(C280&gt;'Inf.'!$I$10,"",VLOOKUP(A280,'Q1.SL'!B:F,3,FALSE))</f>
        <v/>
      </c>
      <c r="F280" s="20" t="str">
        <f>IF(C280&gt;'Inf.'!$I$10,"",VLOOKUP(A280,'Q1.SL'!B:F,4,FALSE))</f>
        <v/>
      </c>
      <c r="G280" s="20" t="str">
        <f>IF(C280&gt;'Inf.'!$I$10,"",VLOOKUP(A280,'Q1.SL'!B:F,5,FALSE))</f>
        <v/>
      </c>
      <c r="H280" s="42"/>
      <c r="I280" s="42"/>
      <c r="J280" s="43"/>
      <c r="K280" s="42"/>
      <c r="L280" s="12" t="str">
        <f>_xlfn.IFERROR(IF(C280&gt;'Inf.'!$I$10,"",I280),"")</f>
        <v/>
      </c>
      <c r="M280" s="8" t="str">
        <f>_xlfn.IFERROR(IF('Inf.'!$C$10="Onsight",IF(L280="TOP",10^7+(10-J280)+(3-K280)*10,L280*10^5+(3-K280)*10),IF(L280="TOP",10^7+(3-K280)*10,L280*10^5+(3-K280)*10)),"")</f>
        <v/>
      </c>
      <c r="N280" s="8" t="str">
        <f t="shared" si="17"/>
        <v/>
      </c>
      <c r="O280" s="8" t="str">
        <f>_xlfn.IFERROR(N280*100+'Rec.'!I273,"")</f>
        <v/>
      </c>
      <c r="P280" s="8" t="str">
        <f t="shared" si="18"/>
        <v/>
      </c>
    </row>
    <row r="281" spans="1:16" ht="21.95" customHeight="1">
      <c r="A281" s="8" t="str">
        <f t="shared" si="19"/>
        <v/>
      </c>
      <c r="B281" s="8" t="str">
        <f t="shared" si="16"/>
        <v/>
      </c>
      <c r="C281" s="20" t="str">
        <f>IF('Rec.'!H274&gt;0,COUNT('Rec.'!H$2:H274),"")</f>
        <v/>
      </c>
      <c r="D281" s="21" t="str">
        <f>IF(C281&gt;'Inf.'!$I$10,"",VLOOKUP(A281,'Q1.SL'!B:F,2,FALSE))</f>
        <v/>
      </c>
      <c r="E281" s="21" t="str">
        <f>IF(C281&gt;'Inf.'!$I$10,"",VLOOKUP(A281,'Q1.SL'!B:F,3,FALSE))</f>
        <v/>
      </c>
      <c r="F281" s="20" t="str">
        <f>IF(C281&gt;'Inf.'!$I$10,"",VLOOKUP(A281,'Q1.SL'!B:F,4,FALSE))</f>
        <v/>
      </c>
      <c r="G281" s="20" t="str">
        <f>IF(C281&gt;'Inf.'!$I$10,"",VLOOKUP(A281,'Q1.SL'!B:F,5,FALSE))</f>
        <v/>
      </c>
      <c r="H281" s="42"/>
      <c r="I281" s="42"/>
      <c r="J281" s="43"/>
      <c r="K281" s="42"/>
      <c r="L281" s="12" t="str">
        <f>_xlfn.IFERROR(IF(C281&gt;'Inf.'!$I$10,"",I281),"")</f>
        <v/>
      </c>
      <c r="M281" s="8" t="str">
        <f>_xlfn.IFERROR(IF('Inf.'!$C$10="Onsight",IF(L281="TOP",10^7+(10-J281)+(3-K281)*10,L281*10^5+(3-K281)*10),IF(L281="TOP",10^7+(3-K281)*10,L281*10^5+(3-K281)*10)),"")</f>
        <v/>
      </c>
      <c r="N281" s="8" t="str">
        <f t="shared" si="17"/>
        <v/>
      </c>
      <c r="O281" s="8" t="str">
        <f>_xlfn.IFERROR(N281*100+'Rec.'!I274,"")</f>
        <v/>
      </c>
      <c r="P281" s="8" t="str">
        <f t="shared" si="18"/>
        <v/>
      </c>
    </row>
    <row r="282" spans="1:16" ht="21.95" customHeight="1">
      <c r="A282" s="8" t="str">
        <f t="shared" si="19"/>
        <v/>
      </c>
      <c r="B282" s="8" t="str">
        <f t="shared" si="16"/>
        <v/>
      </c>
      <c r="C282" s="20" t="str">
        <f>IF('Rec.'!H275&gt;0,COUNT('Rec.'!H$2:H275),"")</f>
        <v/>
      </c>
      <c r="D282" s="21" t="str">
        <f>IF(C282&gt;'Inf.'!$I$10,"",VLOOKUP(A282,'Q1.SL'!B:F,2,FALSE))</f>
        <v/>
      </c>
      <c r="E282" s="21" t="str">
        <f>IF(C282&gt;'Inf.'!$I$10,"",VLOOKUP(A282,'Q1.SL'!B:F,3,FALSE))</f>
        <v/>
      </c>
      <c r="F282" s="20" t="str">
        <f>IF(C282&gt;'Inf.'!$I$10,"",VLOOKUP(A282,'Q1.SL'!B:F,4,FALSE))</f>
        <v/>
      </c>
      <c r="G282" s="20" t="str">
        <f>IF(C282&gt;'Inf.'!$I$10,"",VLOOKUP(A282,'Q1.SL'!B:F,5,FALSE))</f>
        <v/>
      </c>
      <c r="H282" s="42"/>
      <c r="I282" s="42"/>
      <c r="J282" s="43"/>
      <c r="K282" s="42"/>
      <c r="L282" s="12" t="str">
        <f>_xlfn.IFERROR(IF(C282&gt;'Inf.'!$I$10,"",I282),"")</f>
        <v/>
      </c>
      <c r="M282" s="8" t="str">
        <f>_xlfn.IFERROR(IF('Inf.'!$C$10="Onsight",IF(L282="TOP",10^7+(10-J282)+(3-K282)*10,L282*10^5+(3-K282)*10),IF(L282="TOP",10^7+(3-K282)*10,L282*10^5+(3-K282)*10)),"")</f>
        <v/>
      </c>
      <c r="N282" s="8" t="str">
        <f t="shared" si="17"/>
        <v/>
      </c>
      <c r="O282" s="8" t="str">
        <f>_xlfn.IFERROR(N282*100+'Rec.'!I275,"")</f>
        <v/>
      </c>
      <c r="P282" s="8" t="str">
        <f t="shared" si="18"/>
        <v/>
      </c>
    </row>
    <row r="283" spans="1:16" ht="21.95" customHeight="1">
      <c r="A283" s="8" t="str">
        <f t="shared" si="19"/>
        <v/>
      </c>
      <c r="B283" s="8" t="str">
        <f t="shared" si="16"/>
        <v/>
      </c>
      <c r="C283" s="20" t="str">
        <f>IF('Rec.'!H276&gt;0,COUNT('Rec.'!H$2:H276),"")</f>
        <v/>
      </c>
      <c r="D283" s="21" t="str">
        <f>IF(C283&gt;'Inf.'!$I$10,"",VLOOKUP(A283,'Q1.SL'!B:F,2,FALSE))</f>
        <v/>
      </c>
      <c r="E283" s="21" t="str">
        <f>IF(C283&gt;'Inf.'!$I$10,"",VLOOKUP(A283,'Q1.SL'!B:F,3,FALSE))</f>
        <v/>
      </c>
      <c r="F283" s="20" t="str">
        <f>IF(C283&gt;'Inf.'!$I$10,"",VLOOKUP(A283,'Q1.SL'!B:F,4,FALSE))</f>
        <v/>
      </c>
      <c r="G283" s="20" t="str">
        <f>IF(C283&gt;'Inf.'!$I$10,"",VLOOKUP(A283,'Q1.SL'!B:F,5,FALSE))</f>
        <v/>
      </c>
      <c r="H283" s="42"/>
      <c r="I283" s="42"/>
      <c r="J283" s="43"/>
      <c r="K283" s="42"/>
      <c r="L283" s="12" t="str">
        <f>_xlfn.IFERROR(IF(C283&gt;'Inf.'!$I$10,"",I283),"")</f>
        <v/>
      </c>
      <c r="M283" s="8" t="str">
        <f>_xlfn.IFERROR(IF('Inf.'!$C$10="Onsight",IF(L283="TOP",10^7+(10-J283)+(3-K283)*10,L283*10^5+(3-K283)*10),IF(L283="TOP",10^7+(3-K283)*10,L283*10^5+(3-K283)*10)),"")</f>
        <v/>
      </c>
      <c r="N283" s="8" t="str">
        <f t="shared" si="17"/>
        <v/>
      </c>
      <c r="O283" s="8" t="str">
        <f>_xlfn.IFERROR(N283*100+'Rec.'!I276,"")</f>
        <v/>
      </c>
      <c r="P283" s="8" t="str">
        <f t="shared" si="18"/>
        <v/>
      </c>
    </row>
    <row r="284" spans="1:16" ht="21.95" customHeight="1">
      <c r="A284" s="8" t="str">
        <f t="shared" si="19"/>
        <v/>
      </c>
      <c r="B284" s="8" t="str">
        <f t="shared" si="16"/>
        <v/>
      </c>
      <c r="C284" s="20" t="str">
        <f>IF('Rec.'!H277&gt;0,COUNT('Rec.'!H$2:H277),"")</f>
        <v/>
      </c>
      <c r="D284" s="21" t="str">
        <f>IF(C284&gt;'Inf.'!$I$10,"",VLOOKUP(A284,'Q1.SL'!B:F,2,FALSE))</f>
        <v/>
      </c>
      <c r="E284" s="21" t="str">
        <f>IF(C284&gt;'Inf.'!$I$10,"",VLOOKUP(A284,'Q1.SL'!B:F,3,FALSE))</f>
        <v/>
      </c>
      <c r="F284" s="20" t="str">
        <f>IF(C284&gt;'Inf.'!$I$10,"",VLOOKUP(A284,'Q1.SL'!B:F,4,FALSE))</f>
        <v/>
      </c>
      <c r="G284" s="20" t="str">
        <f>IF(C284&gt;'Inf.'!$I$10,"",VLOOKUP(A284,'Q1.SL'!B:F,5,FALSE))</f>
        <v/>
      </c>
      <c r="H284" s="42"/>
      <c r="I284" s="42"/>
      <c r="J284" s="43"/>
      <c r="K284" s="42"/>
      <c r="L284" s="12" t="str">
        <f>_xlfn.IFERROR(IF(C284&gt;'Inf.'!$I$10,"",I284),"")</f>
        <v/>
      </c>
      <c r="M284" s="8" t="str">
        <f>_xlfn.IFERROR(IF('Inf.'!$C$10="Onsight",IF(L284="TOP",10^7+(10-J284)+(3-K284)*10,L284*10^5+(3-K284)*10),IF(L284="TOP",10^7+(3-K284)*10,L284*10^5+(3-K284)*10)),"")</f>
        <v/>
      </c>
      <c r="N284" s="8" t="str">
        <f t="shared" si="17"/>
        <v/>
      </c>
      <c r="O284" s="8" t="str">
        <f>_xlfn.IFERROR(N284*100+'Rec.'!I277,"")</f>
        <v/>
      </c>
      <c r="P284" s="8" t="str">
        <f t="shared" si="18"/>
        <v/>
      </c>
    </row>
    <row r="285" spans="1:16" ht="21.95" customHeight="1">
      <c r="A285" s="8" t="str">
        <f t="shared" si="19"/>
        <v/>
      </c>
      <c r="B285" s="8" t="str">
        <f t="shared" si="16"/>
        <v/>
      </c>
      <c r="C285" s="20" t="str">
        <f>IF('Rec.'!H278&gt;0,COUNT('Rec.'!H$2:H278),"")</f>
        <v/>
      </c>
      <c r="D285" s="21" t="str">
        <f>IF(C285&gt;'Inf.'!$I$10,"",VLOOKUP(A285,'Q1.SL'!B:F,2,FALSE))</f>
        <v/>
      </c>
      <c r="E285" s="21" t="str">
        <f>IF(C285&gt;'Inf.'!$I$10,"",VLOOKUP(A285,'Q1.SL'!B:F,3,FALSE))</f>
        <v/>
      </c>
      <c r="F285" s="20" t="str">
        <f>IF(C285&gt;'Inf.'!$I$10,"",VLOOKUP(A285,'Q1.SL'!B:F,4,FALSE))</f>
        <v/>
      </c>
      <c r="G285" s="20" t="str">
        <f>IF(C285&gt;'Inf.'!$I$10,"",VLOOKUP(A285,'Q1.SL'!B:F,5,FALSE))</f>
        <v/>
      </c>
      <c r="H285" s="42"/>
      <c r="I285" s="42"/>
      <c r="J285" s="43"/>
      <c r="K285" s="42"/>
      <c r="L285" s="12" t="str">
        <f>_xlfn.IFERROR(IF(C285&gt;'Inf.'!$I$10,"",I285),"")</f>
        <v/>
      </c>
      <c r="M285" s="8" t="str">
        <f>_xlfn.IFERROR(IF('Inf.'!$C$10="Onsight",IF(L285="TOP",10^7+(10-J285)+(3-K285)*10,L285*10^5+(3-K285)*10),IF(L285="TOP",10^7+(3-K285)*10,L285*10^5+(3-K285)*10)),"")</f>
        <v/>
      </c>
      <c r="N285" s="8" t="str">
        <f t="shared" si="17"/>
        <v/>
      </c>
      <c r="O285" s="8" t="str">
        <f>_xlfn.IFERROR(N285*100+'Rec.'!I278,"")</f>
        <v/>
      </c>
      <c r="P285" s="8" t="str">
        <f t="shared" si="18"/>
        <v/>
      </c>
    </row>
    <row r="286" spans="1:16" ht="21.95" customHeight="1">
      <c r="A286" s="8" t="str">
        <f t="shared" si="19"/>
        <v/>
      </c>
      <c r="B286" s="8" t="str">
        <f t="shared" si="16"/>
        <v/>
      </c>
      <c r="C286" s="20" t="str">
        <f>IF('Rec.'!H279&gt;0,COUNT('Rec.'!H$2:H279),"")</f>
        <v/>
      </c>
      <c r="D286" s="21" t="str">
        <f>IF(C286&gt;'Inf.'!$I$10,"",VLOOKUP(A286,'Q1.SL'!B:F,2,FALSE))</f>
        <v/>
      </c>
      <c r="E286" s="21" t="str">
        <f>IF(C286&gt;'Inf.'!$I$10,"",VLOOKUP(A286,'Q1.SL'!B:F,3,FALSE))</f>
        <v/>
      </c>
      <c r="F286" s="20" t="str">
        <f>IF(C286&gt;'Inf.'!$I$10,"",VLOOKUP(A286,'Q1.SL'!B:F,4,FALSE))</f>
        <v/>
      </c>
      <c r="G286" s="20" t="str">
        <f>IF(C286&gt;'Inf.'!$I$10,"",VLOOKUP(A286,'Q1.SL'!B:F,5,FALSE))</f>
        <v/>
      </c>
      <c r="H286" s="42"/>
      <c r="I286" s="42"/>
      <c r="J286" s="43"/>
      <c r="K286" s="42"/>
      <c r="L286" s="12" t="str">
        <f>_xlfn.IFERROR(IF(C286&gt;'Inf.'!$I$10,"",I286),"")</f>
        <v/>
      </c>
      <c r="M286" s="8" t="str">
        <f>_xlfn.IFERROR(IF('Inf.'!$C$10="Onsight",IF(L286="TOP",10^7+(10-J286)+(3-K286)*10,L286*10^5+(3-K286)*10),IF(L286="TOP",10^7+(3-K286)*10,L286*10^5+(3-K286)*10)),"")</f>
        <v/>
      </c>
      <c r="N286" s="8" t="str">
        <f t="shared" si="17"/>
        <v/>
      </c>
      <c r="O286" s="8" t="str">
        <f>_xlfn.IFERROR(N286*100+'Rec.'!I279,"")</f>
        <v/>
      </c>
      <c r="P286" s="8" t="str">
        <f t="shared" si="18"/>
        <v/>
      </c>
    </row>
    <row r="287" spans="1:16" ht="21.95" customHeight="1">
      <c r="A287" s="8" t="str">
        <f t="shared" si="19"/>
        <v/>
      </c>
      <c r="B287" s="8" t="str">
        <f t="shared" si="16"/>
        <v/>
      </c>
      <c r="C287" s="20" t="str">
        <f>IF('Rec.'!H280&gt;0,COUNT('Rec.'!H$2:H280),"")</f>
        <v/>
      </c>
      <c r="D287" s="21" t="str">
        <f>IF(C287&gt;'Inf.'!$I$10,"",VLOOKUP(A287,'Q1.SL'!B:F,2,FALSE))</f>
        <v/>
      </c>
      <c r="E287" s="21" t="str">
        <f>IF(C287&gt;'Inf.'!$I$10,"",VLOOKUP(A287,'Q1.SL'!B:F,3,FALSE))</f>
        <v/>
      </c>
      <c r="F287" s="20" t="str">
        <f>IF(C287&gt;'Inf.'!$I$10,"",VLOOKUP(A287,'Q1.SL'!B:F,4,FALSE))</f>
        <v/>
      </c>
      <c r="G287" s="20" t="str">
        <f>IF(C287&gt;'Inf.'!$I$10,"",VLOOKUP(A287,'Q1.SL'!B:F,5,FALSE))</f>
        <v/>
      </c>
      <c r="H287" s="42"/>
      <c r="I287" s="42"/>
      <c r="J287" s="43"/>
      <c r="K287" s="42"/>
      <c r="L287" s="12" t="str">
        <f>_xlfn.IFERROR(IF(C287&gt;'Inf.'!$I$10,"",I287),"")</f>
        <v/>
      </c>
      <c r="M287" s="8" t="str">
        <f>_xlfn.IFERROR(IF('Inf.'!$C$10="Onsight",IF(L287="TOP",10^7+(10-J287)+(3-K287)*10,L287*10^5+(3-K287)*10),IF(L287="TOP",10^7+(3-K287)*10,L287*10^5+(3-K287)*10)),"")</f>
        <v/>
      </c>
      <c r="N287" s="8" t="str">
        <f t="shared" si="17"/>
        <v/>
      </c>
      <c r="O287" s="8" t="str">
        <f>_xlfn.IFERROR(N287*100+'Rec.'!I280,"")</f>
        <v/>
      </c>
      <c r="P287" s="8" t="str">
        <f t="shared" si="18"/>
        <v/>
      </c>
    </row>
    <row r="288" spans="1:16" ht="21.95" customHeight="1">
      <c r="A288" s="8" t="str">
        <f t="shared" si="19"/>
        <v/>
      </c>
      <c r="B288" s="8" t="str">
        <f t="shared" si="16"/>
        <v/>
      </c>
      <c r="C288" s="20" t="str">
        <f>IF('Rec.'!H281&gt;0,COUNT('Rec.'!H$2:H281),"")</f>
        <v/>
      </c>
      <c r="D288" s="21" t="str">
        <f>IF(C288&gt;'Inf.'!$I$10,"",VLOOKUP(A288,'Q1.SL'!B:F,2,FALSE))</f>
        <v/>
      </c>
      <c r="E288" s="21" t="str">
        <f>IF(C288&gt;'Inf.'!$I$10,"",VLOOKUP(A288,'Q1.SL'!B:F,3,FALSE))</f>
        <v/>
      </c>
      <c r="F288" s="20" t="str">
        <f>IF(C288&gt;'Inf.'!$I$10,"",VLOOKUP(A288,'Q1.SL'!B:F,4,FALSE))</f>
        <v/>
      </c>
      <c r="G288" s="20" t="str">
        <f>IF(C288&gt;'Inf.'!$I$10,"",VLOOKUP(A288,'Q1.SL'!B:F,5,FALSE))</f>
        <v/>
      </c>
      <c r="H288" s="42"/>
      <c r="I288" s="42"/>
      <c r="J288" s="43"/>
      <c r="K288" s="42"/>
      <c r="L288" s="12" t="str">
        <f>_xlfn.IFERROR(IF(C288&gt;'Inf.'!$I$10,"",I288),"")</f>
        <v/>
      </c>
      <c r="M288" s="8" t="str">
        <f>_xlfn.IFERROR(IF('Inf.'!$C$10="Onsight",IF(L288="TOP",10^7+(10-J288)+(3-K288)*10,L288*10^5+(3-K288)*10),IF(L288="TOP",10^7+(3-K288)*10,L288*10^5+(3-K288)*10)),"")</f>
        <v/>
      </c>
      <c r="N288" s="8" t="str">
        <f t="shared" si="17"/>
        <v/>
      </c>
      <c r="O288" s="8" t="str">
        <f>_xlfn.IFERROR(N288*100+'Rec.'!I281,"")</f>
        <v/>
      </c>
      <c r="P288" s="8" t="str">
        <f t="shared" si="18"/>
        <v/>
      </c>
    </row>
    <row r="289" spans="1:16" ht="21.95" customHeight="1">
      <c r="A289" s="8" t="str">
        <f t="shared" si="19"/>
        <v/>
      </c>
      <c r="B289" s="8" t="str">
        <f t="shared" si="16"/>
        <v/>
      </c>
      <c r="C289" s="20" t="str">
        <f>IF('Rec.'!H282&gt;0,COUNT('Rec.'!H$2:H282),"")</f>
        <v/>
      </c>
      <c r="D289" s="21" t="str">
        <f>IF(C289&gt;'Inf.'!$I$10,"",VLOOKUP(A289,'Q1.SL'!B:F,2,FALSE))</f>
        <v/>
      </c>
      <c r="E289" s="21" t="str">
        <f>IF(C289&gt;'Inf.'!$I$10,"",VLOOKUP(A289,'Q1.SL'!B:F,3,FALSE))</f>
        <v/>
      </c>
      <c r="F289" s="20" t="str">
        <f>IF(C289&gt;'Inf.'!$I$10,"",VLOOKUP(A289,'Q1.SL'!B:F,4,FALSE))</f>
        <v/>
      </c>
      <c r="G289" s="20" t="str">
        <f>IF(C289&gt;'Inf.'!$I$10,"",VLOOKUP(A289,'Q1.SL'!B:F,5,FALSE))</f>
        <v/>
      </c>
      <c r="H289" s="42"/>
      <c r="I289" s="42"/>
      <c r="J289" s="43"/>
      <c r="K289" s="42"/>
      <c r="L289" s="12" t="str">
        <f>_xlfn.IFERROR(IF(C289&gt;'Inf.'!$I$10,"",I289),"")</f>
        <v/>
      </c>
      <c r="M289" s="8" t="str">
        <f>_xlfn.IFERROR(IF('Inf.'!$C$10="Onsight",IF(L289="TOP",10^7+(10-J289)+(3-K289)*10,L289*10^5+(3-K289)*10),IF(L289="TOP",10^7+(3-K289)*10,L289*10^5+(3-K289)*10)),"")</f>
        <v/>
      </c>
      <c r="N289" s="8" t="str">
        <f t="shared" si="17"/>
        <v/>
      </c>
      <c r="O289" s="8" t="str">
        <f>_xlfn.IFERROR(N289*100+'Rec.'!I282,"")</f>
        <v/>
      </c>
      <c r="P289" s="8" t="str">
        <f t="shared" si="18"/>
        <v/>
      </c>
    </row>
    <row r="290" spans="1:16" ht="21.95" customHeight="1">
      <c r="A290" s="8" t="str">
        <f t="shared" si="19"/>
        <v/>
      </c>
      <c r="B290" s="8" t="str">
        <f t="shared" si="16"/>
        <v/>
      </c>
      <c r="C290" s="20" t="str">
        <f>IF('Rec.'!H283&gt;0,COUNT('Rec.'!H$2:H283),"")</f>
        <v/>
      </c>
      <c r="D290" s="21" t="str">
        <f>IF(C290&gt;'Inf.'!$I$10,"",VLOOKUP(A290,'Q1.SL'!B:F,2,FALSE))</f>
        <v/>
      </c>
      <c r="E290" s="21" t="str">
        <f>IF(C290&gt;'Inf.'!$I$10,"",VLOOKUP(A290,'Q1.SL'!B:F,3,FALSE))</f>
        <v/>
      </c>
      <c r="F290" s="20" t="str">
        <f>IF(C290&gt;'Inf.'!$I$10,"",VLOOKUP(A290,'Q1.SL'!B:F,4,FALSE))</f>
        <v/>
      </c>
      <c r="G290" s="20" t="str">
        <f>IF(C290&gt;'Inf.'!$I$10,"",VLOOKUP(A290,'Q1.SL'!B:F,5,FALSE))</f>
        <v/>
      </c>
      <c r="H290" s="42"/>
      <c r="I290" s="42"/>
      <c r="J290" s="43"/>
      <c r="K290" s="42"/>
      <c r="L290" s="12" t="str">
        <f>_xlfn.IFERROR(IF(C290&gt;'Inf.'!$I$10,"",I290),"")</f>
        <v/>
      </c>
      <c r="M290" s="8" t="str">
        <f>_xlfn.IFERROR(IF('Inf.'!$C$10="Onsight",IF(L290="TOP",10^7+(10-J290)+(3-K290)*10,L290*10^5+(3-K290)*10),IF(L290="TOP",10^7+(3-K290)*10,L290*10^5+(3-K290)*10)),"")</f>
        <v/>
      </c>
      <c r="N290" s="8" t="str">
        <f t="shared" si="17"/>
        <v/>
      </c>
      <c r="O290" s="8" t="str">
        <f>_xlfn.IFERROR(N290*100+'Rec.'!I283,"")</f>
        <v/>
      </c>
      <c r="P290" s="8" t="str">
        <f t="shared" si="18"/>
        <v/>
      </c>
    </row>
    <row r="291" spans="1:16" ht="21.95" customHeight="1">
      <c r="A291" s="8" t="str">
        <f t="shared" si="19"/>
        <v/>
      </c>
      <c r="B291" s="8" t="str">
        <f t="shared" si="16"/>
        <v/>
      </c>
      <c r="C291" s="20" t="str">
        <f>IF('Rec.'!H284&gt;0,COUNT('Rec.'!H$2:H284),"")</f>
        <v/>
      </c>
      <c r="D291" s="21" t="str">
        <f>IF(C291&gt;'Inf.'!$I$10,"",VLOOKUP(A291,'Q1.SL'!B:F,2,FALSE))</f>
        <v/>
      </c>
      <c r="E291" s="21" t="str">
        <f>IF(C291&gt;'Inf.'!$I$10,"",VLOOKUP(A291,'Q1.SL'!B:F,3,FALSE))</f>
        <v/>
      </c>
      <c r="F291" s="20" t="str">
        <f>IF(C291&gt;'Inf.'!$I$10,"",VLOOKUP(A291,'Q1.SL'!B:F,4,FALSE))</f>
        <v/>
      </c>
      <c r="G291" s="20" t="str">
        <f>IF(C291&gt;'Inf.'!$I$10,"",VLOOKUP(A291,'Q1.SL'!B:F,5,FALSE))</f>
        <v/>
      </c>
      <c r="H291" s="42"/>
      <c r="I291" s="42"/>
      <c r="J291" s="43"/>
      <c r="K291" s="42"/>
      <c r="L291" s="12" t="str">
        <f>_xlfn.IFERROR(IF(C291&gt;'Inf.'!$I$10,"",I291),"")</f>
        <v/>
      </c>
      <c r="M291" s="8" t="str">
        <f>_xlfn.IFERROR(IF('Inf.'!$C$10="Onsight",IF(L291="TOP",10^7+(10-J291)+(3-K291)*10,L291*10^5+(3-K291)*10),IF(L291="TOP",10^7+(3-K291)*10,L291*10^5+(3-K291)*10)),"")</f>
        <v/>
      </c>
      <c r="N291" s="8" t="str">
        <f t="shared" si="17"/>
        <v/>
      </c>
      <c r="O291" s="8" t="str">
        <f>_xlfn.IFERROR(N291*100+'Rec.'!I284,"")</f>
        <v/>
      </c>
      <c r="P291" s="8" t="str">
        <f t="shared" si="18"/>
        <v/>
      </c>
    </row>
    <row r="292" spans="1:16" ht="21.95" customHeight="1">
      <c r="A292" s="8" t="str">
        <f t="shared" si="19"/>
        <v/>
      </c>
      <c r="B292" s="8" t="str">
        <f t="shared" si="16"/>
        <v/>
      </c>
      <c r="C292" s="20" t="str">
        <f>IF('Rec.'!H285&gt;0,COUNT('Rec.'!H$2:H285),"")</f>
        <v/>
      </c>
      <c r="D292" s="21" t="str">
        <f>IF(C292&gt;'Inf.'!$I$10,"",VLOOKUP(A292,'Q1.SL'!B:F,2,FALSE))</f>
        <v/>
      </c>
      <c r="E292" s="21" t="str">
        <f>IF(C292&gt;'Inf.'!$I$10,"",VLOOKUP(A292,'Q1.SL'!B:F,3,FALSE))</f>
        <v/>
      </c>
      <c r="F292" s="20" t="str">
        <f>IF(C292&gt;'Inf.'!$I$10,"",VLOOKUP(A292,'Q1.SL'!B:F,4,FALSE))</f>
        <v/>
      </c>
      <c r="G292" s="20" t="str">
        <f>IF(C292&gt;'Inf.'!$I$10,"",VLOOKUP(A292,'Q1.SL'!B:F,5,FALSE))</f>
        <v/>
      </c>
      <c r="H292" s="42"/>
      <c r="I292" s="42"/>
      <c r="J292" s="43"/>
      <c r="K292" s="42"/>
      <c r="L292" s="12" t="str">
        <f>_xlfn.IFERROR(IF(C292&gt;'Inf.'!$I$10,"",I292),"")</f>
        <v/>
      </c>
      <c r="M292" s="8" t="str">
        <f>_xlfn.IFERROR(IF('Inf.'!$C$10="Onsight",IF(L292="TOP",10^7+(10-J292)+(3-K292)*10,L292*10^5+(3-K292)*10),IF(L292="TOP",10^7+(3-K292)*10,L292*10^5+(3-K292)*10)),"")</f>
        <v/>
      </c>
      <c r="N292" s="8" t="str">
        <f t="shared" si="17"/>
        <v/>
      </c>
      <c r="O292" s="8" t="str">
        <f>_xlfn.IFERROR(N292*100+'Rec.'!I285,"")</f>
        <v/>
      </c>
      <c r="P292" s="8" t="str">
        <f t="shared" si="18"/>
        <v/>
      </c>
    </row>
    <row r="293" spans="1:16" ht="21.95" customHeight="1">
      <c r="A293" s="8" t="str">
        <f t="shared" si="19"/>
        <v/>
      </c>
      <c r="B293" s="8" t="str">
        <f t="shared" si="16"/>
        <v/>
      </c>
      <c r="C293" s="20" t="str">
        <f>IF('Rec.'!H286&gt;0,COUNT('Rec.'!H$2:H286),"")</f>
        <v/>
      </c>
      <c r="D293" s="21" t="str">
        <f>IF(C293&gt;'Inf.'!$I$10,"",VLOOKUP(A293,'Q1.SL'!B:F,2,FALSE))</f>
        <v/>
      </c>
      <c r="E293" s="21" t="str">
        <f>IF(C293&gt;'Inf.'!$I$10,"",VLOOKUP(A293,'Q1.SL'!B:F,3,FALSE))</f>
        <v/>
      </c>
      <c r="F293" s="20" t="str">
        <f>IF(C293&gt;'Inf.'!$I$10,"",VLOOKUP(A293,'Q1.SL'!B:F,4,FALSE))</f>
        <v/>
      </c>
      <c r="G293" s="20" t="str">
        <f>IF(C293&gt;'Inf.'!$I$10,"",VLOOKUP(A293,'Q1.SL'!B:F,5,FALSE))</f>
        <v/>
      </c>
      <c r="H293" s="42"/>
      <c r="I293" s="42"/>
      <c r="J293" s="43"/>
      <c r="K293" s="42"/>
      <c r="L293" s="12" t="str">
        <f>_xlfn.IFERROR(IF(C293&gt;'Inf.'!$I$10,"",I293),"")</f>
        <v/>
      </c>
      <c r="M293" s="8" t="str">
        <f>_xlfn.IFERROR(IF('Inf.'!$C$10="Onsight",IF(L293="TOP",10^7+(10-J293)+(3-K293)*10,L293*10^5+(3-K293)*10),IF(L293="TOP",10^7+(3-K293)*10,L293*10^5+(3-K293)*10)),"")</f>
        <v/>
      </c>
      <c r="N293" s="8" t="str">
        <f t="shared" si="17"/>
        <v/>
      </c>
      <c r="O293" s="8" t="str">
        <f>_xlfn.IFERROR(N293*100+'Rec.'!I286,"")</f>
        <v/>
      </c>
      <c r="P293" s="8" t="str">
        <f t="shared" si="18"/>
        <v/>
      </c>
    </row>
    <row r="294" spans="1:16" ht="21.95" customHeight="1">
      <c r="A294" s="8" t="str">
        <f t="shared" si="19"/>
        <v/>
      </c>
      <c r="B294" s="8" t="str">
        <f t="shared" si="16"/>
        <v/>
      </c>
      <c r="C294" s="20" t="str">
        <f>IF('Rec.'!H287&gt;0,COUNT('Rec.'!H$2:H287),"")</f>
        <v/>
      </c>
      <c r="D294" s="21" t="str">
        <f>IF(C294&gt;'Inf.'!$I$10,"",VLOOKUP(A294,'Q1.SL'!B:F,2,FALSE))</f>
        <v/>
      </c>
      <c r="E294" s="21" t="str">
        <f>IF(C294&gt;'Inf.'!$I$10,"",VLOOKUP(A294,'Q1.SL'!B:F,3,FALSE))</f>
        <v/>
      </c>
      <c r="F294" s="20" t="str">
        <f>IF(C294&gt;'Inf.'!$I$10,"",VLOOKUP(A294,'Q1.SL'!B:F,4,FALSE))</f>
        <v/>
      </c>
      <c r="G294" s="20" t="str">
        <f>IF(C294&gt;'Inf.'!$I$10,"",VLOOKUP(A294,'Q1.SL'!B:F,5,FALSE))</f>
        <v/>
      </c>
      <c r="H294" s="42"/>
      <c r="I294" s="42"/>
      <c r="J294" s="43"/>
      <c r="K294" s="42"/>
      <c r="L294" s="12" t="str">
        <f>_xlfn.IFERROR(IF(C294&gt;'Inf.'!$I$10,"",I294),"")</f>
        <v/>
      </c>
      <c r="M294" s="8" t="str">
        <f>_xlfn.IFERROR(IF('Inf.'!$C$10="Onsight",IF(L294="TOP",10^7+(10-J294)+(3-K294)*10,L294*10^5+(3-K294)*10),IF(L294="TOP",10^7+(3-K294)*10,L294*10^5+(3-K294)*10)),"")</f>
        <v/>
      </c>
      <c r="N294" s="8" t="str">
        <f t="shared" si="17"/>
        <v/>
      </c>
      <c r="O294" s="8" t="str">
        <f>_xlfn.IFERROR(N294*100+'Rec.'!I287,"")</f>
        <v/>
      </c>
      <c r="P294" s="8" t="str">
        <f t="shared" si="18"/>
        <v/>
      </c>
    </row>
    <row r="295" spans="1:16" ht="21.95" customHeight="1">
      <c r="A295" s="8" t="str">
        <f t="shared" si="19"/>
        <v/>
      </c>
      <c r="B295" s="8" t="str">
        <f t="shared" si="16"/>
        <v/>
      </c>
      <c r="C295" s="20" t="str">
        <f>IF('Rec.'!H288&gt;0,COUNT('Rec.'!H$2:H288),"")</f>
        <v/>
      </c>
      <c r="D295" s="21" t="str">
        <f>IF(C295&gt;'Inf.'!$I$10,"",VLOOKUP(A295,'Q1.SL'!B:F,2,FALSE))</f>
        <v/>
      </c>
      <c r="E295" s="21" t="str">
        <f>IF(C295&gt;'Inf.'!$I$10,"",VLOOKUP(A295,'Q1.SL'!B:F,3,FALSE))</f>
        <v/>
      </c>
      <c r="F295" s="20" t="str">
        <f>IF(C295&gt;'Inf.'!$I$10,"",VLOOKUP(A295,'Q1.SL'!B:F,4,FALSE))</f>
        <v/>
      </c>
      <c r="G295" s="20" t="str">
        <f>IF(C295&gt;'Inf.'!$I$10,"",VLOOKUP(A295,'Q1.SL'!B:F,5,FALSE))</f>
        <v/>
      </c>
      <c r="H295" s="42"/>
      <c r="I295" s="42"/>
      <c r="J295" s="43"/>
      <c r="K295" s="42"/>
      <c r="L295" s="12" t="str">
        <f>_xlfn.IFERROR(IF(C295&gt;'Inf.'!$I$10,"",I295),"")</f>
        <v/>
      </c>
      <c r="M295" s="8" t="str">
        <f>_xlfn.IFERROR(IF('Inf.'!$C$10="Onsight",IF(L295="TOP",10^7+(10-J295)+(3-K295)*10,L295*10^5+(3-K295)*10),IF(L295="TOP",10^7+(3-K295)*10,L295*10^5+(3-K295)*10)),"")</f>
        <v/>
      </c>
      <c r="N295" s="8" t="str">
        <f t="shared" si="17"/>
        <v/>
      </c>
      <c r="O295" s="8" t="str">
        <f>_xlfn.IFERROR(N295*100+'Rec.'!I288,"")</f>
        <v/>
      </c>
      <c r="P295" s="8" t="str">
        <f t="shared" si="18"/>
        <v/>
      </c>
    </row>
    <row r="296" spans="1:16" ht="21.95" customHeight="1">
      <c r="A296" s="8" t="str">
        <f t="shared" si="19"/>
        <v/>
      </c>
      <c r="B296" s="8" t="str">
        <f t="shared" si="16"/>
        <v/>
      </c>
      <c r="C296" s="20" t="str">
        <f>IF('Rec.'!H289&gt;0,COUNT('Rec.'!H$2:H289),"")</f>
        <v/>
      </c>
      <c r="D296" s="21" t="str">
        <f>IF(C296&gt;'Inf.'!$I$10,"",VLOOKUP(A296,'Q1.SL'!B:F,2,FALSE))</f>
        <v/>
      </c>
      <c r="E296" s="21" t="str">
        <f>IF(C296&gt;'Inf.'!$I$10,"",VLOOKUP(A296,'Q1.SL'!B:F,3,FALSE))</f>
        <v/>
      </c>
      <c r="F296" s="20" t="str">
        <f>IF(C296&gt;'Inf.'!$I$10,"",VLOOKUP(A296,'Q1.SL'!B:F,4,FALSE))</f>
        <v/>
      </c>
      <c r="G296" s="20" t="str">
        <f>IF(C296&gt;'Inf.'!$I$10,"",VLOOKUP(A296,'Q1.SL'!B:F,5,FALSE))</f>
        <v/>
      </c>
      <c r="H296" s="42"/>
      <c r="I296" s="42"/>
      <c r="J296" s="43"/>
      <c r="K296" s="42"/>
      <c r="L296" s="12" t="str">
        <f>_xlfn.IFERROR(IF(C296&gt;'Inf.'!$I$10,"",I296),"")</f>
        <v/>
      </c>
      <c r="M296" s="8" t="str">
        <f>_xlfn.IFERROR(IF('Inf.'!$C$10="Onsight",IF(L296="TOP",10^7+(10-J296)+(3-K296)*10,L296*10^5+(3-K296)*10),IF(L296="TOP",10^7+(3-K296)*10,L296*10^5+(3-K296)*10)),"")</f>
        <v/>
      </c>
      <c r="N296" s="8" t="str">
        <f t="shared" si="17"/>
        <v/>
      </c>
      <c r="O296" s="8" t="str">
        <f>_xlfn.IFERROR(N296*100+'Rec.'!I289,"")</f>
        <v/>
      </c>
      <c r="P296" s="8" t="str">
        <f t="shared" si="18"/>
        <v/>
      </c>
    </row>
    <row r="297" spans="1:16" ht="21.95" customHeight="1">
      <c r="A297" s="8" t="str">
        <f t="shared" si="19"/>
        <v/>
      </c>
      <c r="B297" s="8" t="str">
        <f t="shared" si="16"/>
        <v/>
      </c>
      <c r="C297" s="20" t="str">
        <f>IF('Rec.'!H290&gt;0,COUNT('Rec.'!H$2:H290),"")</f>
        <v/>
      </c>
      <c r="D297" s="21" t="str">
        <f>IF(C297&gt;'Inf.'!$I$10,"",VLOOKUP(A297,'Q1.SL'!B:F,2,FALSE))</f>
        <v/>
      </c>
      <c r="E297" s="21" t="str">
        <f>IF(C297&gt;'Inf.'!$I$10,"",VLOOKUP(A297,'Q1.SL'!B:F,3,FALSE))</f>
        <v/>
      </c>
      <c r="F297" s="20" t="str">
        <f>IF(C297&gt;'Inf.'!$I$10,"",VLOOKUP(A297,'Q1.SL'!B:F,4,FALSE))</f>
        <v/>
      </c>
      <c r="G297" s="20" t="str">
        <f>IF(C297&gt;'Inf.'!$I$10,"",VLOOKUP(A297,'Q1.SL'!B:F,5,FALSE))</f>
        <v/>
      </c>
      <c r="H297" s="42"/>
      <c r="I297" s="42"/>
      <c r="J297" s="43"/>
      <c r="K297" s="42"/>
      <c r="L297" s="12" t="str">
        <f>_xlfn.IFERROR(IF(C297&gt;'Inf.'!$I$10,"",I297),"")</f>
        <v/>
      </c>
      <c r="M297" s="8" t="str">
        <f>_xlfn.IFERROR(IF('Inf.'!$C$10="Onsight",IF(L297="TOP",10^7+(10-J297)+(3-K297)*10,L297*10^5+(3-K297)*10),IF(L297="TOP",10^7+(3-K297)*10,L297*10^5+(3-K297)*10)),"")</f>
        <v/>
      </c>
      <c r="N297" s="8" t="str">
        <f t="shared" si="17"/>
        <v/>
      </c>
      <c r="O297" s="8" t="str">
        <f>_xlfn.IFERROR(N297*100+'Rec.'!I290,"")</f>
        <v/>
      </c>
      <c r="P297" s="8" t="str">
        <f t="shared" si="18"/>
        <v/>
      </c>
    </row>
    <row r="298" spans="1:16" ht="21.95" customHeight="1">
      <c r="A298" s="8" t="str">
        <f t="shared" si="19"/>
        <v/>
      </c>
      <c r="B298" s="8" t="str">
        <f t="shared" si="16"/>
        <v/>
      </c>
      <c r="C298" s="20" t="str">
        <f>IF('Rec.'!H291&gt;0,COUNT('Rec.'!H$2:H291),"")</f>
        <v/>
      </c>
      <c r="D298" s="21" t="str">
        <f>IF(C298&gt;'Inf.'!$I$10,"",VLOOKUP(A298,'Q1.SL'!B:F,2,FALSE))</f>
        <v/>
      </c>
      <c r="E298" s="21" t="str">
        <f>IF(C298&gt;'Inf.'!$I$10,"",VLOOKUP(A298,'Q1.SL'!B:F,3,FALSE))</f>
        <v/>
      </c>
      <c r="F298" s="20" t="str">
        <f>IF(C298&gt;'Inf.'!$I$10,"",VLOOKUP(A298,'Q1.SL'!B:F,4,FALSE))</f>
        <v/>
      </c>
      <c r="G298" s="20" t="str">
        <f>IF(C298&gt;'Inf.'!$I$10,"",VLOOKUP(A298,'Q1.SL'!B:F,5,FALSE))</f>
        <v/>
      </c>
      <c r="H298" s="42"/>
      <c r="I298" s="42"/>
      <c r="J298" s="43"/>
      <c r="K298" s="42"/>
      <c r="L298" s="12" t="str">
        <f>_xlfn.IFERROR(IF(C298&gt;'Inf.'!$I$10,"",I298),"")</f>
        <v/>
      </c>
      <c r="M298" s="8" t="str">
        <f>_xlfn.IFERROR(IF('Inf.'!$C$10="Onsight",IF(L298="TOP",10^7+(10-J298)+(3-K298)*10,L298*10^5+(3-K298)*10),IF(L298="TOP",10^7+(3-K298)*10,L298*10^5+(3-K298)*10)),"")</f>
        <v/>
      </c>
      <c r="N298" s="8" t="str">
        <f t="shared" si="17"/>
        <v/>
      </c>
      <c r="O298" s="8" t="str">
        <f>_xlfn.IFERROR(N298*100+'Rec.'!I291,"")</f>
        <v/>
      </c>
      <c r="P298" s="8" t="str">
        <f t="shared" si="18"/>
        <v/>
      </c>
    </row>
    <row r="299" spans="1:16" ht="21.95" customHeight="1">
      <c r="A299" s="8" t="str">
        <f t="shared" si="19"/>
        <v/>
      </c>
      <c r="B299" s="8" t="str">
        <f t="shared" si="16"/>
        <v/>
      </c>
      <c r="C299" s="20" t="str">
        <f>IF('Rec.'!H292&gt;0,COUNT('Rec.'!H$2:H292),"")</f>
        <v/>
      </c>
      <c r="D299" s="21" t="str">
        <f>IF(C299&gt;'Inf.'!$I$10,"",VLOOKUP(A299,'Q1.SL'!B:F,2,FALSE))</f>
        <v/>
      </c>
      <c r="E299" s="21" t="str">
        <f>IF(C299&gt;'Inf.'!$I$10,"",VLOOKUP(A299,'Q1.SL'!B:F,3,FALSE))</f>
        <v/>
      </c>
      <c r="F299" s="20" t="str">
        <f>IF(C299&gt;'Inf.'!$I$10,"",VLOOKUP(A299,'Q1.SL'!B:F,4,FALSE))</f>
        <v/>
      </c>
      <c r="G299" s="20" t="str">
        <f>IF(C299&gt;'Inf.'!$I$10,"",VLOOKUP(A299,'Q1.SL'!B:F,5,FALSE))</f>
        <v/>
      </c>
      <c r="H299" s="42"/>
      <c r="I299" s="42"/>
      <c r="J299" s="43"/>
      <c r="K299" s="42"/>
      <c r="L299" s="12" t="str">
        <f>_xlfn.IFERROR(IF(C299&gt;'Inf.'!$I$10,"",I299),"")</f>
        <v/>
      </c>
      <c r="M299" s="8" t="str">
        <f>_xlfn.IFERROR(IF('Inf.'!$C$10="Onsight",IF(L299="TOP",10^7+(10-J299)+(3-K299)*10,L299*10^5+(3-K299)*10),IF(L299="TOP",10^7+(3-K299)*10,L299*10^5+(3-K299)*10)),"")</f>
        <v/>
      </c>
      <c r="N299" s="8" t="str">
        <f t="shared" si="17"/>
        <v/>
      </c>
      <c r="O299" s="8" t="str">
        <f>_xlfn.IFERROR(N299*100+'Rec.'!I292,"")</f>
        <v/>
      </c>
      <c r="P299" s="8" t="str">
        <f t="shared" si="18"/>
        <v/>
      </c>
    </row>
    <row r="300" spans="1:16" ht="21.95" customHeight="1">
      <c r="A300" s="8" t="str">
        <f t="shared" si="19"/>
        <v/>
      </c>
      <c r="B300" s="8" t="str">
        <f t="shared" si="16"/>
        <v/>
      </c>
      <c r="C300" s="20" t="str">
        <f>IF('Rec.'!H293&gt;0,COUNT('Rec.'!H$2:H293),"")</f>
        <v/>
      </c>
      <c r="D300" s="21" t="str">
        <f>IF(C300&gt;'Inf.'!$I$10,"",VLOOKUP(A300,'Q1.SL'!B:F,2,FALSE))</f>
        <v/>
      </c>
      <c r="E300" s="21" t="str">
        <f>IF(C300&gt;'Inf.'!$I$10,"",VLOOKUP(A300,'Q1.SL'!B:F,3,FALSE))</f>
        <v/>
      </c>
      <c r="F300" s="20" t="str">
        <f>IF(C300&gt;'Inf.'!$I$10,"",VLOOKUP(A300,'Q1.SL'!B:F,4,FALSE))</f>
        <v/>
      </c>
      <c r="G300" s="20" t="str">
        <f>IF(C300&gt;'Inf.'!$I$10,"",VLOOKUP(A300,'Q1.SL'!B:F,5,FALSE))</f>
        <v/>
      </c>
      <c r="H300" s="42"/>
      <c r="I300" s="42"/>
      <c r="J300" s="43"/>
      <c r="K300" s="42"/>
      <c r="L300" s="12" t="str">
        <f>_xlfn.IFERROR(IF(C300&gt;'Inf.'!$I$10,"",I300),"")</f>
        <v/>
      </c>
      <c r="M300" s="8" t="str">
        <f>_xlfn.IFERROR(IF('Inf.'!$C$10="Onsight",IF(L300="TOP",10^7+(10-J300)+(3-K300)*10,L300*10^5+(3-K300)*10),IF(L300="TOP",10^7+(3-K300)*10,L300*10^5+(3-K300)*10)),"")</f>
        <v/>
      </c>
      <c r="N300" s="8" t="str">
        <f t="shared" si="17"/>
        <v/>
      </c>
      <c r="O300" s="8" t="str">
        <f>_xlfn.IFERROR(N300*100+'Rec.'!I293,"")</f>
        <v/>
      </c>
      <c r="P300" s="8" t="str">
        <f t="shared" si="18"/>
        <v/>
      </c>
    </row>
    <row r="301" spans="1:16" ht="21.95" customHeight="1">
      <c r="A301" s="8" t="str">
        <f t="shared" si="19"/>
        <v/>
      </c>
      <c r="B301" s="8" t="str">
        <f t="shared" si="16"/>
        <v/>
      </c>
      <c r="C301" s="20" t="str">
        <f>IF('Rec.'!H294&gt;0,COUNT('Rec.'!H$2:H294),"")</f>
        <v/>
      </c>
      <c r="D301" s="21" t="str">
        <f>IF(C301&gt;'Inf.'!$I$10,"",VLOOKUP(A301,'Q1.SL'!B:F,2,FALSE))</f>
        <v/>
      </c>
      <c r="E301" s="21" t="str">
        <f>IF(C301&gt;'Inf.'!$I$10,"",VLOOKUP(A301,'Q1.SL'!B:F,3,FALSE))</f>
        <v/>
      </c>
      <c r="F301" s="20" t="str">
        <f>IF(C301&gt;'Inf.'!$I$10,"",VLOOKUP(A301,'Q1.SL'!B:F,4,FALSE))</f>
        <v/>
      </c>
      <c r="G301" s="20" t="str">
        <f>IF(C301&gt;'Inf.'!$I$10,"",VLOOKUP(A301,'Q1.SL'!B:F,5,FALSE))</f>
        <v/>
      </c>
      <c r="H301" s="42"/>
      <c r="I301" s="42"/>
      <c r="J301" s="43"/>
      <c r="K301" s="42"/>
      <c r="L301" s="12" t="str">
        <f>_xlfn.IFERROR(IF(C301&gt;'Inf.'!$I$10,"",I301),"")</f>
        <v/>
      </c>
      <c r="M301" s="8" t="str">
        <f>_xlfn.IFERROR(IF('Inf.'!$C$10="Onsight",IF(L301="TOP",10^7+(10-J301)+(3-K301)*10,L301*10^5+(3-K301)*10),IF(L301="TOP",10^7+(3-K301)*10,L301*10^5+(3-K301)*10)),"")</f>
        <v/>
      </c>
      <c r="N301" s="8" t="str">
        <f t="shared" si="17"/>
        <v/>
      </c>
      <c r="O301" s="8" t="str">
        <f>_xlfn.IFERROR(N301*100+'Rec.'!I294,"")</f>
        <v/>
      </c>
      <c r="P301" s="8" t="str">
        <f t="shared" si="18"/>
        <v/>
      </c>
    </row>
    <row r="302" spans="1:16" ht="21.95" customHeight="1">
      <c r="A302" s="8" t="str">
        <f t="shared" si="19"/>
        <v/>
      </c>
      <c r="B302" s="8" t="str">
        <f t="shared" si="16"/>
        <v/>
      </c>
      <c r="C302" s="20" t="str">
        <f>IF('Rec.'!H295&gt;0,COUNT('Rec.'!H$2:H295),"")</f>
        <v/>
      </c>
      <c r="D302" s="21" t="str">
        <f>IF(C302&gt;'Inf.'!$I$10,"",VLOOKUP(A302,'Q1.SL'!B:F,2,FALSE))</f>
        <v/>
      </c>
      <c r="E302" s="21" t="str">
        <f>IF(C302&gt;'Inf.'!$I$10,"",VLOOKUP(A302,'Q1.SL'!B:F,3,FALSE))</f>
        <v/>
      </c>
      <c r="F302" s="20" t="str">
        <f>IF(C302&gt;'Inf.'!$I$10,"",VLOOKUP(A302,'Q1.SL'!B:F,4,FALSE))</f>
        <v/>
      </c>
      <c r="G302" s="20" t="str">
        <f>IF(C302&gt;'Inf.'!$I$10,"",VLOOKUP(A302,'Q1.SL'!B:F,5,FALSE))</f>
        <v/>
      </c>
      <c r="H302" s="42"/>
      <c r="I302" s="42"/>
      <c r="J302" s="43"/>
      <c r="K302" s="42"/>
      <c r="L302" s="12" t="str">
        <f>_xlfn.IFERROR(IF(C302&gt;'Inf.'!$I$10,"",I302),"")</f>
        <v/>
      </c>
      <c r="M302" s="8" t="str">
        <f>_xlfn.IFERROR(IF('Inf.'!$C$10="Onsight",IF(L302="TOP",10^7+(10-J302)+(3-K302)*10,L302*10^5+(3-K302)*10),IF(L302="TOP",10^7+(3-K302)*10,L302*10^5+(3-K302)*10)),"")</f>
        <v/>
      </c>
      <c r="N302" s="8" t="str">
        <f t="shared" si="17"/>
        <v/>
      </c>
      <c r="O302" s="8" t="str">
        <f>_xlfn.IFERROR(N302*100+'Rec.'!I295,"")</f>
        <v/>
      </c>
      <c r="P302" s="8" t="str">
        <f t="shared" si="18"/>
        <v/>
      </c>
    </row>
    <row r="303" spans="1:16" ht="21.95" customHeight="1">
      <c r="A303" s="8" t="str">
        <f t="shared" si="19"/>
        <v/>
      </c>
      <c r="B303" s="8" t="str">
        <f t="shared" si="16"/>
        <v/>
      </c>
      <c r="C303" s="20" t="str">
        <f>IF('Rec.'!H296&gt;0,COUNT('Rec.'!H$2:H296),"")</f>
        <v/>
      </c>
      <c r="D303" s="21" t="str">
        <f>IF(C303&gt;'Inf.'!$I$10,"",VLOOKUP(A303,'Q1.SL'!B:F,2,FALSE))</f>
        <v/>
      </c>
      <c r="E303" s="21" t="str">
        <f>IF(C303&gt;'Inf.'!$I$10,"",VLOOKUP(A303,'Q1.SL'!B:F,3,FALSE))</f>
        <v/>
      </c>
      <c r="F303" s="20" t="str">
        <f>IF(C303&gt;'Inf.'!$I$10,"",VLOOKUP(A303,'Q1.SL'!B:F,4,FALSE))</f>
        <v/>
      </c>
      <c r="G303" s="20" t="str">
        <f>IF(C303&gt;'Inf.'!$I$10,"",VLOOKUP(A303,'Q1.SL'!B:F,5,FALSE))</f>
        <v/>
      </c>
      <c r="H303" s="42"/>
      <c r="I303" s="42"/>
      <c r="J303" s="43"/>
      <c r="K303" s="42"/>
      <c r="L303" s="12" t="str">
        <f>_xlfn.IFERROR(IF(C303&gt;'Inf.'!$I$10,"",I303),"")</f>
        <v/>
      </c>
      <c r="M303" s="8" t="str">
        <f>_xlfn.IFERROR(IF('Inf.'!$C$10="Onsight",IF(L303="TOP",10^7+(10-J303)+(3-K303)*10,L303*10^5+(3-K303)*10),IF(L303="TOP",10^7+(3-K303)*10,L303*10^5+(3-K303)*10)),"")</f>
        <v/>
      </c>
      <c r="N303" s="8" t="str">
        <f t="shared" si="17"/>
        <v/>
      </c>
      <c r="O303" s="8" t="str">
        <f>_xlfn.IFERROR(N303*100+'Rec.'!I296,"")</f>
        <v/>
      </c>
      <c r="P303" s="8" t="str">
        <f t="shared" si="18"/>
        <v/>
      </c>
    </row>
    <row r="304" spans="1:16" ht="21.95" customHeight="1">
      <c r="A304" s="8" t="str">
        <f t="shared" si="19"/>
        <v/>
      </c>
      <c r="B304" s="8" t="str">
        <f t="shared" si="16"/>
        <v/>
      </c>
      <c r="C304" s="20" t="str">
        <f>IF('Rec.'!H297&gt;0,COUNT('Rec.'!H$2:H297),"")</f>
        <v/>
      </c>
      <c r="D304" s="21" t="str">
        <f>IF(C304&gt;'Inf.'!$I$10,"",VLOOKUP(A304,'Q1.SL'!B:F,2,FALSE))</f>
        <v/>
      </c>
      <c r="E304" s="21" t="str">
        <f>IF(C304&gt;'Inf.'!$I$10,"",VLOOKUP(A304,'Q1.SL'!B:F,3,FALSE))</f>
        <v/>
      </c>
      <c r="F304" s="20" t="str">
        <f>IF(C304&gt;'Inf.'!$I$10,"",VLOOKUP(A304,'Q1.SL'!B:F,4,FALSE))</f>
        <v/>
      </c>
      <c r="G304" s="20" t="str">
        <f>IF(C304&gt;'Inf.'!$I$10,"",VLOOKUP(A304,'Q1.SL'!B:F,5,FALSE))</f>
        <v/>
      </c>
      <c r="H304" s="42"/>
      <c r="I304" s="42"/>
      <c r="J304" s="43"/>
      <c r="K304" s="42"/>
      <c r="L304" s="12" t="str">
        <f>_xlfn.IFERROR(IF(C304&gt;'Inf.'!$I$10,"",I304),"")</f>
        <v/>
      </c>
      <c r="M304" s="8" t="str">
        <f>_xlfn.IFERROR(IF('Inf.'!$C$10="Onsight",IF(L304="TOP",10^7+(10-J304)+(3-K304)*10,L304*10^5+(3-K304)*10),IF(L304="TOP",10^7+(3-K304)*10,L304*10^5+(3-K304)*10)),"")</f>
        <v/>
      </c>
      <c r="N304" s="8" t="str">
        <f t="shared" si="17"/>
        <v/>
      </c>
      <c r="O304" s="8" t="str">
        <f>_xlfn.IFERROR(N304*100+'Rec.'!I297,"")</f>
        <v/>
      </c>
      <c r="P304" s="8" t="str">
        <f t="shared" si="18"/>
        <v/>
      </c>
    </row>
    <row r="305" spans="1:16" ht="21.95" customHeight="1">
      <c r="A305" s="8" t="str">
        <f t="shared" si="19"/>
        <v/>
      </c>
      <c r="B305" s="8" t="str">
        <f t="shared" si="16"/>
        <v/>
      </c>
      <c r="C305" s="20" t="str">
        <f>IF('Rec.'!H298&gt;0,COUNT('Rec.'!H$2:H298),"")</f>
        <v/>
      </c>
      <c r="D305" s="21" t="str">
        <f>IF(C305&gt;'Inf.'!$I$10,"",VLOOKUP(A305,'Q1.SL'!B:F,2,FALSE))</f>
        <v/>
      </c>
      <c r="E305" s="21" t="str">
        <f>IF(C305&gt;'Inf.'!$I$10,"",VLOOKUP(A305,'Q1.SL'!B:F,3,FALSE))</f>
        <v/>
      </c>
      <c r="F305" s="20" t="str">
        <f>IF(C305&gt;'Inf.'!$I$10,"",VLOOKUP(A305,'Q1.SL'!B:F,4,FALSE))</f>
        <v/>
      </c>
      <c r="G305" s="20" t="str">
        <f>IF(C305&gt;'Inf.'!$I$10,"",VLOOKUP(A305,'Q1.SL'!B:F,5,FALSE))</f>
        <v/>
      </c>
      <c r="H305" s="42"/>
      <c r="I305" s="42"/>
      <c r="J305" s="43"/>
      <c r="K305" s="42"/>
      <c r="L305" s="12" t="str">
        <f>_xlfn.IFERROR(IF(C305&gt;'Inf.'!$I$10,"",I305),"")</f>
        <v/>
      </c>
      <c r="M305" s="8" t="str">
        <f>_xlfn.IFERROR(IF('Inf.'!$C$10="Onsight",IF(L305="TOP",10^7+(10-J305)+(3-K305)*10,L305*10^5+(3-K305)*10),IF(L305="TOP",10^7+(3-K305)*10,L305*10^5+(3-K305)*10)),"")</f>
        <v/>
      </c>
      <c r="N305" s="8" t="str">
        <f t="shared" si="17"/>
        <v/>
      </c>
      <c r="O305" s="8" t="str">
        <f>_xlfn.IFERROR(N305*100+'Rec.'!I298,"")</f>
        <v/>
      </c>
      <c r="P305" s="8" t="str">
        <f t="shared" si="18"/>
        <v/>
      </c>
    </row>
    <row r="306" spans="1:16" ht="21.95" customHeight="1">
      <c r="A306" s="8" t="str">
        <f t="shared" si="19"/>
        <v/>
      </c>
      <c r="B306" s="8" t="str">
        <f t="shared" si="16"/>
        <v/>
      </c>
      <c r="C306" s="20" t="str">
        <f>IF('Rec.'!H299&gt;0,COUNT('Rec.'!H$2:H299),"")</f>
        <v/>
      </c>
      <c r="D306" s="21" t="str">
        <f>IF(C306&gt;'Inf.'!$I$10,"",VLOOKUP(A306,'Q1.SL'!B:F,2,FALSE))</f>
        <v/>
      </c>
      <c r="E306" s="21" t="str">
        <f>IF(C306&gt;'Inf.'!$I$10,"",VLOOKUP(A306,'Q1.SL'!B:F,3,FALSE))</f>
        <v/>
      </c>
      <c r="F306" s="20" t="str">
        <f>IF(C306&gt;'Inf.'!$I$10,"",VLOOKUP(A306,'Q1.SL'!B:F,4,FALSE))</f>
        <v/>
      </c>
      <c r="G306" s="20" t="str">
        <f>IF(C306&gt;'Inf.'!$I$10,"",VLOOKUP(A306,'Q1.SL'!B:F,5,FALSE))</f>
        <v/>
      </c>
      <c r="H306" s="42"/>
      <c r="I306" s="42"/>
      <c r="J306" s="43"/>
      <c r="K306" s="42"/>
      <c r="L306" s="12" t="str">
        <f>_xlfn.IFERROR(IF(C306&gt;'Inf.'!$I$10,"",I306),"")</f>
        <v/>
      </c>
      <c r="M306" s="8" t="str">
        <f>_xlfn.IFERROR(IF('Inf.'!$C$10="Onsight",IF(L306="TOP",10^7+(10-J306)+(3-K306)*10,L306*10^5+(3-K306)*10),IF(L306="TOP",10^7+(3-K306)*10,L306*10^5+(3-K306)*10)),"")</f>
        <v/>
      </c>
      <c r="N306" s="8" t="str">
        <f t="shared" si="17"/>
        <v/>
      </c>
      <c r="O306" s="8" t="str">
        <f>_xlfn.IFERROR(N306*100+'Rec.'!I299,"")</f>
        <v/>
      </c>
      <c r="P306" s="8" t="str">
        <f t="shared" si="18"/>
        <v/>
      </c>
    </row>
    <row r="307" spans="1:16" ht="21.95" customHeight="1">
      <c r="A307" s="8" t="str">
        <f t="shared" si="19"/>
        <v/>
      </c>
      <c r="B307" s="8" t="str">
        <f t="shared" si="16"/>
        <v/>
      </c>
      <c r="C307" s="20" t="str">
        <f>IF('Rec.'!H300&gt;0,COUNT('Rec.'!H$2:H300),"")</f>
        <v/>
      </c>
      <c r="D307" s="21" t="str">
        <f>IF(C307&gt;'Inf.'!$I$10,"",VLOOKUP(A307,'Q1.SL'!B:F,2,FALSE))</f>
        <v/>
      </c>
      <c r="E307" s="21" t="str">
        <f>IF(C307&gt;'Inf.'!$I$10,"",VLOOKUP(A307,'Q1.SL'!B:F,3,FALSE))</f>
        <v/>
      </c>
      <c r="F307" s="20" t="str">
        <f>IF(C307&gt;'Inf.'!$I$10,"",VLOOKUP(A307,'Q1.SL'!B:F,4,FALSE))</f>
        <v/>
      </c>
      <c r="G307" s="20" t="str">
        <f>IF(C307&gt;'Inf.'!$I$10,"",VLOOKUP(A307,'Q1.SL'!B:F,5,FALSE))</f>
        <v/>
      </c>
      <c r="H307" s="42"/>
      <c r="I307" s="42"/>
      <c r="J307" s="43"/>
      <c r="K307" s="42"/>
      <c r="L307" s="12" t="str">
        <f>_xlfn.IFERROR(IF(C307&gt;'Inf.'!$I$10,"",I307),"")</f>
        <v/>
      </c>
      <c r="M307" s="8" t="str">
        <f>_xlfn.IFERROR(IF('Inf.'!$C$10="Onsight",IF(L307="TOP",10^7+(10-J307)+(3-K307)*10,L307*10^5+(3-K307)*10),IF(L307="TOP",10^7+(3-K307)*10,L307*10^5+(3-K307)*10)),"")</f>
        <v/>
      </c>
      <c r="N307" s="8" t="str">
        <f t="shared" si="17"/>
        <v/>
      </c>
      <c r="O307" s="8" t="str">
        <f>_xlfn.IFERROR(N307*100+'Rec.'!I300,"")</f>
        <v/>
      </c>
      <c r="P307" s="8" t="str">
        <f t="shared" si="18"/>
        <v/>
      </c>
    </row>
    <row r="308" spans="1:16" ht="21.95" customHeight="1">
      <c r="A308" s="8" t="str">
        <f t="shared" si="19"/>
        <v/>
      </c>
      <c r="B308" s="8" t="str">
        <f t="shared" si="16"/>
        <v/>
      </c>
      <c r="C308" s="20" t="str">
        <f>IF('Rec.'!H301&gt;0,COUNT('Rec.'!H$2:H301),"")</f>
        <v/>
      </c>
      <c r="D308" s="21" t="str">
        <f>IF(C308&gt;'Inf.'!$I$10,"",VLOOKUP(A308,'Q1.SL'!B:F,2,FALSE))</f>
        <v/>
      </c>
      <c r="E308" s="21" t="str">
        <f>IF(C308&gt;'Inf.'!$I$10,"",VLOOKUP(A308,'Q1.SL'!B:F,3,FALSE))</f>
        <v/>
      </c>
      <c r="F308" s="20" t="str">
        <f>IF(C308&gt;'Inf.'!$I$10,"",VLOOKUP(A308,'Q1.SL'!B:F,4,FALSE))</f>
        <v/>
      </c>
      <c r="G308" s="20" t="str">
        <f>IF(C308&gt;'Inf.'!$I$10,"",VLOOKUP(A308,'Q1.SL'!B:F,5,FALSE))</f>
        <v/>
      </c>
      <c r="H308" s="42"/>
      <c r="I308" s="42"/>
      <c r="J308" s="43"/>
      <c r="K308" s="42"/>
      <c r="L308" s="12" t="str">
        <f>_xlfn.IFERROR(IF(C308&gt;'Inf.'!$I$10,"",I308),"")</f>
        <v/>
      </c>
      <c r="M308" s="8" t="str">
        <f>_xlfn.IFERROR(IF('Inf.'!$C$10="Onsight",IF(L308="TOP",10^7+(10-J308)+(3-K308)*10,L308*10^5+(3-K308)*10),IF(L308="TOP",10^7+(3-K308)*10,L308*10^5+(3-K308)*10)),"")</f>
        <v/>
      </c>
      <c r="N308" s="8" t="str">
        <f t="shared" si="17"/>
        <v/>
      </c>
      <c r="O308" s="8" t="str">
        <f>_xlfn.IFERROR(N308*100+'Rec.'!I301,"")</f>
        <v/>
      </c>
      <c r="P308" s="8" t="str">
        <f t="shared" si="18"/>
        <v/>
      </c>
    </row>
  </sheetData>
  <mergeCells count="5">
    <mergeCell ref="C1:H1"/>
    <mergeCell ref="C2:H2"/>
    <mergeCell ref="F6:G6"/>
    <mergeCell ref="F5:G5"/>
    <mergeCell ref="F4:G4"/>
  </mergeCells>
  <conditionalFormatting sqref="D9:K308">
    <cfRule type="expression" priority="4" dxfId="1">
      <formula>$D9&lt;&gt;""</formula>
    </cfRule>
  </conditionalFormatting>
  <conditionalFormatting sqref="C9:C308">
    <cfRule type="expression" priority="1" dxfId="1">
      <formula>$B9&lt;&gt;""</formula>
    </cfRule>
  </conditionalFormatting>
  <dataValidations count="1">
    <dataValidation type="list" allowBlank="1" showInputMessage="1" showErrorMessage="1" sqref="K9:K308">
      <formula1>"1,2"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09"/>
  <sheetViews>
    <sheetView workbookViewId="0" topLeftCell="A1">
      <pane ySplit="8" topLeftCell="A9" activePane="bottomLeft" state="frozen"/>
      <selection pane="bottomLeft" activeCell="F11" sqref="F11"/>
    </sheetView>
  </sheetViews>
  <sheetFormatPr defaultColWidth="9.14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6.5742187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421875" style="0" bestFit="1" customWidth="1"/>
    <col min="9" max="9" width="12.7109375" style="33" customWidth="1"/>
    <col min="10" max="10" width="9.00390625" style="0" hidden="1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Qualification(2) "&amp;'Inf.'!C7&amp;" "&amp;'Inf.'!C8&amp;" Lead"</f>
        <v>Resultlist Qualification(2) Man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110"/>
      <c r="H3" s="110"/>
      <c r="L3" s="36"/>
    </row>
    <row r="4" spans="2:12" s="33" customFormat="1" ht="18" customHeight="1"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112">
        <f>'Inf.'!F4</f>
        <v>45269</v>
      </c>
      <c r="D5" s="112"/>
      <c r="E5" s="38"/>
      <c r="F5" s="37" t="s">
        <v>29</v>
      </c>
      <c r="G5" s="109"/>
      <c r="H5" s="109"/>
      <c r="I5" s="39"/>
      <c r="L5" s="36"/>
    </row>
    <row r="6" spans="2:12" s="33" customFormat="1" ht="18" customHeight="1">
      <c r="B6" s="37"/>
      <c r="C6" s="40"/>
      <c r="D6" s="45"/>
      <c r="E6" s="38"/>
      <c r="F6" s="38"/>
      <c r="G6" s="38"/>
      <c r="H6" s="38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23</v>
      </c>
      <c r="G8" s="16" t="s">
        <v>24</v>
      </c>
      <c r="H8" s="16" t="s">
        <v>41</v>
      </c>
      <c r="I8" s="16" t="s">
        <v>30</v>
      </c>
      <c r="J8" s="15" t="s">
        <v>58</v>
      </c>
      <c r="K8" s="15"/>
      <c r="L8" s="11"/>
    </row>
    <row r="9" spans="1:10" ht="21.95" customHeight="1">
      <c r="A9" s="20">
        <f>VLOOKUP(E9,'Q2.SL'!G:O,8,FALSE)</f>
        <v>1</v>
      </c>
      <c r="B9" s="21" t="str">
        <f>_xlfn.IFERROR(VLOOKUP(E9,'Rec.'!B:H,4,FALSE),"")</f>
        <v>Černý</v>
      </c>
      <c r="C9" s="21" t="str">
        <f>_xlfn.IFERROR(VLOOKUP(E9,'Rec.'!B:H,5,FALSE),"")</f>
        <v>Marek</v>
      </c>
      <c r="D9" s="20" t="str">
        <f>_xlfn.IFERROR(VLOOKUP(E9,'Rec.'!B:H,6,FALSE),"")</f>
        <v>SVK</v>
      </c>
      <c r="E9" s="20">
        <f>_xlfn.IFERROR(VLOOKUP(ROW()-8,'Q2.SL'!B:Q,6,FALSE),"")</f>
        <v>35</v>
      </c>
      <c r="F9" s="20" t="str">
        <f>VLOOKUP(E9,'Q2.SL'!G:O,6,FALSE)</f>
        <v>TOP</v>
      </c>
      <c r="G9" s="31">
        <f>IF(ROW()-8&gt;'Inf.'!$I$10,"",VLOOKUP(E9,'Q2.SL'!G:O,4,FALSE))</f>
        <v>0</v>
      </c>
      <c r="H9" s="20">
        <f>IF(ROW()-8&gt;'Inf.'!$I$10,"",VLOOKUP(E9,'Q2.SL'!G:O,5,FALSE))</f>
        <v>1</v>
      </c>
      <c r="I9" s="46"/>
      <c r="J9" t="str">
        <f aca="true" t="shared" si="0" ref="J9:J72">_xlfn.IFERROR(_xlfn.RANK.AVG(A9,A:A,1),"")</f>
        <v/>
      </c>
    </row>
    <row r="10" spans="1:10" ht="21.95" customHeight="1">
      <c r="A10" s="20">
        <f>VLOOKUP(E10,'Q2.SL'!G:O,8,FALSE)</f>
        <v>1</v>
      </c>
      <c r="B10" s="21" t="str">
        <f>_xlfn.IFERROR(VLOOKUP(E10,'Rec.'!B:H,4,FALSE),"")</f>
        <v>Radovský</v>
      </c>
      <c r="C10" s="21" t="str">
        <f>_xlfn.IFERROR(VLOOKUP(E10,'Rec.'!B:H,5,FALSE),"")</f>
        <v>Marek</v>
      </c>
      <c r="D10" s="20" t="str">
        <f>_xlfn.IFERROR(VLOOKUP(E10,'Rec.'!B:H,6,FALSE),"")</f>
        <v>SVK</v>
      </c>
      <c r="E10" s="20">
        <f>_xlfn.IFERROR(VLOOKUP(ROW()-8,'Q2.SL'!B:Q,6,FALSE),"")</f>
        <v>47</v>
      </c>
      <c r="F10" s="20" t="str">
        <f>VLOOKUP(E10,'Q2.SL'!G:O,6,FALSE)</f>
        <v>TOP</v>
      </c>
      <c r="G10" s="31">
        <f>IF(ROW()-8&gt;'Inf.'!$I$10,"",VLOOKUP(E10,'Q2.SL'!G:O,4,FALSE))</f>
        <v>0</v>
      </c>
      <c r="H10" s="20">
        <f>IF(ROW()-8&gt;'Inf.'!$I$10,"",VLOOKUP(E10,'Q2.SL'!G:O,5,FALSE))</f>
        <v>1</v>
      </c>
      <c r="I10" s="46"/>
      <c r="J10" t="str">
        <f ca="1" t="shared" si="0"/>
        <v/>
      </c>
    </row>
    <row r="11" spans="1:10" ht="21.95" customHeight="1">
      <c r="A11" s="20">
        <f>VLOOKUP(E11,'Q2.SL'!G:O,8,FALSE)</f>
        <v>3</v>
      </c>
      <c r="B11" s="21" t="str">
        <f>_xlfn.IFERROR(VLOOKUP(E11,'Rec.'!B:H,4,FALSE),"")</f>
        <v>Lienerth</v>
      </c>
      <c r="C11" s="21" t="str">
        <f>_xlfn.IFERROR(VLOOKUP(E11,'Rec.'!B:H,5,FALSE),"")</f>
        <v>Radek</v>
      </c>
      <c r="D11" s="20" t="s">
        <v>78</v>
      </c>
      <c r="E11" s="20">
        <f>_xlfn.IFERROR(VLOOKUP(ROW()-8,'Q2.SL'!B:Q,6,FALSE),"")</f>
        <v>28</v>
      </c>
      <c r="F11" s="20">
        <f>VLOOKUP(E11,'Q2.SL'!G:O,6,FALSE)</f>
        <v>19</v>
      </c>
      <c r="G11" s="31">
        <f>IF(ROW()-8&gt;'Inf.'!$I$10,"",VLOOKUP(E11,'Q2.SL'!G:O,4,FALSE))</f>
        <v>0</v>
      </c>
      <c r="H11" s="20">
        <f>IF(ROW()-8&gt;'Inf.'!$I$10,"",VLOOKUP(E11,'Q2.SL'!G:O,5,FALSE))</f>
        <v>1</v>
      </c>
      <c r="I11" s="46"/>
      <c r="J11" t="str">
        <f ca="1" t="shared" si="0"/>
        <v/>
      </c>
    </row>
    <row r="12" spans="1:10" ht="21.95" customHeight="1">
      <c r="A12" s="20">
        <f>VLOOKUP(E12,'Q2.SL'!G:O,8,FALSE)</f>
        <v>4</v>
      </c>
      <c r="B12" s="21" t="str">
        <f>_xlfn.IFERROR(VLOOKUP(E12,'Rec.'!B:H,4,FALSE),"")</f>
        <v>Hamerský</v>
      </c>
      <c r="C12" s="21" t="str">
        <f>_xlfn.IFERROR(VLOOKUP(E12,'Rec.'!B:H,5,FALSE),"")</f>
        <v>Oliver</v>
      </c>
      <c r="D12" s="20" t="str">
        <f>_xlfn.IFERROR(VLOOKUP(E12,'Rec.'!B:H,6,FALSE),"")</f>
        <v>CZE</v>
      </c>
      <c r="E12" s="20">
        <f>_xlfn.IFERROR(VLOOKUP(ROW()-8,'Q2.SL'!B:Q,6,FALSE),"")</f>
        <v>40</v>
      </c>
      <c r="F12" s="20">
        <f>VLOOKUP(E12,'Q2.SL'!G:O,6,FALSE)</f>
        <v>18.2</v>
      </c>
      <c r="G12" s="31">
        <f>IF(ROW()-8&gt;'Inf.'!$I$10,"",VLOOKUP(E12,'Q2.SL'!G:O,4,FALSE))</f>
        <v>0</v>
      </c>
      <c r="H12" s="20">
        <f>IF(ROW()-8&gt;'Inf.'!$I$10,"",VLOOKUP(E12,'Q2.SL'!G:O,5,FALSE))</f>
        <v>1</v>
      </c>
      <c r="I12" s="46"/>
      <c r="J12" t="str">
        <f ca="1" t="shared" si="0"/>
        <v/>
      </c>
    </row>
    <row r="13" spans="1:10" ht="21.95" customHeight="1">
      <c r="A13" s="20">
        <f>VLOOKUP(E13,'Q2.SL'!G:O,8,FALSE)</f>
        <v>5</v>
      </c>
      <c r="B13" s="21" t="str">
        <f>_xlfn.IFERROR(VLOOKUP(E13,'Rec.'!B:H,4,FALSE),"")</f>
        <v>Mrovčák</v>
      </c>
      <c r="C13" s="21" t="str">
        <f>_xlfn.IFERROR(VLOOKUP(E13,'Rec.'!B:H,5,FALSE),"")</f>
        <v>Miroslav</v>
      </c>
      <c r="D13" s="20" t="str">
        <f>_xlfn.IFERROR(VLOOKUP(E13,'Rec.'!B:H,6,FALSE),"")</f>
        <v>SVK</v>
      </c>
      <c r="E13" s="20">
        <f>_xlfn.IFERROR(VLOOKUP(ROW()-8,'Q2.SL'!B:Q,6,FALSE),"")</f>
        <v>32</v>
      </c>
      <c r="F13" s="20">
        <f>VLOOKUP(E13,'Q2.SL'!G:O,6,FALSE)</f>
        <v>18</v>
      </c>
      <c r="G13" s="31">
        <f>IF(ROW()-8&gt;'Inf.'!$I$10,"",VLOOKUP(E13,'Q2.SL'!G:O,4,FALSE))</f>
        <v>0</v>
      </c>
      <c r="H13" s="20">
        <f>IF(ROW()-8&gt;'Inf.'!$I$10,"",VLOOKUP(E13,'Q2.SL'!G:O,5,FALSE))</f>
        <v>1</v>
      </c>
      <c r="I13" s="46"/>
      <c r="J13" t="str">
        <f ca="1" t="shared" si="0"/>
        <v/>
      </c>
    </row>
    <row r="14" spans="1:10" ht="21.95" customHeight="1">
      <c r="A14" s="20">
        <f>VLOOKUP(E14,'Q2.SL'!G:O,8,FALSE)</f>
        <v>6</v>
      </c>
      <c r="B14" s="21" t="str">
        <f>_xlfn.IFERROR(VLOOKUP(E14,'Rec.'!B:H,4,FALSE),"")</f>
        <v>Fraštia</v>
      </c>
      <c r="C14" s="21" t="str">
        <f>_xlfn.IFERROR(VLOOKUP(E14,'Rec.'!B:H,5,FALSE),"")</f>
        <v>Emil</v>
      </c>
      <c r="D14" s="20" t="str">
        <f>_xlfn.IFERROR(VLOOKUP(E14,'Rec.'!B:H,6,FALSE),"")</f>
        <v>SVK</v>
      </c>
      <c r="E14" s="20">
        <f>_xlfn.IFERROR(VLOOKUP(ROW()-8,'Q2.SL'!B:Q,6,FALSE),"")</f>
        <v>56</v>
      </c>
      <c r="F14" s="20">
        <f>VLOOKUP(E14,'Q2.SL'!G:O,6,FALSE)</f>
        <v>17</v>
      </c>
      <c r="G14" s="31">
        <f>IF(ROW()-8&gt;'Inf.'!$I$10,"",VLOOKUP(E14,'Q2.SL'!G:O,4,FALSE))</f>
        <v>0</v>
      </c>
      <c r="H14" s="20">
        <f>IF(ROW()-8&gt;'Inf.'!$I$10,"",VLOOKUP(E14,'Q2.SL'!G:O,5,FALSE))</f>
        <v>1</v>
      </c>
      <c r="I14" s="46"/>
      <c r="J14" t="str">
        <f ca="1" t="shared" si="0"/>
        <v/>
      </c>
    </row>
    <row r="15" spans="1:10" ht="21.95" customHeight="1">
      <c r="A15" s="20">
        <f>VLOOKUP(E15,'Q2.SL'!G:O,8,FALSE)</f>
        <v>6</v>
      </c>
      <c r="B15" s="21" t="str">
        <f>_xlfn.IFERROR(VLOOKUP(E15,'Rec.'!B:H,4,FALSE),"")</f>
        <v>Sivák</v>
      </c>
      <c r="C15" s="21" t="str">
        <f>_xlfn.IFERROR(VLOOKUP(E15,'Rec.'!B:H,5,FALSE),"")</f>
        <v>Pavol</v>
      </c>
      <c r="D15" s="20" t="str">
        <f>_xlfn.IFERROR(VLOOKUP(E15,'Rec.'!B:H,6,FALSE),"")</f>
        <v>SVK</v>
      </c>
      <c r="E15" s="20">
        <f>_xlfn.IFERROR(VLOOKUP(ROW()-8,'Q2.SL'!B:Q,6,FALSE),"")</f>
        <v>45</v>
      </c>
      <c r="F15" s="20">
        <f>VLOOKUP(E15,'Q2.SL'!G:O,6,FALSE)</f>
        <v>17</v>
      </c>
      <c r="G15" s="31">
        <f>IF(ROW()-8&gt;'Inf.'!$I$10,"",VLOOKUP(E15,'Q2.SL'!G:O,4,FALSE))</f>
        <v>0</v>
      </c>
      <c r="H15" s="20">
        <f>IF(ROW()-8&gt;'Inf.'!$I$10,"",VLOOKUP(E15,'Q2.SL'!G:O,5,FALSE))</f>
        <v>1</v>
      </c>
      <c r="I15" s="46"/>
      <c r="J15" t="str">
        <f ca="1" t="shared" si="0"/>
        <v/>
      </c>
    </row>
    <row r="16" spans="1:10" ht="21.95" customHeight="1">
      <c r="A16" s="20">
        <f>VLOOKUP(E16,'Q2.SL'!G:O,8,FALSE)</f>
        <v>8</v>
      </c>
      <c r="B16" s="21" t="str">
        <f>_xlfn.IFERROR(VLOOKUP(E16,'Rec.'!B:H,4,FALSE),"")</f>
        <v>Stryhala</v>
      </c>
      <c r="C16" s="21" t="str">
        <f>_xlfn.IFERROR(VLOOKUP(E16,'Rec.'!B:H,5,FALSE),"")</f>
        <v>Miroslaw</v>
      </c>
      <c r="D16" s="20" t="str">
        <f>_xlfn.IFERROR(VLOOKUP(E16,'Rec.'!B:H,6,FALSE),"")</f>
        <v>POL</v>
      </c>
      <c r="E16" s="20">
        <f>_xlfn.IFERROR(VLOOKUP(ROW()-8,'Q2.SL'!B:Q,6,FALSE),"")</f>
        <v>52</v>
      </c>
      <c r="F16" s="20">
        <f>VLOOKUP(E16,'Q2.SL'!G:O,6,FALSE)</f>
        <v>15</v>
      </c>
      <c r="G16" s="31">
        <f>IF(ROW()-8&gt;'Inf.'!$I$10,"",VLOOKUP(E16,'Q2.SL'!G:O,4,FALSE))</f>
        <v>0</v>
      </c>
      <c r="H16" s="20">
        <f>IF(ROW()-8&gt;'Inf.'!$I$10,"",VLOOKUP(E16,'Q2.SL'!G:O,5,FALSE))</f>
        <v>1</v>
      </c>
      <c r="I16" s="46"/>
      <c r="J16" t="str">
        <f ca="1" t="shared" si="0"/>
        <v/>
      </c>
    </row>
    <row r="17" spans="1:10" ht="21.95" customHeight="1">
      <c r="A17" s="20">
        <f>VLOOKUP(E17,'Q2.SL'!G:O,8,FALSE)</f>
        <v>9</v>
      </c>
      <c r="B17" s="21" t="str">
        <f>_xlfn.IFERROR(VLOOKUP(E17,'Rec.'!B:H,4,FALSE),"")</f>
        <v>Lienerth</v>
      </c>
      <c r="C17" s="21" t="str">
        <f>_xlfn.IFERROR(VLOOKUP(E17,'Rec.'!B:H,5,FALSE),"")</f>
        <v>Matyáš</v>
      </c>
      <c r="D17" s="20" t="str">
        <f>_xlfn.IFERROR(VLOOKUP(E17,'Rec.'!B:H,6,FALSE),"")</f>
        <v>CZE</v>
      </c>
      <c r="E17" s="20">
        <f>_xlfn.IFERROR(VLOOKUP(ROW()-8,'Q2.SL'!B:Q,6,FALSE),"")</f>
        <v>39</v>
      </c>
      <c r="F17" s="20">
        <f>VLOOKUP(E17,'Q2.SL'!G:O,6,FALSE)</f>
        <v>14</v>
      </c>
      <c r="G17" s="31">
        <f>IF(ROW()-8&gt;'Inf.'!$I$10,"",VLOOKUP(E17,'Q2.SL'!G:O,4,FALSE))</f>
        <v>0</v>
      </c>
      <c r="H17" s="20">
        <f>IF(ROW()-8&gt;'Inf.'!$I$10,"",VLOOKUP(E17,'Q2.SL'!G:O,5,FALSE))</f>
        <v>1</v>
      </c>
      <c r="I17" s="46"/>
      <c r="J17" t="str">
        <f ca="1" t="shared" si="0"/>
        <v/>
      </c>
    </row>
    <row r="18" spans="1:10" ht="21.95" customHeight="1">
      <c r="A18" s="20">
        <f>VLOOKUP(E18,'Q2.SL'!G:O,8,FALSE)</f>
        <v>10</v>
      </c>
      <c r="B18" s="21" t="str">
        <f>_xlfn.IFERROR(VLOOKUP(E18,'Rec.'!B:H,4,FALSE),"")</f>
        <v>Bizub</v>
      </c>
      <c r="C18" s="21" t="str">
        <f>_xlfn.IFERROR(VLOOKUP(E18,'Rec.'!B:H,5,FALSE),"")</f>
        <v>Ondrej</v>
      </c>
      <c r="D18" s="20" t="str">
        <f>_xlfn.IFERROR(VLOOKUP(E18,'Rec.'!B:H,6,FALSE),"")</f>
        <v>SVK</v>
      </c>
      <c r="E18" s="20">
        <f>_xlfn.IFERROR(VLOOKUP(ROW()-8,'Q2.SL'!B:Q,6,FALSE),"")</f>
        <v>27</v>
      </c>
      <c r="F18" s="20">
        <f>VLOOKUP(E18,'Q2.SL'!G:O,6,FALSE)</f>
        <v>12</v>
      </c>
      <c r="G18" s="31">
        <f>IF(ROW()-8&gt;'Inf.'!$I$10,"",VLOOKUP(E18,'Q2.SL'!G:O,4,FALSE))</f>
        <v>0</v>
      </c>
      <c r="H18" s="20">
        <f>IF(ROW()-8&gt;'Inf.'!$I$10,"",VLOOKUP(E18,'Q2.SL'!G:O,5,FALSE))</f>
        <v>1</v>
      </c>
      <c r="I18" s="46"/>
      <c r="J18" t="str">
        <f ca="1" t="shared" si="0"/>
        <v/>
      </c>
    </row>
    <row r="19" spans="1:10" ht="21.95" customHeight="1">
      <c r="A19" s="20">
        <f>VLOOKUP(E19,'Q2.SL'!G:O,8,FALSE)</f>
        <v>10</v>
      </c>
      <c r="B19" s="21" t="str">
        <f>_xlfn.IFERROR(VLOOKUP(E19,'Rec.'!B:H,4,FALSE),"")</f>
        <v>Mikel</v>
      </c>
      <c r="C19" s="21" t="str">
        <f>_xlfn.IFERROR(VLOOKUP(E19,'Rec.'!B:H,5,FALSE),"")</f>
        <v>Jan</v>
      </c>
      <c r="D19" s="20" t="str">
        <f>_xlfn.IFERROR(VLOOKUP(E19,'Rec.'!B:H,6,FALSE),"")</f>
        <v>CZE</v>
      </c>
      <c r="E19" s="20">
        <f>_xlfn.IFERROR(VLOOKUP(ROW()-8,'Q2.SL'!B:Q,6,FALSE),"")</f>
        <v>31</v>
      </c>
      <c r="F19" s="20">
        <f>VLOOKUP(E19,'Q2.SL'!G:O,6,FALSE)</f>
        <v>12</v>
      </c>
      <c r="G19" s="31">
        <f>IF(ROW()-8&gt;'Inf.'!$I$10,"",VLOOKUP(E19,'Q2.SL'!G:O,4,FALSE))</f>
        <v>0</v>
      </c>
      <c r="H19" s="20">
        <f>IF(ROW()-8&gt;'Inf.'!$I$10,"",VLOOKUP(E19,'Q2.SL'!G:O,5,FALSE))</f>
        <v>1</v>
      </c>
      <c r="I19" s="46"/>
      <c r="J19" t="str">
        <f ca="1" t="shared" si="0"/>
        <v/>
      </c>
    </row>
    <row r="20" spans="1:10" ht="21.95" customHeight="1">
      <c r="A20" s="20">
        <f>VLOOKUP(E20,'Q2.SL'!G:O,8,FALSE)</f>
        <v>12</v>
      </c>
      <c r="B20" s="21" t="str">
        <f>_xlfn.IFERROR(VLOOKUP(E20,'Rec.'!B:H,4,FALSE),"")</f>
        <v>Mrovčák</v>
      </c>
      <c r="C20" s="21" t="str">
        <f>_xlfn.IFERROR(VLOOKUP(E20,'Rec.'!B:H,5,FALSE),"")</f>
        <v>František</v>
      </c>
      <c r="D20" s="20" t="str">
        <f>_xlfn.IFERROR(VLOOKUP(E20,'Rec.'!B:H,6,FALSE),"")</f>
        <v>SVK</v>
      </c>
      <c r="E20" s="20">
        <f>_xlfn.IFERROR(VLOOKUP(ROW()-8,'Q2.SL'!B:Q,6,FALSE),"")</f>
        <v>33</v>
      </c>
      <c r="F20" s="20">
        <f>VLOOKUP(E20,'Q2.SL'!G:O,6,FALSE)</f>
        <v>11.1</v>
      </c>
      <c r="G20" s="31">
        <f>IF(ROW()-8&gt;'Inf.'!$I$10,"",VLOOKUP(E20,'Q2.SL'!G:O,4,FALSE))</f>
        <v>0</v>
      </c>
      <c r="H20" s="20">
        <f>IF(ROW()-8&gt;'Inf.'!$I$10,"",VLOOKUP(E20,'Q2.SL'!G:O,5,FALSE))</f>
        <v>1</v>
      </c>
      <c r="I20" s="46"/>
      <c r="J20" t="str">
        <f ca="1" t="shared" si="0"/>
        <v/>
      </c>
    </row>
    <row r="21" spans="1:10" ht="21.95" customHeight="1">
      <c r="A21" s="20">
        <f>VLOOKUP(E21,'Q2.SL'!G:O,8,FALSE)</f>
        <v>13</v>
      </c>
      <c r="B21" s="21" t="str">
        <f>_xlfn.IFERROR(VLOOKUP(E21,'Rec.'!B:H,4,FALSE),"")</f>
        <v>Šustr</v>
      </c>
      <c r="C21" s="21" t="str">
        <f>_xlfn.IFERROR(VLOOKUP(E21,'Rec.'!B:H,5,FALSE),"")</f>
        <v>Ján</v>
      </c>
      <c r="D21" s="20" t="str">
        <f>_xlfn.IFERROR(VLOOKUP(E21,'Rec.'!B:H,6,FALSE),"")</f>
        <v>SVK</v>
      </c>
      <c r="E21" s="20">
        <f>_xlfn.IFERROR(VLOOKUP(ROW()-8,'Q2.SL'!B:Q,6,FALSE),"")</f>
        <v>55</v>
      </c>
      <c r="F21" s="20">
        <f>VLOOKUP(E21,'Q2.SL'!G:O,6,FALSE)</f>
        <v>10.2</v>
      </c>
      <c r="G21" s="31">
        <f>IF(ROW()-8&gt;'Inf.'!$I$10,"",VLOOKUP(E21,'Q2.SL'!G:O,4,FALSE))</f>
        <v>0</v>
      </c>
      <c r="H21" s="20">
        <f>IF(ROW()-8&gt;'Inf.'!$I$10,"",VLOOKUP(E21,'Q2.SL'!G:O,5,FALSE))</f>
        <v>1</v>
      </c>
      <c r="I21" s="46"/>
      <c r="J21" t="str">
        <f ca="1" t="shared" si="0"/>
        <v/>
      </c>
    </row>
    <row r="22" spans="1:10" ht="21.95" customHeight="1">
      <c r="A22" s="20">
        <f>VLOOKUP(E22,'Q2.SL'!G:O,8,FALSE)</f>
        <v>14</v>
      </c>
      <c r="B22" s="21" t="str">
        <f>_xlfn.IFERROR(VLOOKUP(E22,'Rec.'!B:H,4,FALSE),"")</f>
        <v>Pawlovski</v>
      </c>
      <c r="C22" s="21" t="str">
        <f>_xlfn.IFERROR(VLOOKUP(E22,'Rec.'!B:H,5,FALSE),"")</f>
        <v>Pavel</v>
      </c>
      <c r="D22" s="20" t="str">
        <f>_xlfn.IFERROR(VLOOKUP(E22,'Rec.'!B:H,6,FALSE),"")</f>
        <v>POL</v>
      </c>
      <c r="E22" s="20">
        <f>_xlfn.IFERROR(VLOOKUP(ROW()-8,'Q2.SL'!B:Q,6,FALSE),"")</f>
        <v>34</v>
      </c>
      <c r="F22" s="20">
        <f>VLOOKUP(E22,'Q2.SL'!G:O,6,FALSE)</f>
        <v>10.1</v>
      </c>
      <c r="G22" s="31">
        <f>IF(ROW()-8&gt;'Inf.'!$I$10,"",VLOOKUP(E22,'Q2.SL'!G:O,4,FALSE))</f>
        <v>0</v>
      </c>
      <c r="H22" s="20">
        <f>IF(ROW()-8&gt;'Inf.'!$I$10,"",VLOOKUP(E22,'Q2.SL'!G:O,5,FALSE))</f>
        <v>1</v>
      </c>
      <c r="I22" s="46"/>
      <c r="J22" t="str">
        <f ca="1" t="shared" si="0"/>
        <v/>
      </c>
    </row>
    <row r="23" spans="1:10" ht="21.95" customHeight="1">
      <c r="A23" s="20">
        <f>VLOOKUP(E23,'Q2.SL'!G:O,8,FALSE)</f>
        <v>15</v>
      </c>
      <c r="B23" s="21" t="str">
        <f>_xlfn.IFERROR(VLOOKUP(E23,'Rec.'!B:H,4,FALSE),"")</f>
        <v>Nečej</v>
      </c>
      <c r="C23" s="21" t="str">
        <f>_xlfn.IFERROR(VLOOKUP(E23,'Rec.'!B:H,5,FALSE),"")</f>
        <v>Martin</v>
      </c>
      <c r="D23" s="20" t="str">
        <f>_xlfn.IFERROR(VLOOKUP(E23,'Rec.'!B:H,6,FALSE),"")</f>
        <v>SVK</v>
      </c>
      <c r="E23" s="20">
        <f>_xlfn.IFERROR(VLOOKUP(ROW()-8,'Q2.SL'!B:Q,6,FALSE),"")</f>
        <v>69</v>
      </c>
      <c r="F23" s="20">
        <f>VLOOKUP(E23,'Q2.SL'!G:O,6,FALSE)</f>
        <v>10</v>
      </c>
      <c r="G23" s="31">
        <f>IF(ROW()-8&gt;'Inf.'!$I$10,"",VLOOKUP(E23,'Q2.SL'!G:O,4,FALSE))</f>
        <v>0</v>
      </c>
      <c r="H23" s="20">
        <f>IF(ROW()-8&gt;'Inf.'!$I$10,"",VLOOKUP(E23,'Q2.SL'!G:O,5,FALSE))</f>
        <v>1</v>
      </c>
      <c r="I23" s="46"/>
      <c r="J23" t="str">
        <f ca="1" t="shared" si="0"/>
        <v/>
      </c>
    </row>
    <row r="24" spans="1:10" ht="21.95" customHeight="1">
      <c r="A24" s="20">
        <f>VLOOKUP(E24,'Q2.SL'!G:O,8,FALSE)</f>
        <v>16</v>
      </c>
      <c r="B24" s="21" t="str">
        <f>_xlfn.IFERROR(VLOOKUP(E24,'Rec.'!B:H,4,FALSE),"")</f>
        <v>Stec</v>
      </c>
      <c r="C24" s="21" t="str">
        <f>_xlfn.IFERROR(VLOOKUP(E24,'Rec.'!B:H,5,FALSE),"")</f>
        <v>Premyslav</v>
      </c>
      <c r="D24" s="20" t="str">
        <f>_xlfn.IFERROR(VLOOKUP(E24,'Rec.'!B:H,6,FALSE),"")</f>
        <v>POL</v>
      </c>
      <c r="E24" s="20">
        <f>_xlfn.IFERROR(VLOOKUP(ROW()-8,'Q2.SL'!B:Q,6,FALSE),"")</f>
        <v>29</v>
      </c>
      <c r="F24" s="20">
        <f>VLOOKUP(E24,'Q2.SL'!G:O,6,FALSE)</f>
        <v>9.1</v>
      </c>
      <c r="G24" s="31">
        <f>IF(ROW()-8&gt;'Inf.'!$I$10,"",VLOOKUP(E24,'Q2.SL'!G:O,4,FALSE))</f>
        <v>0</v>
      </c>
      <c r="H24" s="20">
        <f>IF(ROW()-8&gt;'Inf.'!$I$10,"",VLOOKUP(E24,'Q2.SL'!G:O,5,FALSE))</f>
        <v>1</v>
      </c>
      <c r="I24" s="46"/>
      <c r="J24" t="str">
        <f ca="1" t="shared" si="0"/>
        <v/>
      </c>
    </row>
    <row r="25" spans="1:10" ht="21.95" customHeight="1">
      <c r="A25" s="20">
        <f>VLOOKUP(E25,'Q2.SL'!G:O,8,FALSE)</f>
        <v>17</v>
      </c>
      <c r="B25" s="21" t="str">
        <f>_xlfn.IFERROR(VLOOKUP(E25,'Rec.'!B:H,4,FALSE),"")</f>
        <v>Marfiak</v>
      </c>
      <c r="C25" s="21" t="str">
        <f>_xlfn.IFERROR(VLOOKUP(E25,'Rec.'!B:H,5,FALSE),"")</f>
        <v>Dávid</v>
      </c>
      <c r="D25" s="20" t="str">
        <f>_xlfn.IFERROR(VLOOKUP(E25,'Rec.'!B:H,6,FALSE),"")</f>
        <v>SVK</v>
      </c>
      <c r="E25" s="20">
        <f>_xlfn.IFERROR(VLOOKUP(ROW()-8,'Q2.SL'!B:Q,6,FALSE),"")</f>
        <v>46</v>
      </c>
      <c r="F25" s="20">
        <f>VLOOKUP(E25,'Q2.SL'!G:O,6,FALSE)</f>
        <v>5</v>
      </c>
      <c r="G25" s="31">
        <f>IF(ROW()-8&gt;'Inf.'!$I$10,"",VLOOKUP(E25,'Q2.SL'!G:O,4,FALSE))</f>
        <v>0</v>
      </c>
      <c r="H25" s="20">
        <f>IF(ROW()-8&gt;'Inf.'!$I$10,"",VLOOKUP(E25,'Q2.SL'!G:O,5,FALSE))</f>
        <v>1</v>
      </c>
      <c r="I25" s="46"/>
      <c r="J25" t="str">
        <f ca="1" t="shared" si="0"/>
        <v/>
      </c>
    </row>
    <row r="26" spans="1:10" ht="21.95" customHeight="1">
      <c r="A26" s="20" t="str">
        <f>VLOOKUP(E26,'Q2.SL'!G:O,8,FALSE)</f>
        <v/>
      </c>
      <c r="B26" s="21" t="str">
        <f>_xlfn.IFERROR(VLOOKUP(E26,'Rec.'!B:H,4,FALSE),"")</f>
        <v/>
      </c>
      <c r="C26" s="21" t="str">
        <f>_xlfn.IFERROR(VLOOKUP(E26,'Rec.'!B:H,5,FALSE),"")</f>
        <v/>
      </c>
      <c r="D26" s="20" t="str">
        <f>_xlfn.IFERROR(VLOOKUP(E26,'Rec.'!B:H,6,FALSE),"")</f>
        <v/>
      </c>
      <c r="E26" s="20" t="str">
        <f>_xlfn.IFERROR(VLOOKUP(ROW()-8,'Q2.SL'!B:Q,6,FALSE),"")</f>
        <v/>
      </c>
      <c r="F26" s="20" t="str">
        <f>VLOOKUP(E26,'Q2.SL'!G:O,6,FALSE)</f>
        <v/>
      </c>
      <c r="G26" s="31" t="str">
        <f>IF(ROW()-8&gt;'Inf.'!$I$10,"",VLOOKUP(E26,'Q2.SL'!G:O,4,FALSE))</f>
        <v/>
      </c>
      <c r="H26" s="20" t="str">
        <f>IF(ROW()-8&gt;'Inf.'!$I$10,"",VLOOKUP(E26,'Q2.SL'!G:O,5,FALSE))</f>
        <v/>
      </c>
      <c r="I26" s="46"/>
      <c r="J26" t="str">
        <f ca="1" t="shared" si="0"/>
        <v/>
      </c>
    </row>
    <row r="27" spans="1:10" ht="21.95" customHeight="1">
      <c r="A27" s="20" t="str">
        <f>VLOOKUP(E27,'Q2.SL'!G:O,8,FALSE)</f>
        <v/>
      </c>
      <c r="B27" s="21" t="str">
        <f>_xlfn.IFERROR(VLOOKUP(E27,'Rec.'!B:H,4,FALSE),"")</f>
        <v/>
      </c>
      <c r="C27" s="21" t="str">
        <f>_xlfn.IFERROR(VLOOKUP(E27,'Rec.'!B:H,5,FALSE),"")</f>
        <v/>
      </c>
      <c r="D27" s="20" t="str">
        <f>_xlfn.IFERROR(VLOOKUP(E27,'Rec.'!B:H,6,FALSE),"")</f>
        <v/>
      </c>
      <c r="E27" s="20" t="str">
        <f>_xlfn.IFERROR(VLOOKUP(ROW()-8,'Q2.SL'!B:Q,6,FALSE),"")</f>
        <v/>
      </c>
      <c r="F27" s="20" t="str">
        <f>VLOOKUP(E27,'Q2.SL'!G:O,6,FALSE)</f>
        <v/>
      </c>
      <c r="G27" s="31" t="str">
        <f>IF(ROW()-8&gt;'Inf.'!$I$10,"",VLOOKUP(E27,'Q2.SL'!G:O,4,FALSE))</f>
        <v/>
      </c>
      <c r="H27" s="20" t="str">
        <f>IF(ROW()-8&gt;'Inf.'!$I$10,"",VLOOKUP(E27,'Q2.SL'!G:O,5,FALSE))</f>
        <v/>
      </c>
      <c r="I27" s="46"/>
      <c r="J27" t="str">
        <f ca="1" t="shared" si="0"/>
        <v/>
      </c>
    </row>
    <row r="28" spans="1:10" ht="21.95" customHeight="1">
      <c r="A28" s="20" t="str">
        <f>VLOOKUP(E28,'Q2.SL'!G:O,8,FALSE)</f>
        <v/>
      </c>
      <c r="B28" s="21" t="str">
        <f>_xlfn.IFERROR(VLOOKUP(E28,'Rec.'!B:H,4,FALSE),"")</f>
        <v/>
      </c>
      <c r="C28" s="21" t="str">
        <f>_xlfn.IFERROR(VLOOKUP(E28,'Rec.'!B:H,5,FALSE),"")</f>
        <v/>
      </c>
      <c r="D28" s="20" t="str">
        <f>_xlfn.IFERROR(VLOOKUP(E28,'Rec.'!B:H,6,FALSE),"")</f>
        <v/>
      </c>
      <c r="E28" s="20" t="str">
        <f>_xlfn.IFERROR(VLOOKUP(ROW()-8,'Q2.SL'!B:Q,6,FALSE),"")</f>
        <v/>
      </c>
      <c r="F28" s="20" t="str">
        <f>VLOOKUP(E28,'Q2.SL'!G:O,6,FALSE)</f>
        <v/>
      </c>
      <c r="G28" s="31" t="str">
        <f>IF(ROW()-8&gt;'Inf.'!$I$10,"",VLOOKUP(E28,'Q2.SL'!G:O,4,FALSE))</f>
        <v/>
      </c>
      <c r="H28" s="20" t="str">
        <f>IF(ROW()-8&gt;'Inf.'!$I$10,"",VLOOKUP(E28,'Q2.SL'!G:O,5,FALSE))</f>
        <v/>
      </c>
      <c r="I28" s="46"/>
      <c r="J28" t="str">
        <f ca="1" t="shared" si="0"/>
        <v/>
      </c>
    </row>
    <row r="29" spans="1:10" ht="21.95" customHeight="1">
      <c r="A29" s="20" t="str">
        <f>VLOOKUP(E29,'Q2.SL'!G:O,8,FALSE)</f>
        <v/>
      </c>
      <c r="B29" s="21" t="str">
        <f>_xlfn.IFERROR(VLOOKUP(E29,'Rec.'!B:H,4,FALSE),"")</f>
        <v/>
      </c>
      <c r="C29" s="21" t="str">
        <f>_xlfn.IFERROR(VLOOKUP(E29,'Rec.'!B:H,5,FALSE),"")</f>
        <v/>
      </c>
      <c r="D29" s="20" t="str">
        <f>_xlfn.IFERROR(VLOOKUP(E29,'Rec.'!B:H,6,FALSE),"")</f>
        <v/>
      </c>
      <c r="E29" s="20" t="str">
        <f>_xlfn.IFERROR(VLOOKUP(ROW()-8,'Q2.SL'!B:Q,6,FALSE),"")</f>
        <v/>
      </c>
      <c r="F29" s="20" t="str">
        <f>VLOOKUP(E29,'Q2.SL'!G:O,6,FALSE)</f>
        <v/>
      </c>
      <c r="G29" s="31" t="str">
        <f>IF(ROW()-8&gt;'Inf.'!$I$10,"",VLOOKUP(E29,'Q2.SL'!G:O,4,FALSE))</f>
        <v/>
      </c>
      <c r="H29" s="20" t="str">
        <f>IF(ROW()-8&gt;'Inf.'!$I$10,"",VLOOKUP(E29,'Q2.SL'!G:O,5,FALSE))</f>
        <v/>
      </c>
      <c r="I29" s="46"/>
      <c r="J29" t="str">
        <f ca="1" t="shared" si="0"/>
        <v/>
      </c>
    </row>
    <row r="30" spans="1:10" ht="21.95" customHeight="1">
      <c r="A30" s="20" t="str">
        <f>VLOOKUP(E30,'Q2.SL'!G:O,8,FALSE)</f>
        <v/>
      </c>
      <c r="B30" s="21" t="str">
        <f>_xlfn.IFERROR(VLOOKUP(E30,'Rec.'!B:H,4,FALSE),"")</f>
        <v/>
      </c>
      <c r="C30" s="21" t="str">
        <f>_xlfn.IFERROR(VLOOKUP(E30,'Rec.'!B:H,5,FALSE),"")</f>
        <v/>
      </c>
      <c r="D30" s="20" t="str">
        <f>_xlfn.IFERROR(VLOOKUP(E30,'Rec.'!B:H,6,FALSE),"")</f>
        <v/>
      </c>
      <c r="E30" s="20" t="str">
        <f>_xlfn.IFERROR(VLOOKUP(ROW()-8,'Q2.SL'!B:Q,6,FALSE),"")</f>
        <v/>
      </c>
      <c r="F30" s="20" t="str">
        <f>VLOOKUP(E30,'Q2.SL'!G:O,6,FALSE)</f>
        <v/>
      </c>
      <c r="G30" s="31" t="str">
        <f>IF(ROW()-8&gt;'Inf.'!$I$10,"",VLOOKUP(E30,'Q2.SL'!G:O,4,FALSE))</f>
        <v/>
      </c>
      <c r="H30" s="20" t="str">
        <f>IF(ROW()-8&gt;'Inf.'!$I$10,"",VLOOKUP(E30,'Q2.SL'!G:O,5,FALSE))</f>
        <v/>
      </c>
      <c r="I30" s="46"/>
      <c r="J30" t="str">
        <f ca="1" t="shared" si="0"/>
        <v/>
      </c>
    </row>
    <row r="31" spans="1:10" ht="21.95" customHeight="1">
      <c r="A31" s="20" t="str">
        <f>VLOOKUP(E31,'Q2.SL'!G:O,8,FALSE)</f>
        <v/>
      </c>
      <c r="B31" s="21" t="str">
        <f>_xlfn.IFERROR(VLOOKUP(E31,'Rec.'!B:H,4,FALSE),"")</f>
        <v/>
      </c>
      <c r="C31" s="21" t="str">
        <f>_xlfn.IFERROR(VLOOKUP(E31,'Rec.'!B:H,5,FALSE),"")</f>
        <v/>
      </c>
      <c r="D31" s="20" t="str">
        <f>_xlfn.IFERROR(VLOOKUP(E31,'Rec.'!B:H,6,FALSE),"")</f>
        <v/>
      </c>
      <c r="E31" s="20" t="str">
        <f>_xlfn.IFERROR(VLOOKUP(ROW()-8,'Q2.SL'!B:Q,6,FALSE),"")</f>
        <v/>
      </c>
      <c r="F31" s="20" t="str">
        <f>VLOOKUP(E31,'Q2.SL'!G:O,6,FALSE)</f>
        <v/>
      </c>
      <c r="G31" s="31" t="str">
        <f>IF(ROW()-8&gt;'Inf.'!$I$10,"",VLOOKUP(E31,'Q2.SL'!G:O,4,FALSE))</f>
        <v/>
      </c>
      <c r="H31" s="20" t="str">
        <f>IF(ROW()-8&gt;'Inf.'!$I$10,"",VLOOKUP(E31,'Q2.SL'!G:O,5,FALSE))</f>
        <v/>
      </c>
      <c r="I31" s="46"/>
      <c r="J31" t="str">
        <f ca="1" t="shared" si="0"/>
        <v/>
      </c>
    </row>
    <row r="32" spans="1:10" ht="21.95" customHeight="1">
      <c r="A32" s="20" t="str">
        <f>VLOOKUP(E32,'Q2.SL'!G:O,8,FALSE)</f>
        <v/>
      </c>
      <c r="B32" s="21" t="str">
        <f>_xlfn.IFERROR(VLOOKUP(E32,'Rec.'!B:H,4,FALSE),"")</f>
        <v/>
      </c>
      <c r="C32" s="21" t="str">
        <f>_xlfn.IFERROR(VLOOKUP(E32,'Rec.'!B:H,5,FALSE),"")</f>
        <v/>
      </c>
      <c r="D32" s="20" t="str">
        <f>_xlfn.IFERROR(VLOOKUP(E32,'Rec.'!B:H,6,FALSE),"")</f>
        <v/>
      </c>
      <c r="E32" s="20" t="str">
        <f>_xlfn.IFERROR(VLOOKUP(ROW()-8,'Q2.SL'!B:Q,6,FALSE),"")</f>
        <v/>
      </c>
      <c r="F32" s="20" t="str">
        <f>VLOOKUP(E32,'Q2.SL'!G:O,6,FALSE)</f>
        <v/>
      </c>
      <c r="G32" s="31" t="str">
        <f>IF(ROW()-8&gt;'Inf.'!$I$10,"",VLOOKUP(E32,'Q2.SL'!G:O,4,FALSE))</f>
        <v/>
      </c>
      <c r="H32" s="20" t="str">
        <f>IF(ROW()-8&gt;'Inf.'!$I$10,"",VLOOKUP(E32,'Q2.SL'!G:O,5,FALSE))</f>
        <v/>
      </c>
      <c r="I32" s="46"/>
      <c r="J32" t="str">
        <f ca="1" t="shared" si="0"/>
        <v/>
      </c>
    </row>
    <row r="33" spans="1:10" ht="21.95" customHeight="1">
      <c r="A33" s="20" t="str">
        <f>VLOOKUP(E33,'Q2.SL'!G:O,8,FALSE)</f>
        <v/>
      </c>
      <c r="B33" s="21" t="str">
        <f>_xlfn.IFERROR(VLOOKUP(E33,'Rec.'!B:H,4,FALSE),"")</f>
        <v/>
      </c>
      <c r="C33" s="21" t="str">
        <f>_xlfn.IFERROR(VLOOKUP(E33,'Rec.'!B:H,5,FALSE),"")</f>
        <v/>
      </c>
      <c r="D33" s="20" t="str">
        <f>_xlfn.IFERROR(VLOOKUP(E33,'Rec.'!B:H,6,FALSE),"")</f>
        <v/>
      </c>
      <c r="E33" s="20" t="str">
        <f>_xlfn.IFERROR(VLOOKUP(ROW()-8,'Q2.SL'!B:Q,6,FALSE),"")</f>
        <v/>
      </c>
      <c r="F33" s="20" t="str">
        <f>VLOOKUP(E33,'Q2.SL'!G:O,6,FALSE)</f>
        <v/>
      </c>
      <c r="G33" s="31" t="str">
        <f>IF(ROW()-8&gt;'Inf.'!$I$10,"",VLOOKUP(E33,'Q2.SL'!G:O,4,FALSE))</f>
        <v/>
      </c>
      <c r="H33" s="20" t="str">
        <f>IF(ROW()-8&gt;'Inf.'!$I$10,"",VLOOKUP(E33,'Q2.SL'!G:O,5,FALSE))</f>
        <v/>
      </c>
      <c r="I33" s="46"/>
      <c r="J33" t="str">
        <f ca="1" t="shared" si="0"/>
        <v/>
      </c>
    </row>
    <row r="34" spans="1:10" ht="21.95" customHeight="1">
      <c r="A34" s="20" t="str">
        <f>VLOOKUP(E34,'Q2.SL'!G:O,8,FALSE)</f>
        <v/>
      </c>
      <c r="B34" s="21" t="str">
        <f>_xlfn.IFERROR(VLOOKUP(E34,'Rec.'!B:H,4,FALSE),"")</f>
        <v/>
      </c>
      <c r="C34" s="21" t="str">
        <f>_xlfn.IFERROR(VLOOKUP(E34,'Rec.'!B:H,5,FALSE),"")</f>
        <v/>
      </c>
      <c r="D34" s="20" t="str">
        <f>_xlfn.IFERROR(VLOOKUP(E34,'Rec.'!B:H,6,FALSE),"")</f>
        <v/>
      </c>
      <c r="E34" s="20" t="str">
        <f>_xlfn.IFERROR(VLOOKUP(ROW()-8,'Q2.SL'!B:Q,6,FALSE),"")</f>
        <v/>
      </c>
      <c r="F34" s="20" t="str">
        <f>VLOOKUP(E34,'Q2.SL'!G:O,6,FALSE)</f>
        <v/>
      </c>
      <c r="G34" s="31" t="str">
        <f>IF(ROW()-8&gt;'Inf.'!$I$10,"",VLOOKUP(E34,'Q2.SL'!G:O,4,FALSE))</f>
        <v/>
      </c>
      <c r="H34" s="20" t="str">
        <f>IF(ROW()-8&gt;'Inf.'!$I$10,"",VLOOKUP(E34,'Q2.SL'!G:O,5,FALSE))</f>
        <v/>
      </c>
      <c r="I34" s="46"/>
      <c r="J34" t="str">
        <f ca="1" t="shared" si="0"/>
        <v/>
      </c>
    </row>
    <row r="35" spans="1:10" ht="21.95" customHeight="1">
      <c r="A35" s="20" t="str">
        <f>VLOOKUP(E35,'Q2.SL'!G:O,8,FALSE)</f>
        <v/>
      </c>
      <c r="B35" s="21" t="str">
        <f>_xlfn.IFERROR(VLOOKUP(E35,'Rec.'!B:H,4,FALSE),"")</f>
        <v/>
      </c>
      <c r="C35" s="21" t="str">
        <f>_xlfn.IFERROR(VLOOKUP(E35,'Rec.'!B:H,5,FALSE),"")</f>
        <v/>
      </c>
      <c r="D35" s="20" t="str">
        <f>_xlfn.IFERROR(VLOOKUP(E35,'Rec.'!B:H,6,FALSE),"")</f>
        <v/>
      </c>
      <c r="E35" s="20" t="str">
        <f>_xlfn.IFERROR(VLOOKUP(ROW()-8,'Q2.SL'!B:Q,6,FALSE),"")</f>
        <v/>
      </c>
      <c r="F35" s="20" t="str">
        <f>VLOOKUP(E35,'Q2.SL'!G:O,6,FALSE)</f>
        <v/>
      </c>
      <c r="G35" s="31" t="str">
        <f>IF(ROW()-8&gt;'Inf.'!$I$10,"",VLOOKUP(E35,'Q2.SL'!G:O,4,FALSE))</f>
        <v/>
      </c>
      <c r="H35" s="20" t="str">
        <f>IF(ROW()-8&gt;'Inf.'!$I$10,"",VLOOKUP(E35,'Q2.SL'!G:O,5,FALSE))</f>
        <v/>
      </c>
      <c r="I35" s="46"/>
      <c r="J35" t="str">
        <f ca="1" t="shared" si="0"/>
        <v/>
      </c>
    </row>
    <row r="36" spans="1:10" ht="21.95" customHeight="1">
      <c r="A36" s="20" t="str">
        <f>VLOOKUP(E36,'Q2.SL'!G:O,8,FALSE)</f>
        <v/>
      </c>
      <c r="B36" s="21" t="str">
        <f>_xlfn.IFERROR(VLOOKUP(E36,'Rec.'!B:H,4,FALSE),"")</f>
        <v/>
      </c>
      <c r="C36" s="21" t="str">
        <f>_xlfn.IFERROR(VLOOKUP(E36,'Rec.'!B:H,5,FALSE),"")</f>
        <v/>
      </c>
      <c r="D36" s="20" t="str">
        <f>_xlfn.IFERROR(VLOOKUP(E36,'Rec.'!B:H,6,FALSE),"")</f>
        <v/>
      </c>
      <c r="E36" s="20" t="str">
        <f>_xlfn.IFERROR(VLOOKUP(ROW()-8,'Q2.SL'!B:Q,6,FALSE),"")</f>
        <v/>
      </c>
      <c r="F36" s="20" t="str">
        <f>VLOOKUP(E36,'Q2.SL'!G:O,6,FALSE)</f>
        <v/>
      </c>
      <c r="G36" s="31" t="str">
        <f>IF(ROW()-8&gt;'Inf.'!$I$10,"",VLOOKUP(E36,'Q2.SL'!G:O,4,FALSE))</f>
        <v/>
      </c>
      <c r="H36" s="20" t="str">
        <f>IF(ROW()-8&gt;'Inf.'!$I$10,"",VLOOKUP(E36,'Q2.SL'!G:O,5,FALSE))</f>
        <v/>
      </c>
      <c r="I36" s="46"/>
      <c r="J36" t="str">
        <f ca="1" t="shared" si="0"/>
        <v/>
      </c>
    </row>
    <row r="37" spans="1:10" ht="21.95" customHeight="1">
      <c r="A37" s="20" t="str">
        <f>VLOOKUP(E37,'Q2.SL'!G:O,8,FALSE)</f>
        <v/>
      </c>
      <c r="B37" s="21" t="str">
        <f>_xlfn.IFERROR(VLOOKUP(E37,'Rec.'!B:H,4,FALSE),"")</f>
        <v/>
      </c>
      <c r="C37" s="21" t="str">
        <f>_xlfn.IFERROR(VLOOKUP(E37,'Rec.'!B:H,5,FALSE),"")</f>
        <v/>
      </c>
      <c r="D37" s="20" t="str">
        <f>_xlfn.IFERROR(VLOOKUP(E37,'Rec.'!B:H,6,FALSE),"")</f>
        <v/>
      </c>
      <c r="E37" s="20" t="str">
        <f>_xlfn.IFERROR(VLOOKUP(ROW()-8,'Q2.SL'!B:Q,6,FALSE),"")</f>
        <v/>
      </c>
      <c r="F37" s="20" t="str">
        <f>VLOOKUP(E37,'Q2.SL'!G:O,6,FALSE)</f>
        <v/>
      </c>
      <c r="G37" s="31" t="str">
        <f>IF(ROW()-8&gt;'Inf.'!$I$10,"",VLOOKUP(E37,'Q2.SL'!G:O,4,FALSE))</f>
        <v/>
      </c>
      <c r="H37" s="20" t="str">
        <f>IF(ROW()-8&gt;'Inf.'!$I$10,"",VLOOKUP(E37,'Q2.SL'!G:O,5,FALSE))</f>
        <v/>
      </c>
      <c r="I37" s="46"/>
      <c r="J37" t="str">
        <f ca="1" t="shared" si="0"/>
        <v/>
      </c>
    </row>
    <row r="38" spans="1:10" ht="21.95" customHeight="1">
      <c r="A38" s="20" t="str">
        <f>VLOOKUP(E38,'Q2.SL'!G:O,8,FALSE)</f>
        <v/>
      </c>
      <c r="B38" s="21" t="str">
        <f>_xlfn.IFERROR(VLOOKUP(E38,'Rec.'!B:H,4,FALSE),"")</f>
        <v/>
      </c>
      <c r="C38" s="21" t="str">
        <f>_xlfn.IFERROR(VLOOKUP(E38,'Rec.'!B:H,5,FALSE),"")</f>
        <v/>
      </c>
      <c r="D38" s="20" t="str">
        <f>_xlfn.IFERROR(VLOOKUP(E38,'Rec.'!B:H,6,FALSE),"")</f>
        <v/>
      </c>
      <c r="E38" s="20" t="str">
        <f>_xlfn.IFERROR(VLOOKUP(ROW()-8,'Q2.SL'!B:Q,6,FALSE),"")</f>
        <v/>
      </c>
      <c r="F38" s="20" t="str">
        <f>VLOOKUP(E38,'Q2.SL'!G:O,6,FALSE)</f>
        <v/>
      </c>
      <c r="G38" s="31" t="str">
        <f>IF(ROW()-8&gt;'Inf.'!$I$10,"",VLOOKUP(E38,'Q2.SL'!G:O,4,FALSE))</f>
        <v/>
      </c>
      <c r="H38" s="20" t="str">
        <f>IF(ROW()-8&gt;'Inf.'!$I$10,"",VLOOKUP(E38,'Q2.SL'!G:O,5,FALSE))</f>
        <v/>
      </c>
      <c r="I38" s="46"/>
      <c r="J38" t="str">
        <f ca="1" t="shared" si="0"/>
        <v/>
      </c>
    </row>
    <row r="39" spans="1:10" ht="21.95" customHeight="1">
      <c r="A39" s="20" t="str">
        <f>VLOOKUP(E39,'Q2.SL'!G:O,8,FALSE)</f>
        <v/>
      </c>
      <c r="B39" s="21" t="str">
        <f>_xlfn.IFERROR(VLOOKUP(E39,'Rec.'!B:H,4,FALSE),"")</f>
        <v/>
      </c>
      <c r="C39" s="21" t="str">
        <f>_xlfn.IFERROR(VLOOKUP(E39,'Rec.'!B:H,5,FALSE),"")</f>
        <v/>
      </c>
      <c r="D39" s="20" t="str">
        <f>_xlfn.IFERROR(VLOOKUP(E39,'Rec.'!B:H,6,FALSE),"")</f>
        <v/>
      </c>
      <c r="E39" s="20" t="str">
        <f>_xlfn.IFERROR(VLOOKUP(ROW()-8,'Q2.SL'!B:Q,6,FALSE),"")</f>
        <v/>
      </c>
      <c r="F39" s="20" t="str">
        <f>VLOOKUP(E39,'Q2.SL'!G:O,6,FALSE)</f>
        <v/>
      </c>
      <c r="G39" s="31" t="str">
        <f>IF(ROW()-8&gt;'Inf.'!$I$10,"",VLOOKUP(E39,'Q2.SL'!G:O,4,FALSE))</f>
        <v/>
      </c>
      <c r="H39" s="20" t="str">
        <f>IF(ROW()-8&gt;'Inf.'!$I$10,"",VLOOKUP(E39,'Q2.SL'!G:O,5,FALSE))</f>
        <v/>
      </c>
      <c r="I39" s="46"/>
      <c r="J39" t="str">
        <f ca="1" t="shared" si="0"/>
        <v/>
      </c>
    </row>
    <row r="40" spans="1:10" ht="21.95" customHeight="1">
      <c r="A40" s="20" t="str">
        <f>VLOOKUP(E40,'Q2.SL'!G:O,8,FALSE)</f>
        <v/>
      </c>
      <c r="B40" s="21" t="str">
        <f>_xlfn.IFERROR(VLOOKUP(E40,'Rec.'!B:H,4,FALSE),"")</f>
        <v/>
      </c>
      <c r="C40" s="21" t="str">
        <f>_xlfn.IFERROR(VLOOKUP(E40,'Rec.'!B:H,5,FALSE),"")</f>
        <v/>
      </c>
      <c r="D40" s="20" t="str">
        <f>_xlfn.IFERROR(VLOOKUP(E40,'Rec.'!B:H,6,FALSE),"")</f>
        <v/>
      </c>
      <c r="E40" s="20" t="str">
        <f>_xlfn.IFERROR(VLOOKUP(ROW()-8,'Q2.SL'!B:Q,6,FALSE),"")</f>
        <v/>
      </c>
      <c r="F40" s="20" t="str">
        <f>VLOOKUP(E40,'Q2.SL'!G:O,6,FALSE)</f>
        <v/>
      </c>
      <c r="G40" s="31" t="str">
        <f>IF(ROW()-8&gt;'Inf.'!$I$10,"",VLOOKUP(E40,'Q2.SL'!G:O,4,FALSE))</f>
        <v/>
      </c>
      <c r="H40" s="20" t="str">
        <f>IF(ROW()-8&gt;'Inf.'!$I$10,"",VLOOKUP(E40,'Q2.SL'!G:O,5,FALSE))</f>
        <v/>
      </c>
      <c r="I40" s="46"/>
      <c r="J40" t="str">
        <f ca="1" t="shared" si="0"/>
        <v/>
      </c>
    </row>
    <row r="41" spans="1:10" ht="21.95" customHeight="1">
      <c r="A41" s="20" t="str">
        <f>VLOOKUP(E41,'Q2.SL'!G:O,8,FALSE)</f>
        <v/>
      </c>
      <c r="B41" s="21" t="str">
        <f>_xlfn.IFERROR(VLOOKUP(E41,'Rec.'!B:H,4,FALSE),"")</f>
        <v/>
      </c>
      <c r="C41" s="21" t="str">
        <f>_xlfn.IFERROR(VLOOKUP(E41,'Rec.'!B:H,5,FALSE),"")</f>
        <v/>
      </c>
      <c r="D41" s="20" t="str">
        <f>_xlfn.IFERROR(VLOOKUP(E41,'Rec.'!B:H,6,FALSE),"")</f>
        <v/>
      </c>
      <c r="E41" s="20" t="str">
        <f>_xlfn.IFERROR(VLOOKUP(ROW()-8,'Q2.SL'!B:Q,6,FALSE),"")</f>
        <v/>
      </c>
      <c r="F41" s="20" t="str">
        <f>VLOOKUP(E41,'Q2.SL'!G:O,6,FALSE)</f>
        <v/>
      </c>
      <c r="G41" s="31" t="str">
        <f>IF(ROW()-8&gt;'Inf.'!$I$10,"",VLOOKUP(E41,'Q2.SL'!G:O,4,FALSE))</f>
        <v/>
      </c>
      <c r="H41" s="20" t="str">
        <f>IF(ROW()-8&gt;'Inf.'!$I$10,"",VLOOKUP(E41,'Q2.SL'!G:O,5,FALSE))</f>
        <v/>
      </c>
      <c r="I41" s="46"/>
      <c r="J41" t="str">
        <f ca="1" t="shared" si="0"/>
        <v/>
      </c>
    </row>
    <row r="42" spans="1:10" ht="21.95" customHeight="1">
      <c r="A42" s="20" t="str">
        <f>VLOOKUP(E42,'Q2.SL'!G:O,8,FALSE)</f>
        <v/>
      </c>
      <c r="B42" s="21" t="str">
        <f>_xlfn.IFERROR(VLOOKUP(E42,'Rec.'!B:H,4,FALSE),"")</f>
        <v/>
      </c>
      <c r="C42" s="21" t="str">
        <f>_xlfn.IFERROR(VLOOKUP(E42,'Rec.'!B:H,5,FALSE),"")</f>
        <v/>
      </c>
      <c r="D42" s="20" t="str">
        <f>_xlfn.IFERROR(VLOOKUP(E42,'Rec.'!B:H,6,FALSE),"")</f>
        <v/>
      </c>
      <c r="E42" s="20" t="str">
        <f>_xlfn.IFERROR(VLOOKUP(ROW()-8,'Q2.SL'!B:Q,6,FALSE),"")</f>
        <v/>
      </c>
      <c r="F42" s="20" t="str">
        <f>VLOOKUP(E42,'Q2.SL'!G:O,6,FALSE)</f>
        <v/>
      </c>
      <c r="G42" s="31" t="str">
        <f>IF(ROW()-8&gt;'Inf.'!$I$10,"",VLOOKUP(E42,'Q2.SL'!G:O,4,FALSE))</f>
        <v/>
      </c>
      <c r="H42" s="20" t="str">
        <f>IF(ROW()-8&gt;'Inf.'!$I$10,"",VLOOKUP(E42,'Q2.SL'!G:O,5,FALSE))</f>
        <v/>
      </c>
      <c r="I42" s="46"/>
      <c r="J42" t="str">
        <f ca="1" t="shared" si="0"/>
        <v/>
      </c>
    </row>
    <row r="43" spans="1:10" ht="21.95" customHeight="1">
      <c r="A43" s="20" t="str">
        <f>VLOOKUP(E43,'Q2.SL'!G:O,8,FALSE)</f>
        <v/>
      </c>
      <c r="B43" s="21" t="str">
        <f>_xlfn.IFERROR(VLOOKUP(E43,'Rec.'!B:H,4,FALSE),"")</f>
        <v/>
      </c>
      <c r="C43" s="21" t="str">
        <f>_xlfn.IFERROR(VLOOKUP(E43,'Rec.'!B:H,5,FALSE),"")</f>
        <v/>
      </c>
      <c r="D43" s="20" t="str">
        <f>_xlfn.IFERROR(VLOOKUP(E43,'Rec.'!B:H,6,FALSE),"")</f>
        <v/>
      </c>
      <c r="E43" s="20" t="str">
        <f>_xlfn.IFERROR(VLOOKUP(ROW()-8,'Q2.SL'!B:Q,6,FALSE),"")</f>
        <v/>
      </c>
      <c r="F43" s="20" t="str">
        <f>VLOOKUP(E43,'Q2.SL'!G:O,6,FALSE)</f>
        <v/>
      </c>
      <c r="G43" s="31" t="str">
        <f>IF(ROW()-8&gt;'Inf.'!$I$10,"",VLOOKUP(E43,'Q2.SL'!G:O,4,FALSE))</f>
        <v/>
      </c>
      <c r="H43" s="20" t="str">
        <f>IF(ROW()-8&gt;'Inf.'!$I$10,"",VLOOKUP(E43,'Q2.SL'!G:O,5,FALSE))</f>
        <v/>
      </c>
      <c r="I43" s="46"/>
      <c r="J43" t="str">
        <f ca="1" t="shared" si="0"/>
        <v/>
      </c>
    </row>
    <row r="44" spans="1:10" ht="21.95" customHeight="1">
      <c r="A44" s="20" t="str">
        <f>VLOOKUP(E44,'Q2.SL'!G:O,8,FALSE)</f>
        <v/>
      </c>
      <c r="B44" s="21" t="str">
        <f>_xlfn.IFERROR(VLOOKUP(E44,'Rec.'!B:H,4,FALSE),"")</f>
        <v/>
      </c>
      <c r="C44" s="21" t="str">
        <f>_xlfn.IFERROR(VLOOKUP(E44,'Rec.'!B:H,5,FALSE),"")</f>
        <v/>
      </c>
      <c r="D44" s="20" t="str">
        <f>_xlfn.IFERROR(VLOOKUP(E44,'Rec.'!B:H,6,FALSE),"")</f>
        <v/>
      </c>
      <c r="E44" s="20" t="str">
        <f>_xlfn.IFERROR(VLOOKUP(ROW()-8,'Q2.SL'!B:Q,6,FALSE),"")</f>
        <v/>
      </c>
      <c r="F44" s="20" t="str">
        <f>VLOOKUP(E44,'Q2.SL'!G:O,6,FALSE)</f>
        <v/>
      </c>
      <c r="G44" s="31" t="str">
        <f>IF(ROW()-8&gt;'Inf.'!$I$10,"",VLOOKUP(E44,'Q2.SL'!G:O,4,FALSE))</f>
        <v/>
      </c>
      <c r="H44" s="20" t="str">
        <f>IF(ROW()-8&gt;'Inf.'!$I$10,"",VLOOKUP(E44,'Q2.SL'!G:O,5,FALSE))</f>
        <v/>
      </c>
      <c r="I44" s="46"/>
      <c r="J44" t="str">
        <f ca="1" t="shared" si="0"/>
        <v/>
      </c>
    </row>
    <row r="45" spans="1:10" ht="21.95" customHeight="1">
      <c r="A45" s="20" t="str">
        <f>VLOOKUP(E45,'Q2.SL'!G:O,8,FALSE)</f>
        <v/>
      </c>
      <c r="B45" s="21" t="str">
        <f>_xlfn.IFERROR(VLOOKUP(E45,'Rec.'!B:H,4,FALSE),"")</f>
        <v/>
      </c>
      <c r="C45" s="21" t="str">
        <f>_xlfn.IFERROR(VLOOKUP(E45,'Rec.'!B:H,5,FALSE),"")</f>
        <v/>
      </c>
      <c r="D45" s="20" t="str">
        <f>_xlfn.IFERROR(VLOOKUP(E45,'Rec.'!B:H,6,FALSE),"")</f>
        <v/>
      </c>
      <c r="E45" s="20" t="str">
        <f>_xlfn.IFERROR(VLOOKUP(ROW()-8,'Q2.SL'!B:Q,6,FALSE),"")</f>
        <v/>
      </c>
      <c r="F45" s="20" t="str">
        <f>VLOOKUP(E45,'Q2.SL'!G:O,6,FALSE)</f>
        <v/>
      </c>
      <c r="G45" s="31" t="str">
        <f>IF(ROW()-8&gt;'Inf.'!$I$10,"",VLOOKUP(E45,'Q2.SL'!G:O,4,FALSE))</f>
        <v/>
      </c>
      <c r="H45" s="20" t="str">
        <f>IF(ROW()-8&gt;'Inf.'!$I$10,"",VLOOKUP(E45,'Q2.SL'!G:O,5,FALSE))</f>
        <v/>
      </c>
      <c r="I45" s="46"/>
      <c r="J45" t="str">
        <f ca="1" t="shared" si="0"/>
        <v/>
      </c>
    </row>
    <row r="46" spans="1:10" ht="21.95" customHeight="1">
      <c r="A46" s="20" t="str">
        <f>VLOOKUP(E46,'Q2.SL'!G:O,8,FALSE)</f>
        <v/>
      </c>
      <c r="B46" s="21" t="str">
        <f>_xlfn.IFERROR(VLOOKUP(E46,'Rec.'!B:H,4,FALSE),"")</f>
        <v/>
      </c>
      <c r="C46" s="21" t="str">
        <f>_xlfn.IFERROR(VLOOKUP(E46,'Rec.'!B:H,5,FALSE),"")</f>
        <v/>
      </c>
      <c r="D46" s="20" t="str">
        <f>_xlfn.IFERROR(VLOOKUP(E46,'Rec.'!B:H,6,FALSE),"")</f>
        <v/>
      </c>
      <c r="E46" s="20" t="str">
        <f>_xlfn.IFERROR(VLOOKUP(ROW()-8,'Q2.SL'!B:Q,6,FALSE),"")</f>
        <v/>
      </c>
      <c r="F46" s="20" t="str">
        <f>VLOOKUP(E46,'Q2.SL'!G:O,6,FALSE)</f>
        <v/>
      </c>
      <c r="G46" s="31" t="str">
        <f>IF(ROW()-8&gt;'Inf.'!$I$10,"",VLOOKUP(E46,'Q2.SL'!G:O,4,FALSE))</f>
        <v/>
      </c>
      <c r="H46" s="20" t="str">
        <f>IF(ROW()-8&gt;'Inf.'!$I$10,"",VLOOKUP(E46,'Q2.SL'!G:O,5,FALSE))</f>
        <v/>
      </c>
      <c r="I46" s="46"/>
      <c r="J46" t="str">
        <f ca="1" t="shared" si="0"/>
        <v/>
      </c>
    </row>
    <row r="47" spans="1:10" ht="21.95" customHeight="1">
      <c r="A47" s="20" t="str">
        <f>VLOOKUP(E47,'Q2.SL'!G:O,8,FALSE)</f>
        <v/>
      </c>
      <c r="B47" s="21" t="str">
        <f>_xlfn.IFERROR(VLOOKUP(E47,'Rec.'!B:H,4,FALSE),"")</f>
        <v/>
      </c>
      <c r="C47" s="21" t="str">
        <f>_xlfn.IFERROR(VLOOKUP(E47,'Rec.'!B:H,5,FALSE),"")</f>
        <v/>
      </c>
      <c r="D47" s="20" t="str">
        <f>_xlfn.IFERROR(VLOOKUP(E47,'Rec.'!B:H,6,FALSE),"")</f>
        <v/>
      </c>
      <c r="E47" s="20" t="str">
        <f>_xlfn.IFERROR(VLOOKUP(ROW()-8,'Q2.SL'!B:Q,6,FALSE),"")</f>
        <v/>
      </c>
      <c r="F47" s="20" t="str">
        <f>VLOOKUP(E47,'Q2.SL'!G:O,6,FALSE)</f>
        <v/>
      </c>
      <c r="G47" s="31" t="str">
        <f>IF(ROW()-8&gt;'Inf.'!$I$10,"",VLOOKUP(E47,'Q2.SL'!G:O,4,FALSE))</f>
        <v/>
      </c>
      <c r="H47" s="20" t="str">
        <f>IF(ROW()-8&gt;'Inf.'!$I$10,"",VLOOKUP(E47,'Q2.SL'!G:O,5,FALSE))</f>
        <v/>
      </c>
      <c r="I47" s="46"/>
      <c r="J47" t="str">
        <f ca="1" t="shared" si="0"/>
        <v/>
      </c>
    </row>
    <row r="48" spans="1:10" ht="21.95" customHeight="1">
      <c r="A48" s="20" t="str">
        <f>VLOOKUP(E48,'Q2.SL'!G:O,8,FALSE)</f>
        <v/>
      </c>
      <c r="B48" s="21" t="str">
        <f>_xlfn.IFERROR(VLOOKUP(E48,'Rec.'!B:H,4,FALSE),"")</f>
        <v/>
      </c>
      <c r="C48" s="21" t="str">
        <f>_xlfn.IFERROR(VLOOKUP(E48,'Rec.'!B:H,5,FALSE),"")</f>
        <v/>
      </c>
      <c r="D48" s="20" t="str">
        <f>_xlfn.IFERROR(VLOOKUP(E48,'Rec.'!B:H,6,FALSE),"")</f>
        <v/>
      </c>
      <c r="E48" s="20" t="str">
        <f>_xlfn.IFERROR(VLOOKUP(ROW()-8,'Q2.SL'!B:Q,6,FALSE),"")</f>
        <v/>
      </c>
      <c r="F48" s="20" t="str">
        <f>VLOOKUP(E48,'Q2.SL'!G:O,6,FALSE)</f>
        <v/>
      </c>
      <c r="G48" s="31" t="str">
        <f>IF(ROW()-8&gt;'Inf.'!$I$10,"",VLOOKUP(E48,'Q2.SL'!G:O,4,FALSE))</f>
        <v/>
      </c>
      <c r="H48" s="20" t="str">
        <f>IF(ROW()-8&gt;'Inf.'!$I$10,"",VLOOKUP(E48,'Q2.SL'!G:O,5,FALSE))</f>
        <v/>
      </c>
      <c r="I48" s="46"/>
      <c r="J48" t="str">
        <f ca="1" t="shared" si="0"/>
        <v/>
      </c>
    </row>
    <row r="49" spans="1:10" ht="21.95" customHeight="1">
      <c r="A49" s="20" t="str">
        <f>VLOOKUP(E49,'Q2.SL'!G:O,8,FALSE)</f>
        <v/>
      </c>
      <c r="B49" s="21" t="str">
        <f>_xlfn.IFERROR(VLOOKUP(E49,'Rec.'!B:H,4,FALSE),"")</f>
        <v/>
      </c>
      <c r="C49" s="21" t="str">
        <f>_xlfn.IFERROR(VLOOKUP(E49,'Rec.'!B:H,5,FALSE),"")</f>
        <v/>
      </c>
      <c r="D49" s="20" t="str">
        <f>_xlfn.IFERROR(VLOOKUP(E49,'Rec.'!B:H,6,FALSE),"")</f>
        <v/>
      </c>
      <c r="E49" s="20" t="str">
        <f>_xlfn.IFERROR(VLOOKUP(ROW()-8,'Q2.SL'!B:Q,6,FALSE),"")</f>
        <v/>
      </c>
      <c r="F49" s="20" t="str">
        <f>VLOOKUP(E49,'Q2.SL'!G:O,6,FALSE)</f>
        <v/>
      </c>
      <c r="G49" s="31" t="str">
        <f>IF(ROW()-8&gt;'Inf.'!$I$10,"",VLOOKUP(E49,'Q2.SL'!G:O,4,FALSE))</f>
        <v/>
      </c>
      <c r="H49" s="20" t="str">
        <f>IF(ROW()-8&gt;'Inf.'!$I$10,"",VLOOKUP(E49,'Q2.SL'!G:O,5,FALSE))</f>
        <v/>
      </c>
      <c r="I49" s="46"/>
      <c r="J49" t="str">
        <f ca="1" t="shared" si="0"/>
        <v/>
      </c>
    </row>
    <row r="50" spans="1:10" ht="21.95" customHeight="1">
      <c r="A50" s="20" t="str">
        <f>VLOOKUP(E50,'Q2.SL'!G:O,8,FALSE)</f>
        <v/>
      </c>
      <c r="B50" s="21" t="str">
        <f>_xlfn.IFERROR(VLOOKUP(E50,'Rec.'!B:H,4,FALSE),"")</f>
        <v/>
      </c>
      <c r="C50" s="21" t="str">
        <f>_xlfn.IFERROR(VLOOKUP(E50,'Rec.'!B:H,5,FALSE),"")</f>
        <v/>
      </c>
      <c r="D50" s="20" t="str">
        <f>_xlfn.IFERROR(VLOOKUP(E50,'Rec.'!B:H,6,FALSE),"")</f>
        <v/>
      </c>
      <c r="E50" s="20" t="str">
        <f>_xlfn.IFERROR(VLOOKUP(ROW()-8,'Q2.SL'!B:Q,6,FALSE),"")</f>
        <v/>
      </c>
      <c r="F50" s="20" t="str">
        <f>VLOOKUP(E50,'Q2.SL'!G:O,6,FALSE)</f>
        <v/>
      </c>
      <c r="G50" s="31" t="str">
        <f>IF(ROW()-8&gt;'Inf.'!$I$10,"",VLOOKUP(E50,'Q2.SL'!G:O,4,FALSE))</f>
        <v/>
      </c>
      <c r="H50" s="20" t="str">
        <f>IF(ROW()-8&gt;'Inf.'!$I$10,"",VLOOKUP(E50,'Q2.SL'!G:O,5,FALSE))</f>
        <v/>
      </c>
      <c r="I50" s="46"/>
      <c r="J50" t="str">
        <f ca="1" t="shared" si="0"/>
        <v/>
      </c>
    </row>
    <row r="51" spans="1:10" ht="21.95" customHeight="1">
      <c r="A51" s="20" t="str">
        <f>VLOOKUP(E51,'Q2.SL'!G:O,8,FALSE)</f>
        <v/>
      </c>
      <c r="B51" s="21" t="str">
        <f>_xlfn.IFERROR(VLOOKUP(E51,'Rec.'!B:H,4,FALSE),"")</f>
        <v/>
      </c>
      <c r="C51" s="21" t="str">
        <f>_xlfn.IFERROR(VLOOKUP(E51,'Rec.'!B:H,5,FALSE),"")</f>
        <v/>
      </c>
      <c r="D51" s="20" t="str">
        <f>_xlfn.IFERROR(VLOOKUP(E51,'Rec.'!B:H,6,FALSE),"")</f>
        <v/>
      </c>
      <c r="E51" s="20" t="str">
        <f>_xlfn.IFERROR(VLOOKUP(ROW()-8,'Q2.SL'!B:Q,6,FALSE),"")</f>
        <v/>
      </c>
      <c r="F51" s="20" t="str">
        <f>VLOOKUP(E51,'Q2.SL'!G:O,6,FALSE)</f>
        <v/>
      </c>
      <c r="G51" s="31" t="str">
        <f>IF(ROW()-8&gt;'Inf.'!$I$10,"",VLOOKUP(E51,'Q2.SL'!G:O,4,FALSE))</f>
        <v/>
      </c>
      <c r="H51" s="20" t="str">
        <f>IF(ROW()-8&gt;'Inf.'!$I$10,"",VLOOKUP(E51,'Q2.SL'!G:O,5,FALSE))</f>
        <v/>
      </c>
      <c r="I51" s="46"/>
      <c r="J51" t="str">
        <f ca="1" t="shared" si="0"/>
        <v/>
      </c>
    </row>
    <row r="52" spans="1:10" ht="21.95" customHeight="1">
      <c r="A52" s="20" t="str">
        <f>VLOOKUP(E52,'Q2.SL'!G:O,8,FALSE)</f>
        <v/>
      </c>
      <c r="B52" s="21" t="str">
        <f>_xlfn.IFERROR(VLOOKUP(E52,'Rec.'!B:H,4,FALSE),"")</f>
        <v/>
      </c>
      <c r="C52" s="21" t="str">
        <f>_xlfn.IFERROR(VLOOKUP(E52,'Rec.'!B:H,5,FALSE),"")</f>
        <v/>
      </c>
      <c r="D52" s="20" t="str">
        <f>_xlfn.IFERROR(VLOOKUP(E52,'Rec.'!B:H,6,FALSE),"")</f>
        <v/>
      </c>
      <c r="E52" s="20" t="str">
        <f>_xlfn.IFERROR(VLOOKUP(ROW()-8,'Q2.SL'!B:Q,6,FALSE),"")</f>
        <v/>
      </c>
      <c r="F52" s="20" t="str">
        <f>VLOOKUP(E52,'Q2.SL'!G:O,6,FALSE)</f>
        <v/>
      </c>
      <c r="G52" s="31" t="str">
        <f>IF(ROW()-8&gt;'Inf.'!$I$10,"",VLOOKUP(E52,'Q2.SL'!G:O,4,FALSE))</f>
        <v/>
      </c>
      <c r="H52" s="20" t="str">
        <f>IF(ROW()-8&gt;'Inf.'!$I$10,"",VLOOKUP(E52,'Q2.SL'!G:O,5,FALSE))</f>
        <v/>
      </c>
      <c r="I52" s="46"/>
      <c r="J52" t="str">
        <f ca="1" t="shared" si="0"/>
        <v/>
      </c>
    </row>
    <row r="53" spans="1:10" ht="21.95" customHeight="1">
      <c r="A53" s="20" t="str">
        <f>VLOOKUP(E53,'Q2.SL'!G:O,8,FALSE)</f>
        <v/>
      </c>
      <c r="B53" s="21" t="str">
        <f>_xlfn.IFERROR(VLOOKUP(E53,'Rec.'!B:H,4,FALSE),"")</f>
        <v/>
      </c>
      <c r="C53" s="21" t="str">
        <f>_xlfn.IFERROR(VLOOKUP(E53,'Rec.'!B:H,5,FALSE),"")</f>
        <v/>
      </c>
      <c r="D53" s="20" t="str">
        <f>_xlfn.IFERROR(VLOOKUP(E53,'Rec.'!B:H,6,FALSE),"")</f>
        <v/>
      </c>
      <c r="E53" s="20" t="str">
        <f>_xlfn.IFERROR(VLOOKUP(ROW()-8,'Q2.SL'!B:Q,6,FALSE),"")</f>
        <v/>
      </c>
      <c r="F53" s="20" t="str">
        <f>VLOOKUP(E53,'Q2.SL'!G:O,6,FALSE)</f>
        <v/>
      </c>
      <c r="G53" s="31" t="str">
        <f>IF(ROW()-8&gt;'Inf.'!$I$10,"",VLOOKUP(E53,'Q2.SL'!G:O,4,FALSE))</f>
        <v/>
      </c>
      <c r="H53" s="20" t="str">
        <f>IF(ROW()-8&gt;'Inf.'!$I$10,"",VLOOKUP(E53,'Q2.SL'!G:O,5,FALSE))</f>
        <v/>
      </c>
      <c r="I53" s="46"/>
      <c r="J53" t="str">
        <f ca="1" t="shared" si="0"/>
        <v/>
      </c>
    </row>
    <row r="54" spans="1:10" ht="21.95" customHeight="1">
      <c r="A54" s="20" t="str">
        <f>VLOOKUP(E54,'Q2.SL'!G:O,8,FALSE)</f>
        <v/>
      </c>
      <c r="B54" s="21" t="str">
        <f>_xlfn.IFERROR(VLOOKUP(E54,'Rec.'!B:H,4,FALSE),"")</f>
        <v/>
      </c>
      <c r="C54" s="21" t="str">
        <f>_xlfn.IFERROR(VLOOKUP(E54,'Rec.'!B:H,5,FALSE),"")</f>
        <v/>
      </c>
      <c r="D54" s="20" t="str">
        <f>_xlfn.IFERROR(VLOOKUP(E54,'Rec.'!B:H,6,FALSE),"")</f>
        <v/>
      </c>
      <c r="E54" s="20" t="str">
        <f>_xlfn.IFERROR(VLOOKUP(ROW()-8,'Q2.SL'!B:Q,6,FALSE),"")</f>
        <v/>
      </c>
      <c r="F54" s="20" t="str">
        <f>VLOOKUP(E54,'Q2.SL'!G:O,6,FALSE)</f>
        <v/>
      </c>
      <c r="G54" s="31" t="str">
        <f>IF(ROW()-8&gt;'Inf.'!$I$10,"",VLOOKUP(E54,'Q2.SL'!G:O,4,FALSE))</f>
        <v/>
      </c>
      <c r="H54" s="20" t="str">
        <f>IF(ROW()-8&gt;'Inf.'!$I$10,"",VLOOKUP(E54,'Q2.SL'!G:O,5,FALSE))</f>
        <v/>
      </c>
      <c r="I54" s="46"/>
      <c r="J54" t="str">
        <f ca="1" t="shared" si="0"/>
        <v/>
      </c>
    </row>
    <row r="55" spans="1:10" ht="21.95" customHeight="1">
      <c r="A55" s="20" t="str">
        <f>VLOOKUP(E55,'Q2.SL'!G:O,8,FALSE)</f>
        <v/>
      </c>
      <c r="B55" s="21" t="str">
        <f>_xlfn.IFERROR(VLOOKUP(E55,'Rec.'!B:H,4,FALSE),"")</f>
        <v/>
      </c>
      <c r="C55" s="21" t="str">
        <f>_xlfn.IFERROR(VLOOKUP(E55,'Rec.'!B:H,5,FALSE),"")</f>
        <v/>
      </c>
      <c r="D55" s="20" t="str">
        <f>_xlfn.IFERROR(VLOOKUP(E55,'Rec.'!B:H,6,FALSE),"")</f>
        <v/>
      </c>
      <c r="E55" s="20" t="str">
        <f>_xlfn.IFERROR(VLOOKUP(ROW()-8,'Q2.SL'!B:Q,6,FALSE),"")</f>
        <v/>
      </c>
      <c r="F55" s="20" t="str">
        <f>VLOOKUP(E55,'Q2.SL'!G:O,6,FALSE)</f>
        <v/>
      </c>
      <c r="G55" s="31" t="str">
        <f>IF(ROW()-8&gt;'Inf.'!$I$10,"",VLOOKUP(E55,'Q2.SL'!G:O,4,FALSE))</f>
        <v/>
      </c>
      <c r="H55" s="20" t="str">
        <f>IF(ROW()-8&gt;'Inf.'!$I$10,"",VLOOKUP(E55,'Q2.SL'!G:O,5,FALSE))</f>
        <v/>
      </c>
      <c r="I55" s="46"/>
      <c r="J55" t="str">
        <f ca="1" t="shared" si="0"/>
        <v/>
      </c>
    </row>
    <row r="56" spans="1:10" ht="21.95" customHeight="1">
      <c r="A56" s="20" t="str">
        <f>VLOOKUP(E56,'Q2.SL'!G:O,8,FALSE)</f>
        <v/>
      </c>
      <c r="B56" s="21" t="str">
        <f>_xlfn.IFERROR(VLOOKUP(E56,'Rec.'!B:H,4,FALSE),"")</f>
        <v/>
      </c>
      <c r="C56" s="21" t="str">
        <f>_xlfn.IFERROR(VLOOKUP(E56,'Rec.'!B:H,5,FALSE),"")</f>
        <v/>
      </c>
      <c r="D56" s="20" t="str">
        <f>_xlfn.IFERROR(VLOOKUP(E56,'Rec.'!B:H,6,FALSE),"")</f>
        <v/>
      </c>
      <c r="E56" s="20" t="str">
        <f>_xlfn.IFERROR(VLOOKUP(ROW()-8,'Q2.SL'!B:Q,6,FALSE),"")</f>
        <v/>
      </c>
      <c r="F56" s="20" t="str">
        <f>VLOOKUP(E56,'Q2.SL'!G:O,6,FALSE)</f>
        <v/>
      </c>
      <c r="G56" s="31" t="str">
        <f>IF(ROW()-8&gt;'Inf.'!$I$10,"",VLOOKUP(E56,'Q2.SL'!G:O,4,FALSE))</f>
        <v/>
      </c>
      <c r="H56" s="20" t="str">
        <f>IF(ROW()-8&gt;'Inf.'!$I$10,"",VLOOKUP(E56,'Q2.SL'!G:O,5,FALSE))</f>
        <v/>
      </c>
      <c r="I56" s="46"/>
      <c r="J56" t="str">
        <f ca="1" t="shared" si="0"/>
        <v/>
      </c>
    </row>
    <row r="57" spans="1:10" ht="21.95" customHeight="1">
      <c r="A57" s="20" t="str">
        <f>VLOOKUP(E57,'Q2.SL'!G:O,8,FALSE)</f>
        <v/>
      </c>
      <c r="B57" s="21" t="str">
        <f>_xlfn.IFERROR(VLOOKUP(E57,'Rec.'!B:H,4,FALSE),"")</f>
        <v/>
      </c>
      <c r="C57" s="21" t="str">
        <f>_xlfn.IFERROR(VLOOKUP(E57,'Rec.'!B:H,5,FALSE),"")</f>
        <v/>
      </c>
      <c r="D57" s="20" t="str">
        <f>_xlfn.IFERROR(VLOOKUP(E57,'Rec.'!B:H,6,FALSE),"")</f>
        <v/>
      </c>
      <c r="E57" s="20" t="str">
        <f>_xlfn.IFERROR(VLOOKUP(ROW()-8,'Q2.SL'!B:Q,6,FALSE),"")</f>
        <v/>
      </c>
      <c r="F57" s="20" t="str">
        <f>VLOOKUP(E57,'Q2.SL'!G:O,6,FALSE)</f>
        <v/>
      </c>
      <c r="G57" s="31" t="str">
        <f>IF(ROW()-8&gt;'Inf.'!$I$10,"",VLOOKUP(E57,'Q2.SL'!G:O,4,FALSE))</f>
        <v/>
      </c>
      <c r="H57" s="20" t="str">
        <f>IF(ROW()-8&gt;'Inf.'!$I$10,"",VLOOKUP(E57,'Q2.SL'!G:O,5,FALSE))</f>
        <v/>
      </c>
      <c r="I57" s="46"/>
      <c r="J57" t="str">
        <f ca="1" t="shared" si="0"/>
        <v/>
      </c>
    </row>
    <row r="58" spans="1:10" ht="21.95" customHeight="1">
      <c r="A58" s="20" t="str">
        <f>VLOOKUP(E58,'Q2.SL'!G:O,8,FALSE)</f>
        <v/>
      </c>
      <c r="B58" s="21" t="str">
        <f>_xlfn.IFERROR(VLOOKUP(E58,'Rec.'!B:H,4,FALSE),"")</f>
        <v/>
      </c>
      <c r="C58" s="21" t="str">
        <f>_xlfn.IFERROR(VLOOKUP(E58,'Rec.'!B:H,5,FALSE),"")</f>
        <v/>
      </c>
      <c r="D58" s="20" t="str">
        <f>_xlfn.IFERROR(VLOOKUP(E58,'Rec.'!B:H,6,FALSE),"")</f>
        <v/>
      </c>
      <c r="E58" s="20" t="str">
        <f>_xlfn.IFERROR(VLOOKUP(ROW()-8,'Q2.SL'!B:Q,6,FALSE),"")</f>
        <v/>
      </c>
      <c r="F58" s="20" t="str">
        <f>VLOOKUP(E58,'Q2.SL'!G:O,6,FALSE)</f>
        <v/>
      </c>
      <c r="G58" s="31" t="str">
        <f>IF(ROW()-8&gt;'Inf.'!$I$10,"",VLOOKUP(E58,'Q2.SL'!G:O,4,FALSE))</f>
        <v/>
      </c>
      <c r="H58" s="20" t="str">
        <f>IF(ROW()-8&gt;'Inf.'!$I$10,"",VLOOKUP(E58,'Q2.SL'!G:O,5,FALSE))</f>
        <v/>
      </c>
      <c r="I58" s="46"/>
      <c r="J58" t="str">
        <f ca="1" t="shared" si="0"/>
        <v/>
      </c>
    </row>
    <row r="59" spans="1:10" ht="21.95" customHeight="1">
      <c r="A59" s="20" t="str">
        <f>VLOOKUP(E59,'Q2.SL'!G:O,8,FALSE)</f>
        <v/>
      </c>
      <c r="B59" s="21" t="str">
        <f>_xlfn.IFERROR(VLOOKUP(E59,'Rec.'!B:H,4,FALSE),"")</f>
        <v/>
      </c>
      <c r="C59" s="21" t="str">
        <f>_xlfn.IFERROR(VLOOKUP(E59,'Rec.'!B:H,5,FALSE),"")</f>
        <v/>
      </c>
      <c r="D59" s="20" t="str">
        <f>_xlfn.IFERROR(VLOOKUP(E59,'Rec.'!B:H,6,FALSE),"")</f>
        <v/>
      </c>
      <c r="E59" s="20" t="str">
        <f>_xlfn.IFERROR(VLOOKUP(ROW()-8,'Q2.SL'!B:Q,6,FALSE),"")</f>
        <v/>
      </c>
      <c r="F59" s="20" t="str">
        <f>VLOOKUP(E59,'Q2.SL'!G:O,6,FALSE)</f>
        <v/>
      </c>
      <c r="G59" s="31" t="str">
        <f>IF(ROW()-8&gt;'Inf.'!$I$10,"",VLOOKUP(E59,'Q2.SL'!G:O,4,FALSE))</f>
        <v/>
      </c>
      <c r="H59" s="20" t="str">
        <f>IF(ROW()-8&gt;'Inf.'!$I$10,"",VLOOKUP(E59,'Q2.SL'!G:O,5,FALSE))</f>
        <v/>
      </c>
      <c r="I59" s="46"/>
      <c r="J59" t="str">
        <f ca="1" t="shared" si="0"/>
        <v/>
      </c>
    </row>
    <row r="60" spans="1:10" ht="21.95" customHeight="1">
      <c r="A60" s="20" t="str">
        <f>VLOOKUP(E60,'Q2.SL'!G:O,8,FALSE)</f>
        <v/>
      </c>
      <c r="B60" s="21" t="str">
        <f>_xlfn.IFERROR(VLOOKUP(E60,'Rec.'!B:H,4,FALSE),"")</f>
        <v/>
      </c>
      <c r="C60" s="21" t="str">
        <f>_xlfn.IFERROR(VLOOKUP(E60,'Rec.'!B:H,5,FALSE),"")</f>
        <v/>
      </c>
      <c r="D60" s="20" t="str">
        <f>_xlfn.IFERROR(VLOOKUP(E60,'Rec.'!B:H,6,FALSE),"")</f>
        <v/>
      </c>
      <c r="E60" s="20" t="str">
        <f>_xlfn.IFERROR(VLOOKUP(ROW()-8,'Q2.SL'!B:Q,6,FALSE),"")</f>
        <v/>
      </c>
      <c r="F60" s="20" t="str">
        <f>VLOOKUP(E60,'Q2.SL'!G:O,6,FALSE)</f>
        <v/>
      </c>
      <c r="G60" s="31" t="str">
        <f>IF(ROW()-8&gt;'Inf.'!$I$10,"",VLOOKUP(E60,'Q2.SL'!G:O,4,FALSE))</f>
        <v/>
      </c>
      <c r="H60" s="20" t="str">
        <f>IF(ROW()-8&gt;'Inf.'!$I$10,"",VLOOKUP(E60,'Q2.SL'!G:O,5,FALSE))</f>
        <v/>
      </c>
      <c r="I60" s="46"/>
      <c r="J60" t="str">
        <f ca="1" t="shared" si="0"/>
        <v/>
      </c>
    </row>
    <row r="61" spans="1:10" ht="21.95" customHeight="1">
      <c r="A61" s="20" t="str">
        <f>VLOOKUP(E61,'Q2.SL'!G:O,8,FALSE)</f>
        <v/>
      </c>
      <c r="B61" s="21" t="str">
        <f>_xlfn.IFERROR(VLOOKUP(E61,'Rec.'!B:H,4,FALSE),"")</f>
        <v/>
      </c>
      <c r="C61" s="21" t="str">
        <f>_xlfn.IFERROR(VLOOKUP(E61,'Rec.'!B:H,5,FALSE),"")</f>
        <v/>
      </c>
      <c r="D61" s="20" t="str">
        <f>_xlfn.IFERROR(VLOOKUP(E61,'Rec.'!B:H,6,FALSE),"")</f>
        <v/>
      </c>
      <c r="E61" s="20" t="str">
        <f>_xlfn.IFERROR(VLOOKUP(ROW()-8,'Q2.SL'!B:Q,6,FALSE),"")</f>
        <v/>
      </c>
      <c r="F61" s="20" t="str">
        <f>VLOOKUP(E61,'Q2.SL'!G:O,6,FALSE)</f>
        <v/>
      </c>
      <c r="G61" s="31" t="str">
        <f>IF(ROW()-8&gt;'Inf.'!$I$10,"",VLOOKUP(E61,'Q2.SL'!G:O,4,FALSE))</f>
        <v/>
      </c>
      <c r="H61" s="20" t="str">
        <f>IF(ROW()-8&gt;'Inf.'!$I$10,"",VLOOKUP(E61,'Q2.SL'!G:O,5,FALSE))</f>
        <v/>
      </c>
      <c r="I61" s="46"/>
      <c r="J61" t="str">
        <f ca="1" t="shared" si="0"/>
        <v/>
      </c>
    </row>
    <row r="62" spans="1:10" ht="21.95" customHeight="1">
      <c r="A62" s="20" t="str">
        <f>VLOOKUP(E62,'Q2.SL'!G:O,8,FALSE)</f>
        <v/>
      </c>
      <c r="B62" s="21" t="str">
        <f>_xlfn.IFERROR(VLOOKUP(E62,'Rec.'!B:H,4,FALSE),"")</f>
        <v/>
      </c>
      <c r="C62" s="21" t="str">
        <f>_xlfn.IFERROR(VLOOKUP(E62,'Rec.'!B:H,5,FALSE),"")</f>
        <v/>
      </c>
      <c r="D62" s="20" t="str">
        <f>_xlfn.IFERROR(VLOOKUP(E62,'Rec.'!B:H,6,FALSE),"")</f>
        <v/>
      </c>
      <c r="E62" s="20" t="str">
        <f>_xlfn.IFERROR(VLOOKUP(ROW()-8,'Q2.SL'!B:Q,6,FALSE),"")</f>
        <v/>
      </c>
      <c r="F62" s="20" t="str">
        <f>VLOOKUP(E62,'Q2.SL'!G:O,6,FALSE)</f>
        <v/>
      </c>
      <c r="G62" s="31" t="str">
        <f>IF(ROW()-8&gt;'Inf.'!$I$10,"",VLOOKUP(E62,'Q2.SL'!G:O,4,FALSE))</f>
        <v/>
      </c>
      <c r="H62" s="20" t="str">
        <f>IF(ROW()-8&gt;'Inf.'!$I$10,"",VLOOKUP(E62,'Q2.SL'!G:O,5,FALSE))</f>
        <v/>
      </c>
      <c r="I62" s="46"/>
      <c r="J62" t="str">
        <f ca="1" t="shared" si="0"/>
        <v/>
      </c>
    </row>
    <row r="63" spans="1:10" ht="21.95" customHeight="1">
      <c r="A63" s="20" t="str">
        <f>VLOOKUP(E63,'Q2.SL'!G:O,8,FALSE)</f>
        <v/>
      </c>
      <c r="B63" s="21" t="str">
        <f>_xlfn.IFERROR(VLOOKUP(E63,'Rec.'!B:H,4,FALSE),"")</f>
        <v/>
      </c>
      <c r="C63" s="21" t="str">
        <f>_xlfn.IFERROR(VLOOKUP(E63,'Rec.'!B:H,5,FALSE),"")</f>
        <v/>
      </c>
      <c r="D63" s="20" t="str">
        <f>_xlfn.IFERROR(VLOOKUP(E63,'Rec.'!B:H,6,FALSE),"")</f>
        <v/>
      </c>
      <c r="E63" s="20" t="str">
        <f>_xlfn.IFERROR(VLOOKUP(ROW()-8,'Q2.SL'!B:Q,6,FALSE),"")</f>
        <v/>
      </c>
      <c r="F63" s="20" t="str">
        <f>VLOOKUP(E63,'Q2.SL'!G:O,6,FALSE)</f>
        <v/>
      </c>
      <c r="G63" s="31" t="str">
        <f>IF(ROW()-8&gt;'Inf.'!$I$10,"",VLOOKUP(E63,'Q2.SL'!G:O,4,FALSE))</f>
        <v/>
      </c>
      <c r="H63" s="20" t="str">
        <f>IF(ROW()-8&gt;'Inf.'!$I$10,"",VLOOKUP(E63,'Q2.SL'!G:O,5,FALSE))</f>
        <v/>
      </c>
      <c r="I63" s="46"/>
      <c r="J63" t="str">
        <f ca="1" t="shared" si="0"/>
        <v/>
      </c>
    </row>
    <row r="64" spans="1:10" ht="21.95" customHeight="1">
      <c r="A64" s="20" t="str">
        <f>VLOOKUP(E64,'Q2.SL'!G:O,8,FALSE)</f>
        <v/>
      </c>
      <c r="B64" s="21" t="str">
        <f>_xlfn.IFERROR(VLOOKUP(E64,'Rec.'!B:H,4,FALSE),"")</f>
        <v/>
      </c>
      <c r="C64" s="21" t="str">
        <f>_xlfn.IFERROR(VLOOKUP(E64,'Rec.'!B:H,5,FALSE),"")</f>
        <v/>
      </c>
      <c r="D64" s="20" t="str">
        <f>_xlfn.IFERROR(VLOOKUP(E64,'Rec.'!B:H,6,FALSE),"")</f>
        <v/>
      </c>
      <c r="E64" s="20" t="str">
        <f>_xlfn.IFERROR(VLOOKUP(ROW()-8,'Q2.SL'!B:Q,6,FALSE),"")</f>
        <v/>
      </c>
      <c r="F64" s="20" t="str">
        <f>VLOOKUP(E64,'Q2.SL'!G:O,6,FALSE)</f>
        <v/>
      </c>
      <c r="G64" s="31" t="str">
        <f>IF(ROW()-8&gt;'Inf.'!$I$10,"",VLOOKUP(E64,'Q2.SL'!G:O,4,FALSE))</f>
        <v/>
      </c>
      <c r="H64" s="20" t="str">
        <f>IF(ROW()-8&gt;'Inf.'!$I$10,"",VLOOKUP(E64,'Q2.SL'!G:O,5,FALSE))</f>
        <v/>
      </c>
      <c r="I64" s="46"/>
      <c r="J64" t="str">
        <f ca="1" t="shared" si="0"/>
        <v/>
      </c>
    </row>
    <row r="65" spans="1:10" ht="21.95" customHeight="1">
      <c r="A65" s="20" t="str">
        <f>VLOOKUP(E65,'Q2.SL'!G:O,8,FALSE)</f>
        <v/>
      </c>
      <c r="B65" s="21" t="str">
        <f>_xlfn.IFERROR(VLOOKUP(E65,'Rec.'!B:H,4,FALSE),"")</f>
        <v/>
      </c>
      <c r="C65" s="21" t="str">
        <f>_xlfn.IFERROR(VLOOKUP(E65,'Rec.'!B:H,5,FALSE),"")</f>
        <v/>
      </c>
      <c r="D65" s="20" t="str">
        <f>_xlfn.IFERROR(VLOOKUP(E65,'Rec.'!B:H,6,FALSE),"")</f>
        <v/>
      </c>
      <c r="E65" s="20" t="str">
        <f>_xlfn.IFERROR(VLOOKUP(ROW()-8,'Q2.SL'!B:Q,6,FALSE),"")</f>
        <v/>
      </c>
      <c r="F65" s="20" t="str">
        <f>VLOOKUP(E65,'Q2.SL'!G:O,6,FALSE)</f>
        <v/>
      </c>
      <c r="G65" s="31" t="str">
        <f>IF(ROW()-8&gt;'Inf.'!$I$10,"",VLOOKUP(E65,'Q2.SL'!G:O,4,FALSE))</f>
        <v/>
      </c>
      <c r="H65" s="20" t="str">
        <f>IF(ROW()-8&gt;'Inf.'!$I$10,"",VLOOKUP(E65,'Q2.SL'!G:O,5,FALSE))</f>
        <v/>
      </c>
      <c r="I65" s="46"/>
      <c r="J65" t="str">
        <f ca="1" t="shared" si="0"/>
        <v/>
      </c>
    </row>
    <row r="66" spans="1:10" ht="21.95" customHeight="1">
      <c r="A66" s="20" t="str">
        <f>VLOOKUP(E66,'Q2.SL'!G:O,8,FALSE)</f>
        <v/>
      </c>
      <c r="B66" s="21" t="str">
        <f>_xlfn.IFERROR(VLOOKUP(E66,'Rec.'!B:H,4,FALSE),"")</f>
        <v/>
      </c>
      <c r="C66" s="21" t="str">
        <f>_xlfn.IFERROR(VLOOKUP(E66,'Rec.'!B:H,5,FALSE),"")</f>
        <v/>
      </c>
      <c r="D66" s="20" t="str">
        <f>_xlfn.IFERROR(VLOOKUP(E66,'Rec.'!B:H,6,FALSE),"")</f>
        <v/>
      </c>
      <c r="E66" s="20" t="str">
        <f>_xlfn.IFERROR(VLOOKUP(ROW()-8,'Q2.SL'!B:Q,6,FALSE),"")</f>
        <v/>
      </c>
      <c r="F66" s="20" t="str">
        <f>VLOOKUP(E66,'Q2.SL'!G:O,6,FALSE)</f>
        <v/>
      </c>
      <c r="G66" s="31" t="str">
        <f>IF(ROW()-8&gt;'Inf.'!$I$10,"",VLOOKUP(E66,'Q2.SL'!G:O,4,FALSE))</f>
        <v/>
      </c>
      <c r="H66" s="20" t="str">
        <f>IF(ROW()-8&gt;'Inf.'!$I$10,"",VLOOKUP(E66,'Q2.SL'!G:O,5,FALSE))</f>
        <v/>
      </c>
      <c r="I66" s="46"/>
      <c r="J66" t="str">
        <f ca="1" t="shared" si="0"/>
        <v/>
      </c>
    </row>
    <row r="67" spans="1:10" ht="21.95" customHeight="1">
      <c r="A67" s="20" t="str">
        <f>VLOOKUP(E67,'Q2.SL'!G:O,8,FALSE)</f>
        <v/>
      </c>
      <c r="B67" s="21" t="str">
        <f>_xlfn.IFERROR(VLOOKUP(E67,'Rec.'!B:H,4,FALSE),"")</f>
        <v/>
      </c>
      <c r="C67" s="21" t="str">
        <f>_xlfn.IFERROR(VLOOKUP(E67,'Rec.'!B:H,5,FALSE),"")</f>
        <v/>
      </c>
      <c r="D67" s="20" t="str">
        <f>_xlfn.IFERROR(VLOOKUP(E67,'Rec.'!B:H,6,FALSE),"")</f>
        <v/>
      </c>
      <c r="E67" s="20" t="str">
        <f>_xlfn.IFERROR(VLOOKUP(ROW()-8,'Q2.SL'!B:Q,6,FALSE),"")</f>
        <v/>
      </c>
      <c r="F67" s="20" t="str">
        <f>VLOOKUP(E67,'Q2.SL'!G:O,6,FALSE)</f>
        <v/>
      </c>
      <c r="G67" s="31" t="str">
        <f>IF(ROW()-8&gt;'Inf.'!$I$10,"",VLOOKUP(E67,'Q2.SL'!G:O,4,FALSE))</f>
        <v/>
      </c>
      <c r="H67" s="20" t="str">
        <f>IF(ROW()-8&gt;'Inf.'!$I$10,"",VLOOKUP(E67,'Q2.SL'!G:O,5,FALSE))</f>
        <v/>
      </c>
      <c r="I67" s="46"/>
      <c r="J67" t="str">
        <f ca="1" t="shared" si="0"/>
        <v/>
      </c>
    </row>
    <row r="68" spans="1:10" ht="21.95" customHeight="1">
      <c r="A68" s="20" t="str">
        <f>VLOOKUP(E68,'Q2.SL'!G:O,8,FALSE)</f>
        <v/>
      </c>
      <c r="B68" s="21" t="str">
        <f>_xlfn.IFERROR(VLOOKUP(E68,'Rec.'!B:H,4,FALSE),"")</f>
        <v/>
      </c>
      <c r="C68" s="21" t="str">
        <f>_xlfn.IFERROR(VLOOKUP(E68,'Rec.'!B:H,5,FALSE),"")</f>
        <v/>
      </c>
      <c r="D68" s="20" t="str">
        <f>_xlfn.IFERROR(VLOOKUP(E68,'Rec.'!B:H,6,FALSE),"")</f>
        <v/>
      </c>
      <c r="E68" s="20" t="str">
        <f>_xlfn.IFERROR(VLOOKUP(ROW()-8,'Q2.SL'!B:Q,6,FALSE),"")</f>
        <v/>
      </c>
      <c r="F68" s="20" t="str">
        <f>VLOOKUP(E68,'Q2.SL'!G:O,6,FALSE)</f>
        <v/>
      </c>
      <c r="G68" s="31" t="str">
        <f>IF(ROW()-8&gt;'Inf.'!$I$10,"",VLOOKUP(E68,'Q2.SL'!G:O,4,FALSE))</f>
        <v/>
      </c>
      <c r="H68" s="20" t="str">
        <f>IF(ROW()-8&gt;'Inf.'!$I$10,"",VLOOKUP(E68,'Q2.SL'!G:O,5,FALSE))</f>
        <v/>
      </c>
      <c r="I68" s="46"/>
      <c r="J68" t="str">
        <f ca="1" t="shared" si="0"/>
        <v/>
      </c>
    </row>
    <row r="69" spans="1:10" ht="21.95" customHeight="1">
      <c r="A69" s="20" t="str">
        <f>VLOOKUP(E69,'Q2.SL'!G:O,8,FALSE)</f>
        <v/>
      </c>
      <c r="B69" s="21" t="str">
        <f>_xlfn.IFERROR(VLOOKUP(E69,'Rec.'!B:H,4,FALSE),"")</f>
        <v/>
      </c>
      <c r="C69" s="21" t="str">
        <f>_xlfn.IFERROR(VLOOKUP(E69,'Rec.'!B:H,5,FALSE),"")</f>
        <v/>
      </c>
      <c r="D69" s="20" t="str">
        <f>_xlfn.IFERROR(VLOOKUP(E69,'Rec.'!B:H,6,FALSE),"")</f>
        <v/>
      </c>
      <c r="E69" s="20" t="str">
        <f>_xlfn.IFERROR(VLOOKUP(ROW()-8,'Q2.SL'!B:Q,6,FALSE),"")</f>
        <v/>
      </c>
      <c r="F69" s="20" t="str">
        <f>VLOOKUP(E69,'Q2.SL'!G:O,6,FALSE)</f>
        <v/>
      </c>
      <c r="G69" s="31" t="str">
        <f>IF(ROW()-8&gt;'Inf.'!$I$10,"",VLOOKUP(E69,'Q2.SL'!G:O,4,FALSE))</f>
        <v/>
      </c>
      <c r="H69" s="20" t="str">
        <f>IF(ROW()-8&gt;'Inf.'!$I$10,"",VLOOKUP(E69,'Q2.SL'!G:O,5,FALSE))</f>
        <v/>
      </c>
      <c r="I69" s="46"/>
      <c r="J69" t="str">
        <f ca="1" t="shared" si="0"/>
        <v/>
      </c>
    </row>
    <row r="70" spans="1:10" ht="21.95" customHeight="1">
      <c r="A70" s="20" t="str">
        <f>VLOOKUP(E70,'Q2.SL'!G:O,8,FALSE)</f>
        <v/>
      </c>
      <c r="B70" s="21" t="str">
        <f>_xlfn.IFERROR(VLOOKUP(E70,'Rec.'!B:H,4,FALSE),"")</f>
        <v/>
      </c>
      <c r="C70" s="21" t="str">
        <f>_xlfn.IFERROR(VLOOKUP(E70,'Rec.'!B:H,5,FALSE),"")</f>
        <v/>
      </c>
      <c r="D70" s="20" t="str">
        <f>_xlfn.IFERROR(VLOOKUP(E70,'Rec.'!B:H,6,FALSE),"")</f>
        <v/>
      </c>
      <c r="E70" s="20" t="str">
        <f>_xlfn.IFERROR(VLOOKUP(ROW()-8,'Q2.SL'!B:Q,6,FALSE),"")</f>
        <v/>
      </c>
      <c r="F70" s="20" t="str">
        <f>VLOOKUP(E70,'Q2.SL'!G:O,6,FALSE)</f>
        <v/>
      </c>
      <c r="G70" s="31" t="str">
        <f>IF(ROW()-8&gt;'Inf.'!$I$10,"",VLOOKUP(E70,'Q2.SL'!G:O,4,FALSE))</f>
        <v/>
      </c>
      <c r="H70" s="20" t="str">
        <f>IF(ROW()-8&gt;'Inf.'!$I$10,"",VLOOKUP(E70,'Q2.SL'!G:O,5,FALSE))</f>
        <v/>
      </c>
      <c r="I70" s="46"/>
      <c r="J70" t="str">
        <f ca="1" t="shared" si="0"/>
        <v/>
      </c>
    </row>
    <row r="71" spans="1:10" ht="21.95" customHeight="1">
      <c r="A71" s="20" t="str">
        <f>VLOOKUP(E71,'Q2.SL'!G:O,8,FALSE)</f>
        <v/>
      </c>
      <c r="B71" s="21" t="str">
        <f>_xlfn.IFERROR(VLOOKUP(E71,'Rec.'!B:H,4,FALSE),"")</f>
        <v/>
      </c>
      <c r="C71" s="21" t="str">
        <f>_xlfn.IFERROR(VLOOKUP(E71,'Rec.'!B:H,5,FALSE),"")</f>
        <v/>
      </c>
      <c r="D71" s="20" t="str">
        <f>_xlfn.IFERROR(VLOOKUP(E71,'Rec.'!B:H,6,FALSE),"")</f>
        <v/>
      </c>
      <c r="E71" s="20" t="str">
        <f>_xlfn.IFERROR(VLOOKUP(ROW()-8,'Q2.SL'!B:Q,6,FALSE),"")</f>
        <v/>
      </c>
      <c r="F71" s="20" t="str">
        <f>VLOOKUP(E71,'Q2.SL'!G:O,6,FALSE)</f>
        <v/>
      </c>
      <c r="G71" s="31" t="str">
        <f>IF(ROW()-8&gt;'Inf.'!$I$10,"",VLOOKUP(E71,'Q2.SL'!G:O,4,FALSE))</f>
        <v/>
      </c>
      <c r="H71" s="20" t="str">
        <f>IF(ROW()-8&gt;'Inf.'!$I$10,"",VLOOKUP(E71,'Q2.SL'!G:O,5,FALSE))</f>
        <v/>
      </c>
      <c r="I71" s="46"/>
      <c r="J71" t="str">
        <f ca="1" t="shared" si="0"/>
        <v/>
      </c>
    </row>
    <row r="72" spans="1:10" ht="21.95" customHeight="1">
      <c r="A72" s="20" t="str">
        <f>VLOOKUP(E72,'Q2.SL'!G:O,8,FALSE)</f>
        <v/>
      </c>
      <c r="B72" s="21" t="str">
        <f>_xlfn.IFERROR(VLOOKUP(E72,'Rec.'!B:H,4,FALSE),"")</f>
        <v/>
      </c>
      <c r="C72" s="21" t="str">
        <f>_xlfn.IFERROR(VLOOKUP(E72,'Rec.'!B:H,5,FALSE),"")</f>
        <v/>
      </c>
      <c r="D72" s="20" t="str">
        <f>_xlfn.IFERROR(VLOOKUP(E72,'Rec.'!B:H,6,FALSE),"")</f>
        <v/>
      </c>
      <c r="E72" s="20" t="str">
        <f>_xlfn.IFERROR(VLOOKUP(ROW()-8,'Q2.SL'!B:Q,6,FALSE),"")</f>
        <v/>
      </c>
      <c r="F72" s="20" t="str">
        <f>VLOOKUP(E72,'Q2.SL'!G:O,6,FALSE)</f>
        <v/>
      </c>
      <c r="G72" s="31" t="str">
        <f>IF(ROW()-8&gt;'Inf.'!$I$10,"",VLOOKUP(E72,'Q2.SL'!G:O,4,FALSE))</f>
        <v/>
      </c>
      <c r="H72" s="20" t="str">
        <f>IF(ROW()-8&gt;'Inf.'!$I$10,"",VLOOKUP(E72,'Q2.SL'!G:O,5,FALSE))</f>
        <v/>
      </c>
      <c r="I72" s="46"/>
      <c r="J72" t="str">
        <f ca="1" t="shared" si="0"/>
        <v/>
      </c>
    </row>
    <row r="73" spans="1:10" ht="21.95" customHeight="1">
      <c r="A73" s="20" t="str">
        <f>VLOOKUP(E73,'Q2.SL'!G:O,8,FALSE)</f>
        <v/>
      </c>
      <c r="B73" s="21" t="str">
        <f>_xlfn.IFERROR(VLOOKUP(E73,'Rec.'!B:H,4,FALSE),"")</f>
        <v/>
      </c>
      <c r="C73" s="21" t="str">
        <f>_xlfn.IFERROR(VLOOKUP(E73,'Rec.'!B:H,5,FALSE),"")</f>
        <v/>
      </c>
      <c r="D73" s="20" t="str">
        <f>_xlfn.IFERROR(VLOOKUP(E73,'Rec.'!B:H,6,FALSE),"")</f>
        <v/>
      </c>
      <c r="E73" s="20" t="str">
        <f>_xlfn.IFERROR(VLOOKUP(ROW()-8,'Q2.SL'!B:Q,6,FALSE),"")</f>
        <v/>
      </c>
      <c r="F73" s="20" t="str">
        <f>VLOOKUP(E73,'Q2.SL'!G:O,6,FALSE)</f>
        <v/>
      </c>
      <c r="G73" s="31" t="str">
        <f>IF(ROW()-8&gt;'Inf.'!$I$10,"",VLOOKUP(E73,'Q2.SL'!G:O,4,FALSE))</f>
        <v/>
      </c>
      <c r="H73" s="20" t="str">
        <f>IF(ROW()-8&gt;'Inf.'!$I$10,"",VLOOKUP(E73,'Q2.SL'!G:O,5,FALSE))</f>
        <v/>
      </c>
      <c r="I73" s="46"/>
      <c r="J73" t="str">
        <f aca="true" t="shared" si="1" ref="J73:J136">_xlfn.IFERROR(_xlfn.RANK.AVG(A73,A:A,1),"")</f>
        <v/>
      </c>
    </row>
    <row r="74" spans="1:10" ht="21.95" customHeight="1">
      <c r="A74" s="20" t="str">
        <f>VLOOKUP(E74,'Q2.SL'!G:O,8,FALSE)</f>
        <v/>
      </c>
      <c r="B74" s="21" t="str">
        <f>_xlfn.IFERROR(VLOOKUP(E74,'Rec.'!B:H,4,FALSE),"")</f>
        <v/>
      </c>
      <c r="C74" s="21" t="str">
        <f>_xlfn.IFERROR(VLOOKUP(E74,'Rec.'!B:H,5,FALSE),"")</f>
        <v/>
      </c>
      <c r="D74" s="20" t="str">
        <f>_xlfn.IFERROR(VLOOKUP(E74,'Rec.'!B:H,6,FALSE),"")</f>
        <v/>
      </c>
      <c r="E74" s="20" t="str">
        <f>_xlfn.IFERROR(VLOOKUP(ROW()-8,'Q2.SL'!B:Q,6,FALSE),"")</f>
        <v/>
      </c>
      <c r="F74" s="20" t="str">
        <f>VLOOKUP(E74,'Q2.SL'!G:O,6,FALSE)</f>
        <v/>
      </c>
      <c r="G74" s="31" t="str">
        <f>IF(ROW()-8&gt;'Inf.'!$I$10,"",VLOOKUP(E74,'Q2.SL'!G:O,4,FALSE))</f>
        <v/>
      </c>
      <c r="H74" s="20" t="str">
        <f>IF(ROW()-8&gt;'Inf.'!$I$10,"",VLOOKUP(E74,'Q2.SL'!G:O,5,FALSE))</f>
        <v/>
      </c>
      <c r="I74" s="46"/>
      <c r="J74" t="str">
        <f ca="1" t="shared" si="1"/>
        <v/>
      </c>
    </row>
    <row r="75" spans="1:10" ht="21.95" customHeight="1">
      <c r="A75" s="20" t="str">
        <f>VLOOKUP(E75,'Q2.SL'!G:O,8,FALSE)</f>
        <v/>
      </c>
      <c r="B75" s="21" t="str">
        <f>_xlfn.IFERROR(VLOOKUP(E75,'Rec.'!B:H,4,FALSE),"")</f>
        <v/>
      </c>
      <c r="C75" s="21" t="str">
        <f>_xlfn.IFERROR(VLOOKUP(E75,'Rec.'!B:H,5,FALSE),"")</f>
        <v/>
      </c>
      <c r="D75" s="20" t="str">
        <f>_xlfn.IFERROR(VLOOKUP(E75,'Rec.'!B:H,6,FALSE),"")</f>
        <v/>
      </c>
      <c r="E75" s="20" t="str">
        <f>_xlfn.IFERROR(VLOOKUP(ROW()-8,'Q2.SL'!B:Q,6,FALSE),"")</f>
        <v/>
      </c>
      <c r="F75" s="20" t="str">
        <f>VLOOKUP(E75,'Q2.SL'!G:O,6,FALSE)</f>
        <v/>
      </c>
      <c r="G75" s="31" t="str">
        <f>IF(ROW()-8&gt;'Inf.'!$I$10,"",VLOOKUP(E75,'Q2.SL'!G:O,4,FALSE))</f>
        <v/>
      </c>
      <c r="H75" s="20" t="str">
        <f>IF(ROW()-8&gt;'Inf.'!$I$10,"",VLOOKUP(E75,'Q2.SL'!G:O,5,FALSE))</f>
        <v/>
      </c>
      <c r="I75" s="46"/>
      <c r="J75" t="str">
        <f ca="1" t="shared" si="1"/>
        <v/>
      </c>
    </row>
    <row r="76" spans="1:10" ht="21.95" customHeight="1">
      <c r="A76" s="20" t="str">
        <f>VLOOKUP(E76,'Q2.SL'!G:O,8,FALSE)</f>
        <v/>
      </c>
      <c r="B76" s="21" t="str">
        <f>_xlfn.IFERROR(VLOOKUP(E76,'Rec.'!B:H,4,FALSE),"")</f>
        <v/>
      </c>
      <c r="C76" s="21" t="str">
        <f>_xlfn.IFERROR(VLOOKUP(E76,'Rec.'!B:H,5,FALSE),"")</f>
        <v/>
      </c>
      <c r="D76" s="20" t="str">
        <f>_xlfn.IFERROR(VLOOKUP(E76,'Rec.'!B:H,6,FALSE),"")</f>
        <v/>
      </c>
      <c r="E76" s="20" t="str">
        <f>_xlfn.IFERROR(VLOOKUP(ROW()-8,'Q2.SL'!B:Q,6,FALSE),"")</f>
        <v/>
      </c>
      <c r="F76" s="20" t="str">
        <f>VLOOKUP(E76,'Q2.SL'!G:O,6,FALSE)</f>
        <v/>
      </c>
      <c r="G76" s="31" t="str">
        <f>IF(ROW()-8&gt;'Inf.'!$I$10,"",VLOOKUP(E76,'Q2.SL'!G:O,4,FALSE))</f>
        <v/>
      </c>
      <c r="H76" s="20" t="str">
        <f>IF(ROW()-8&gt;'Inf.'!$I$10,"",VLOOKUP(E76,'Q2.SL'!G:O,5,FALSE))</f>
        <v/>
      </c>
      <c r="I76" s="46"/>
      <c r="J76" t="str">
        <f ca="1" t="shared" si="1"/>
        <v/>
      </c>
    </row>
    <row r="77" spans="1:10" ht="21.95" customHeight="1">
      <c r="A77" s="20" t="str">
        <f>VLOOKUP(E77,'Q2.SL'!G:O,8,FALSE)</f>
        <v/>
      </c>
      <c r="B77" s="21" t="str">
        <f>_xlfn.IFERROR(VLOOKUP(E77,'Rec.'!B:H,4,FALSE),"")</f>
        <v/>
      </c>
      <c r="C77" s="21" t="str">
        <f>_xlfn.IFERROR(VLOOKUP(E77,'Rec.'!B:H,5,FALSE),"")</f>
        <v/>
      </c>
      <c r="D77" s="20" t="str">
        <f>_xlfn.IFERROR(VLOOKUP(E77,'Rec.'!B:H,6,FALSE),"")</f>
        <v/>
      </c>
      <c r="E77" s="20" t="str">
        <f>_xlfn.IFERROR(VLOOKUP(ROW()-8,'Q2.SL'!B:Q,6,FALSE),"")</f>
        <v/>
      </c>
      <c r="F77" s="20" t="str">
        <f>VLOOKUP(E77,'Q2.SL'!G:O,6,FALSE)</f>
        <v/>
      </c>
      <c r="G77" s="31" t="str">
        <f>IF(ROW()-8&gt;'Inf.'!$I$10,"",VLOOKUP(E77,'Q2.SL'!G:O,4,FALSE))</f>
        <v/>
      </c>
      <c r="H77" s="20" t="str">
        <f>IF(ROW()-8&gt;'Inf.'!$I$10,"",VLOOKUP(E77,'Q2.SL'!G:O,5,FALSE))</f>
        <v/>
      </c>
      <c r="I77" s="46"/>
      <c r="J77" t="str">
        <f ca="1" t="shared" si="1"/>
        <v/>
      </c>
    </row>
    <row r="78" spans="1:10" ht="21.95" customHeight="1">
      <c r="A78" s="20" t="str">
        <f>VLOOKUP(E78,'Q2.SL'!G:O,8,FALSE)</f>
        <v/>
      </c>
      <c r="B78" s="21" t="str">
        <f>_xlfn.IFERROR(VLOOKUP(E78,'Rec.'!B:H,4,FALSE),"")</f>
        <v/>
      </c>
      <c r="C78" s="21" t="str">
        <f>_xlfn.IFERROR(VLOOKUP(E78,'Rec.'!B:H,5,FALSE),"")</f>
        <v/>
      </c>
      <c r="D78" s="20" t="str">
        <f>_xlfn.IFERROR(VLOOKUP(E78,'Rec.'!B:H,6,FALSE),"")</f>
        <v/>
      </c>
      <c r="E78" s="20" t="str">
        <f>_xlfn.IFERROR(VLOOKUP(ROW()-8,'Q2.SL'!B:Q,6,FALSE),"")</f>
        <v/>
      </c>
      <c r="F78" s="20" t="str">
        <f>VLOOKUP(E78,'Q2.SL'!G:O,6,FALSE)</f>
        <v/>
      </c>
      <c r="G78" s="31" t="str">
        <f>IF(ROW()-8&gt;'Inf.'!$I$10,"",VLOOKUP(E78,'Q2.SL'!G:O,4,FALSE))</f>
        <v/>
      </c>
      <c r="H78" s="20" t="str">
        <f>IF(ROW()-8&gt;'Inf.'!$I$10,"",VLOOKUP(E78,'Q2.SL'!G:O,5,FALSE))</f>
        <v/>
      </c>
      <c r="I78" s="46"/>
      <c r="J78" t="str">
        <f ca="1" t="shared" si="1"/>
        <v/>
      </c>
    </row>
    <row r="79" spans="1:10" ht="21.95" customHeight="1">
      <c r="A79" s="20" t="str">
        <f>VLOOKUP(E79,'Q2.SL'!G:O,8,FALSE)</f>
        <v/>
      </c>
      <c r="B79" s="21" t="str">
        <f>_xlfn.IFERROR(VLOOKUP(E79,'Rec.'!B:H,4,FALSE),"")</f>
        <v/>
      </c>
      <c r="C79" s="21" t="str">
        <f>_xlfn.IFERROR(VLOOKUP(E79,'Rec.'!B:H,5,FALSE),"")</f>
        <v/>
      </c>
      <c r="D79" s="20" t="str">
        <f>_xlfn.IFERROR(VLOOKUP(E79,'Rec.'!B:H,6,FALSE),"")</f>
        <v/>
      </c>
      <c r="E79" s="20" t="str">
        <f>_xlfn.IFERROR(VLOOKUP(ROW()-8,'Q2.SL'!B:Q,6,FALSE),"")</f>
        <v/>
      </c>
      <c r="F79" s="20" t="str">
        <f>VLOOKUP(E79,'Q2.SL'!G:O,6,FALSE)</f>
        <v/>
      </c>
      <c r="G79" s="31" t="str">
        <f>IF(ROW()-8&gt;'Inf.'!$I$10,"",VLOOKUP(E79,'Q2.SL'!G:O,4,FALSE))</f>
        <v/>
      </c>
      <c r="H79" s="20" t="str">
        <f>IF(ROW()-8&gt;'Inf.'!$I$10,"",VLOOKUP(E79,'Q2.SL'!G:O,5,FALSE))</f>
        <v/>
      </c>
      <c r="I79" s="46"/>
      <c r="J79" t="str">
        <f ca="1" t="shared" si="1"/>
        <v/>
      </c>
    </row>
    <row r="80" spans="1:10" ht="21.95" customHeight="1">
      <c r="A80" s="20" t="str">
        <f>VLOOKUP(E80,'Q2.SL'!G:O,8,FALSE)</f>
        <v/>
      </c>
      <c r="B80" s="21" t="str">
        <f>_xlfn.IFERROR(VLOOKUP(E80,'Rec.'!B:H,4,FALSE),"")</f>
        <v/>
      </c>
      <c r="C80" s="21" t="str">
        <f>_xlfn.IFERROR(VLOOKUP(E80,'Rec.'!B:H,5,FALSE),"")</f>
        <v/>
      </c>
      <c r="D80" s="20" t="str">
        <f>_xlfn.IFERROR(VLOOKUP(E80,'Rec.'!B:H,6,FALSE),"")</f>
        <v/>
      </c>
      <c r="E80" s="20" t="str">
        <f>_xlfn.IFERROR(VLOOKUP(ROW()-8,'Q2.SL'!B:Q,6,FALSE),"")</f>
        <v/>
      </c>
      <c r="F80" s="20" t="str">
        <f>VLOOKUP(E80,'Q2.SL'!G:O,6,FALSE)</f>
        <v/>
      </c>
      <c r="G80" s="31" t="str">
        <f>IF(ROW()-8&gt;'Inf.'!$I$10,"",VLOOKUP(E80,'Q2.SL'!G:O,4,FALSE))</f>
        <v/>
      </c>
      <c r="H80" s="20" t="str">
        <f>IF(ROW()-8&gt;'Inf.'!$I$10,"",VLOOKUP(E80,'Q2.SL'!G:O,5,FALSE))</f>
        <v/>
      </c>
      <c r="I80" s="46"/>
      <c r="J80" t="str">
        <f ca="1" t="shared" si="1"/>
        <v/>
      </c>
    </row>
    <row r="81" spans="1:10" ht="21.95" customHeight="1">
      <c r="A81" s="20" t="str">
        <f>VLOOKUP(E81,'Q2.SL'!G:O,8,FALSE)</f>
        <v/>
      </c>
      <c r="B81" s="21" t="str">
        <f>_xlfn.IFERROR(VLOOKUP(E81,'Rec.'!B:H,4,FALSE),"")</f>
        <v/>
      </c>
      <c r="C81" s="21" t="str">
        <f>_xlfn.IFERROR(VLOOKUP(E81,'Rec.'!B:H,5,FALSE),"")</f>
        <v/>
      </c>
      <c r="D81" s="20" t="str">
        <f>_xlfn.IFERROR(VLOOKUP(E81,'Rec.'!B:H,6,FALSE),"")</f>
        <v/>
      </c>
      <c r="E81" s="20" t="str">
        <f>_xlfn.IFERROR(VLOOKUP(ROW()-8,'Q2.SL'!B:Q,6,FALSE),"")</f>
        <v/>
      </c>
      <c r="F81" s="20" t="str">
        <f>VLOOKUP(E81,'Q2.SL'!G:O,6,FALSE)</f>
        <v/>
      </c>
      <c r="G81" s="31" t="str">
        <f>IF(ROW()-8&gt;'Inf.'!$I$10,"",VLOOKUP(E81,'Q2.SL'!G:O,4,FALSE))</f>
        <v/>
      </c>
      <c r="H81" s="20" t="str">
        <f>IF(ROW()-8&gt;'Inf.'!$I$10,"",VLOOKUP(E81,'Q2.SL'!G:O,5,FALSE))</f>
        <v/>
      </c>
      <c r="I81" s="46"/>
      <c r="J81" t="str">
        <f ca="1" t="shared" si="1"/>
        <v/>
      </c>
    </row>
    <row r="82" spans="1:10" ht="21.95" customHeight="1">
      <c r="A82" s="20" t="str">
        <f>VLOOKUP(E82,'Q2.SL'!G:O,8,FALSE)</f>
        <v/>
      </c>
      <c r="B82" s="21" t="str">
        <f>_xlfn.IFERROR(VLOOKUP(E82,'Rec.'!B:H,4,FALSE),"")</f>
        <v/>
      </c>
      <c r="C82" s="21" t="str">
        <f>_xlfn.IFERROR(VLOOKUP(E82,'Rec.'!B:H,5,FALSE),"")</f>
        <v/>
      </c>
      <c r="D82" s="20" t="str">
        <f>_xlfn.IFERROR(VLOOKUP(E82,'Rec.'!B:H,6,FALSE),"")</f>
        <v/>
      </c>
      <c r="E82" s="20" t="str">
        <f>_xlfn.IFERROR(VLOOKUP(ROW()-8,'Q2.SL'!B:Q,6,FALSE),"")</f>
        <v/>
      </c>
      <c r="F82" s="20" t="str">
        <f>VLOOKUP(E82,'Q2.SL'!G:O,6,FALSE)</f>
        <v/>
      </c>
      <c r="G82" s="31" t="str">
        <f>IF(ROW()-8&gt;'Inf.'!$I$10,"",VLOOKUP(E82,'Q2.SL'!G:O,4,FALSE))</f>
        <v/>
      </c>
      <c r="H82" s="20" t="str">
        <f>IF(ROW()-8&gt;'Inf.'!$I$10,"",VLOOKUP(E82,'Q2.SL'!G:O,5,FALSE))</f>
        <v/>
      </c>
      <c r="I82" s="46"/>
      <c r="J82" t="str">
        <f ca="1" t="shared" si="1"/>
        <v/>
      </c>
    </row>
    <row r="83" spans="1:10" ht="21.95" customHeight="1">
      <c r="A83" s="20" t="str">
        <f>VLOOKUP(E83,'Q2.SL'!G:O,8,FALSE)</f>
        <v/>
      </c>
      <c r="B83" s="21" t="str">
        <f>_xlfn.IFERROR(VLOOKUP(E83,'Rec.'!B:H,4,FALSE),"")</f>
        <v/>
      </c>
      <c r="C83" s="21" t="str">
        <f>_xlfn.IFERROR(VLOOKUP(E83,'Rec.'!B:H,5,FALSE),"")</f>
        <v/>
      </c>
      <c r="D83" s="20" t="str">
        <f>_xlfn.IFERROR(VLOOKUP(E83,'Rec.'!B:H,6,FALSE),"")</f>
        <v/>
      </c>
      <c r="E83" s="20" t="str">
        <f>_xlfn.IFERROR(VLOOKUP(ROW()-8,'Q2.SL'!B:Q,6,FALSE),"")</f>
        <v/>
      </c>
      <c r="F83" s="20" t="str">
        <f>VLOOKUP(E83,'Q2.SL'!G:O,6,FALSE)</f>
        <v/>
      </c>
      <c r="G83" s="31" t="str">
        <f>IF(ROW()-8&gt;'Inf.'!$I$10,"",VLOOKUP(E83,'Q2.SL'!G:O,4,FALSE))</f>
        <v/>
      </c>
      <c r="H83" s="20" t="str">
        <f>IF(ROW()-8&gt;'Inf.'!$I$10,"",VLOOKUP(E83,'Q2.SL'!G:O,5,FALSE))</f>
        <v/>
      </c>
      <c r="I83" s="46"/>
      <c r="J83" t="str">
        <f ca="1" t="shared" si="1"/>
        <v/>
      </c>
    </row>
    <row r="84" spans="1:10" ht="21.95" customHeight="1">
      <c r="A84" s="20" t="str">
        <f>VLOOKUP(E84,'Q2.SL'!G:O,8,FALSE)</f>
        <v/>
      </c>
      <c r="B84" s="21" t="str">
        <f>_xlfn.IFERROR(VLOOKUP(E84,'Rec.'!B:H,4,FALSE),"")</f>
        <v/>
      </c>
      <c r="C84" s="21" t="str">
        <f>_xlfn.IFERROR(VLOOKUP(E84,'Rec.'!B:H,5,FALSE),"")</f>
        <v/>
      </c>
      <c r="D84" s="20" t="str">
        <f>_xlfn.IFERROR(VLOOKUP(E84,'Rec.'!B:H,6,FALSE),"")</f>
        <v/>
      </c>
      <c r="E84" s="20" t="str">
        <f>_xlfn.IFERROR(VLOOKUP(ROW()-8,'Q2.SL'!B:Q,6,FALSE),"")</f>
        <v/>
      </c>
      <c r="F84" s="20" t="str">
        <f>VLOOKUP(E84,'Q2.SL'!G:O,6,FALSE)</f>
        <v/>
      </c>
      <c r="G84" s="31" t="str">
        <f>IF(ROW()-8&gt;'Inf.'!$I$10,"",VLOOKUP(E84,'Q2.SL'!G:O,4,FALSE))</f>
        <v/>
      </c>
      <c r="H84" s="20" t="str">
        <f>IF(ROW()-8&gt;'Inf.'!$I$10,"",VLOOKUP(E84,'Q2.SL'!G:O,5,FALSE))</f>
        <v/>
      </c>
      <c r="I84" s="46"/>
      <c r="J84" t="str">
        <f ca="1" t="shared" si="1"/>
        <v/>
      </c>
    </row>
    <row r="85" spans="1:10" ht="21.95" customHeight="1">
      <c r="A85" s="20" t="str">
        <f>VLOOKUP(E85,'Q2.SL'!G:O,8,FALSE)</f>
        <v/>
      </c>
      <c r="B85" s="21" t="str">
        <f>_xlfn.IFERROR(VLOOKUP(E85,'Rec.'!B:H,4,FALSE),"")</f>
        <v/>
      </c>
      <c r="C85" s="21" t="str">
        <f>_xlfn.IFERROR(VLOOKUP(E85,'Rec.'!B:H,5,FALSE),"")</f>
        <v/>
      </c>
      <c r="D85" s="20" t="str">
        <f>_xlfn.IFERROR(VLOOKUP(E85,'Rec.'!B:H,6,FALSE),"")</f>
        <v/>
      </c>
      <c r="E85" s="20" t="str">
        <f>_xlfn.IFERROR(VLOOKUP(ROW()-8,'Q2.SL'!B:Q,6,FALSE),"")</f>
        <v/>
      </c>
      <c r="F85" s="20" t="str">
        <f>VLOOKUP(E85,'Q2.SL'!G:O,6,FALSE)</f>
        <v/>
      </c>
      <c r="G85" s="31" t="str">
        <f>IF(ROW()-8&gt;'Inf.'!$I$10,"",VLOOKUP(E85,'Q2.SL'!G:O,4,FALSE))</f>
        <v/>
      </c>
      <c r="H85" s="20" t="str">
        <f>IF(ROW()-8&gt;'Inf.'!$I$10,"",VLOOKUP(E85,'Q2.SL'!G:O,5,FALSE))</f>
        <v/>
      </c>
      <c r="I85" s="46"/>
      <c r="J85" t="str">
        <f ca="1" t="shared" si="1"/>
        <v/>
      </c>
    </row>
    <row r="86" spans="1:10" ht="21.95" customHeight="1">
      <c r="A86" s="20" t="str">
        <f>VLOOKUP(E86,'Q2.SL'!G:O,8,FALSE)</f>
        <v/>
      </c>
      <c r="B86" s="21" t="str">
        <f>_xlfn.IFERROR(VLOOKUP(E86,'Rec.'!B:H,4,FALSE),"")</f>
        <v/>
      </c>
      <c r="C86" s="21" t="str">
        <f>_xlfn.IFERROR(VLOOKUP(E86,'Rec.'!B:H,5,FALSE),"")</f>
        <v/>
      </c>
      <c r="D86" s="20" t="str">
        <f>_xlfn.IFERROR(VLOOKUP(E86,'Rec.'!B:H,6,FALSE),"")</f>
        <v/>
      </c>
      <c r="E86" s="20" t="str">
        <f>_xlfn.IFERROR(VLOOKUP(ROW()-8,'Q2.SL'!B:Q,6,FALSE),"")</f>
        <v/>
      </c>
      <c r="F86" s="20" t="str">
        <f>VLOOKUP(E86,'Q2.SL'!G:O,6,FALSE)</f>
        <v/>
      </c>
      <c r="G86" s="31" t="str">
        <f>IF(ROW()-8&gt;'Inf.'!$I$10,"",VLOOKUP(E86,'Q2.SL'!G:O,4,FALSE))</f>
        <v/>
      </c>
      <c r="H86" s="20" t="str">
        <f>IF(ROW()-8&gt;'Inf.'!$I$10,"",VLOOKUP(E86,'Q2.SL'!G:O,5,FALSE))</f>
        <v/>
      </c>
      <c r="I86" s="46"/>
      <c r="J86" t="str">
        <f ca="1" t="shared" si="1"/>
        <v/>
      </c>
    </row>
    <row r="87" spans="1:10" ht="21.95" customHeight="1">
      <c r="A87" s="20" t="str">
        <f>VLOOKUP(E87,'Q2.SL'!G:O,8,FALSE)</f>
        <v/>
      </c>
      <c r="B87" s="21" t="str">
        <f>_xlfn.IFERROR(VLOOKUP(E87,'Rec.'!B:H,4,FALSE),"")</f>
        <v/>
      </c>
      <c r="C87" s="21" t="str">
        <f>_xlfn.IFERROR(VLOOKUP(E87,'Rec.'!B:H,5,FALSE),"")</f>
        <v/>
      </c>
      <c r="D87" s="20" t="str">
        <f>_xlfn.IFERROR(VLOOKUP(E87,'Rec.'!B:H,6,FALSE),"")</f>
        <v/>
      </c>
      <c r="E87" s="20" t="str">
        <f>_xlfn.IFERROR(VLOOKUP(ROW()-8,'Q2.SL'!B:Q,6,FALSE),"")</f>
        <v/>
      </c>
      <c r="F87" s="20" t="str">
        <f>VLOOKUP(E87,'Q2.SL'!G:O,6,FALSE)</f>
        <v/>
      </c>
      <c r="G87" s="31" t="str">
        <f>IF(ROW()-8&gt;'Inf.'!$I$10,"",VLOOKUP(E87,'Q2.SL'!G:O,4,FALSE))</f>
        <v/>
      </c>
      <c r="H87" s="20" t="str">
        <f>IF(ROW()-8&gt;'Inf.'!$I$10,"",VLOOKUP(E87,'Q2.SL'!G:O,5,FALSE))</f>
        <v/>
      </c>
      <c r="I87" s="46"/>
      <c r="J87" t="str">
        <f ca="1" t="shared" si="1"/>
        <v/>
      </c>
    </row>
    <row r="88" spans="1:10" ht="21.95" customHeight="1">
      <c r="A88" s="20" t="str">
        <f>VLOOKUP(E88,'Q2.SL'!G:O,8,FALSE)</f>
        <v/>
      </c>
      <c r="B88" s="21" t="str">
        <f>_xlfn.IFERROR(VLOOKUP(E88,'Rec.'!B:H,4,FALSE),"")</f>
        <v/>
      </c>
      <c r="C88" s="21" t="str">
        <f>_xlfn.IFERROR(VLOOKUP(E88,'Rec.'!B:H,5,FALSE),"")</f>
        <v/>
      </c>
      <c r="D88" s="20" t="str">
        <f>_xlfn.IFERROR(VLOOKUP(E88,'Rec.'!B:H,6,FALSE),"")</f>
        <v/>
      </c>
      <c r="E88" s="20" t="str">
        <f>_xlfn.IFERROR(VLOOKUP(ROW()-8,'Q2.SL'!B:Q,6,FALSE),"")</f>
        <v/>
      </c>
      <c r="F88" s="20" t="str">
        <f>VLOOKUP(E88,'Q2.SL'!G:O,6,FALSE)</f>
        <v/>
      </c>
      <c r="G88" s="31" t="str">
        <f>IF(ROW()-8&gt;'Inf.'!$I$10,"",VLOOKUP(E88,'Q2.SL'!G:O,4,FALSE))</f>
        <v/>
      </c>
      <c r="H88" s="20" t="str">
        <f>IF(ROW()-8&gt;'Inf.'!$I$10,"",VLOOKUP(E88,'Q2.SL'!G:O,5,FALSE))</f>
        <v/>
      </c>
      <c r="I88" s="46"/>
      <c r="J88" t="str">
        <f ca="1" t="shared" si="1"/>
        <v/>
      </c>
    </row>
    <row r="89" spans="1:10" ht="21.95" customHeight="1">
      <c r="A89" s="20" t="str">
        <f>VLOOKUP(E89,'Q2.SL'!G:O,8,FALSE)</f>
        <v/>
      </c>
      <c r="B89" s="21" t="str">
        <f>_xlfn.IFERROR(VLOOKUP(E89,'Rec.'!B:H,4,FALSE),"")</f>
        <v/>
      </c>
      <c r="C89" s="21" t="str">
        <f>_xlfn.IFERROR(VLOOKUP(E89,'Rec.'!B:H,5,FALSE),"")</f>
        <v/>
      </c>
      <c r="D89" s="20" t="str">
        <f>_xlfn.IFERROR(VLOOKUP(E89,'Rec.'!B:H,6,FALSE),"")</f>
        <v/>
      </c>
      <c r="E89" s="20" t="str">
        <f>_xlfn.IFERROR(VLOOKUP(ROW()-8,'Q2.SL'!B:Q,6,FALSE),"")</f>
        <v/>
      </c>
      <c r="F89" s="20" t="str">
        <f>VLOOKUP(E89,'Q2.SL'!G:O,6,FALSE)</f>
        <v/>
      </c>
      <c r="G89" s="31" t="str">
        <f>IF(ROW()-8&gt;'Inf.'!$I$10,"",VLOOKUP(E89,'Q2.SL'!G:O,4,FALSE))</f>
        <v/>
      </c>
      <c r="H89" s="20" t="str">
        <f>IF(ROW()-8&gt;'Inf.'!$I$10,"",VLOOKUP(E89,'Q2.SL'!G:O,5,FALSE))</f>
        <v/>
      </c>
      <c r="I89" s="46"/>
      <c r="J89" t="str">
        <f ca="1" t="shared" si="1"/>
        <v/>
      </c>
    </row>
    <row r="90" spans="1:10" ht="21.95" customHeight="1">
      <c r="A90" s="20" t="str">
        <f>VLOOKUP(E90,'Q2.SL'!G:O,8,FALSE)</f>
        <v/>
      </c>
      <c r="B90" s="21" t="str">
        <f>_xlfn.IFERROR(VLOOKUP(E90,'Rec.'!B:H,4,FALSE),"")</f>
        <v/>
      </c>
      <c r="C90" s="21" t="str">
        <f>_xlfn.IFERROR(VLOOKUP(E90,'Rec.'!B:H,5,FALSE),"")</f>
        <v/>
      </c>
      <c r="D90" s="20" t="str">
        <f>_xlfn.IFERROR(VLOOKUP(E90,'Rec.'!B:H,6,FALSE),"")</f>
        <v/>
      </c>
      <c r="E90" s="20" t="str">
        <f>_xlfn.IFERROR(VLOOKUP(ROW()-8,'Q2.SL'!B:Q,6,FALSE),"")</f>
        <v/>
      </c>
      <c r="F90" s="20" t="str">
        <f>VLOOKUP(E90,'Q2.SL'!G:O,6,FALSE)</f>
        <v/>
      </c>
      <c r="G90" s="31" t="str">
        <f>IF(ROW()-8&gt;'Inf.'!$I$10,"",VLOOKUP(E90,'Q2.SL'!G:O,4,FALSE))</f>
        <v/>
      </c>
      <c r="H90" s="20" t="str">
        <f>IF(ROW()-8&gt;'Inf.'!$I$10,"",VLOOKUP(E90,'Q2.SL'!G:O,5,FALSE))</f>
        <v/>
      </c>
      <c r="I90" s="46"/>
      <c r="J90" t="str">
        <f ca="1" t="shared" si="1"/>
        <v/>
      </c>
    </row>
    <row r="91" spans="1:10" ht="21.95" customHeight="1">
      <c r="A91" s="20" t="str">
        <f>VLOOKUP(E91,'Q2.SL'!G:O,8,FALSE)</f>
        <v/>
      </c>
      <c r="B91" s="21" t="str">
        <f>_xlfn.IFERROR(VLOOKUP(E91,'Rec.'!B:H,4,FALSE),"")</f>
        <v/>
      </c>
      <c r="C91" s="21" t="str">
        <f>_xlfn.IFERROR(VLOOKUP(E91,'Rec.'!B:H,5,FALSE),"")</f>
        <v/>
      </c>
      <c r="D91" s="20" t="str">
        <f>_xlfn.IFERROR(VLOOKUP(E91,'Rec.'!B:H,6,FALSE),"")</f>
        <v/>
      </c>
      <c r="E91" s="20" t="str">
        <f>_xlfn.IFERROR(VLOOKUP(ROW()-8,'Q2.SL'!B:Q,6,FALSE),"")</f>
        <v/>
      </c>
      <c r="F91" s="20" t="str">
        <f>VLOOKUP(E91,'Q2.SL'!G:O,6,FALSE)</f>
        <v/>
      </c>
      <c r="G91" s="31" t="str">
        <f>IF(ROW()-8&gt;'Inf.'!$I$10,"",VLOOKUP(E91,'Q2.SL'!G:O,4,FALSE))</f>
        <v/>
      </c>
      <c r="H91" s="20" t="str">
        <f>IF(ROW()-8&gt;'Inf.'!$I$10,"",VLOOKUP(E91,'Q2.SL'!G:O,5,FALSE))</f>
        <v/>
      </c>
      <c r="I91" s="46"/>
      <c r="J91" t="str">
        <f ca="1" t="shared" si="1"/>
        <v/>
      </c>
    </row>
    <row r="92" spans="1:10" ht="21.95" customHeight="1">
      <c r="A92" s="20" t="str">
        <f>VLOOKUP(E92,'Q2.SL'!G:O,8,FALSE)</f>
        <v/>
      </c>
      <c r="B92" s="21" t="str">
        <f>_xlfn.IFERROR(VLOOKUP(E92,'Rec.'!B:H,4,FALSE),"")</f>
        <v/>
      </c>
      <c r="C92" s="21" t="str">
        <f>_xlfn.IFERROR(VLOOKUP(E92,'Rec.'!B:H,5,FALSE),"")</f>
        <v/>
      </c>
      <c r="D92" s="20" t="str">
        <f>_xlfn.IFERROR(VLOOKUP(E92,'Rec.'!B:H,6,FALSE),"")</f>
        <v/>
      </c>
      <c r="E92" s="20" t="str">
        <f>_xlfn.IFERROR(VLOOKUP(ROW()-8,'Q2.SL'!B:Q,6,FALSE),"")</f>
        <v/>
      </c>
      <c r="F92" s="20" t="str">
        <f>VLOOKUP(E92,'Q2.SL'!G:O,6,FALSE)</f>
        <v/>
      </c>
      <c r="G92" s="31" t="str">
        <f>IF(ROW()-8&gt;'Inf.'!$I$10,"",VLOOKUP(E92,'Q2.SL'!G:O,4,FALSE))</f>
        <v/>
      </c>
      <c r="H92" s="20" t="str">
        <f>IF(ROW()-8&gt;'Inf.'!$I$10,"",VLOOKUP(E92,'Q2.SL'!G:O,5,FALSE))</f>
        <v/>
      </c>
      <c r="I92" s="46"/>
      <c r="J92" t="str">
        <f ca="1" t="shared" si="1"/>
        <v/>
      </c>
    </row>
    <row r="93" spans="1:10" ht="21.95" customHeight="1">
      <c r="A93" s="20" t="str">
        <f>VLOOKUP(E93,'Q2.SL'!G:O,8,FALSE)</f>
        <v/>
      </c>
      <c r="B93" s="21" t="str">
        <f>_xlfn.IFERROR(VLOOKUP(E93,'Rec.'!B:H,4,FALSE),"")</f>
        <v/>
      </c>
      <c r="C93" s="21" t="str">
        <f>_xlfn.IFERROR(VLOOKUP(E93,'Rec.'!B:H,5,FALSE),"")</f>
        <v/>
      </c>
      <c r="D93" s="20" t="str">
        <f>_xlfn.IFERROR(VLOOKUP(E93,'Rec.'!B:H,6,FALSE),"")</f>
        <v/>
      </c>
      <c r="E93" s="20" t="str">
        <f>_xlfn.IFERROR(VLOOKUP(ROW()-8,'Q2.SL'!B:Q,6,FALSE),"")</f>
        <v/>
      </c>
      <c r="F93" s="20" t="str">
        <f>VLOOKUP(E93,'Q2.SL'!G:O,6,FALSE)</f>
        <v/>
      </c>
      <c r="G93" s="31" t="str">
        <f>IF(ROW()-8&gt;'Inf.'!$I$10,"",VLOOKUP(E93,'Q2.SL'!G:O,4,FALSE))</f>
        <v/>
      </c>
      <c r="H93" s="20" t="str">
        <f>IF(ROW()-8&gt;'Inf.'!$I$10,"",VLOOKUP(E93,'Q2.SL'!G:O,5,FALSE))</f>
        <v/>
      </c>
      <c r="I93" s="46"/>
      <c r="J93" t="str">
        <f ca="1" t="shared" si="1"/>
        <v/>
      </c>
    </row>
    <row r="94" spans="1:10" ht="21.95" customHeight="1">
      <c r="A94" s="20" t="str">
        <f>VLOOKUP(E94,'Q2.SL'!G:O,8,FALSE)</f>
        <v/>
      </c>
      <c r="B94" s="21" t="str">
        <f>_xlfn.IFERROR(VLOOKUP(E94,'Rec.'!B:H,4,FALSE),"")</f>
        <v/>
      </c>
      <c r="C94" s="21" t="str">
        <f>_xlfn.IFERROR(VLOOKUP(E94,'Rec.'!B:H,5,FALSE),"")</f>
        <v/>
      </c>
      <c r="D94" s="20" t="str">
        <f>_xlfn.IFERROR(VLOOKUP(E94,'Rec.'!B:H,6,FALSE),"")</f>
        <v/>
      </c>
      <c r="E94" s="20" t="str">
        <f>_xlfn.IFERROR(VLOOKUP(ROW()-8,'Q2.SL'!B:Q,6,FALSE),"")</f>
        <v/>
      </c>
      <c r="F94" s="20" t="str">
        <f>VLOOKUP(E94,'Q2.SL'!G:O,6,FALSE)</f>
        <v/>
      </c>
      <c r="G94" s="31" t="str">
        <f>IF(ROW()-8&gt;'Inf.'!$I$10,"",VLOOKUP(E94,'Q2.SL'!G:O,4,FALSE))</f>
        <v/>
      </c>
      <c r="H94" s="20" t="str">
        <f>IF(ROW()-8&gt;'Inf.'!$I$10,"",VLOOKUP(E94,'Q2.SL'!G:O,5,FALSE))</f>
        <v/>
      </c>
      <c r="I94" s="46"/>
      <c r="J94" t="str">
        <f ca="1" t="shared" si="1"/>
        <v/>
      </c>
    </row>
    <row r="95" spans="1:10" ht="21.95" customHeight="1">
      <c r="A95" s="20" t="str">
        <f>VLOOKUP(E95,'Q2.SL'!G:O,8,FALSE)</f>
        <v/>
      </c>
      <c r="B95" s="21" t="str">
        <f>_xlfn.IFERROR(VLOOKUP(E95,'Rec.'!B:H,4,FALSE),"")</f>
        <v/>
      </c>
      <c r="C95" s="21" t="str">
        <f>_xlfn.IFERROR(VLOOKUP(E95,'Rec.'!B:H,5,FALSE),"")</f>
        <v/>
      </c>
      <c r="D95" s="20" t="str">
        <f>_xlfn.IFERROR(VLOOKUP(E95,'Rec.'!B:H,6,FALSE),"")</f>
        <v/>
      </c>
      <c r="E95" s="20" t="str">
        <f>_xlfn.IFERROR(VLOOKUP(ROW()-8,'Q2.SL'!B:Q,6,FALSE),"")</f>
        <v/>
      </c>
      <c r="F95" s="20" t="str">
        <f>VLOOKUP(E95,'Q2.SL'!G:O,6,FALSE)</f>
        <v/>
      </c>
      <c r="G95" s="31" t="str">
        <f>IF(ROW()-8&gt;'Inf.'!$I$10,"",VLOOKUP(E95,'Q2.SL'!G:O,4,FALSE))</f>
        <v/>
      </c>
      <c r="H95" s="20" t="str">
        <f>IF(ROW()-8&gt;'Inf.'!$I$10,"",VLOOKUP(E95,'Q2.SL'!G:O,5,FALSE))</f>
        <v/>
      </c>
      <c r="I95" s="46"/>
      <c r="J95" t="str">
        <f ca="1" t="shared" si="1"/>
        <v/>
      </c>
    </row>
    <row r="96" spans="1:10" ht="21.95" customHeight="1">
      <c r="A96" s="20" t="str">
        <f>VLOOKUP(E96,'Q2.SL'!G:O,8,FALSE)</f>
        <v/>
      </c>
      <c r="B96" s="21" t="str">
        <f>_xlfn.IFERROR(VLOOKUP(E96,'Rec.'!B:H,4,FALSE),"")</f>
        <v/>
      </c>
      <c r="C96" s="21" t="str">
        <f>_xlfn.IFERROR(VLOOKUP(E96,'Rec.'!B:H,5,FALSE),"")</f>
        <v/>
      </c>
      <c r="D96" s="20" t="str">
        <f>_xlfn.IFERROR(VLOOKUP(E96,'Rec.'!B:H,6,FALSE),"")</f>
        <v/>
      </c>
      <c r="E96" s="20" t="str">
        <f>_xlfn.IFERROR(VLOOKUP(ROW()-8,'Q2.SL'!B:Q,6,FALSE),"")</f>
        <v/>
      </c>
      <c r="F96" s="20" t="str">
        <f>VLOOKUP(E96,'Q2.SL'!G:O,6,FALSE)</f>
        <v/>
      </c>
      <c r="G96" s="31" t="str">
        <f>IF(ROW()-8&gt;'Inf.'!$I$10,"",VLOOKUP(E96,'Q2.SL'!G:O,4,FALSE))</f>
        <v/>
      </c>
      <c r="H96" s="20" t="str">
        <f>IF(ROW()-8&gt;'Inf.'!$I$10,"",VLOOKUP(E96,'Q2.SL'!G:O,5,FALSE))</f>
        <v/>
      </c>
      <c r="I96" s="46"/>
      <c r="J96" t="str">
        <f ca="1" t="shared" si="1"/>
        <v/>
      </c>
    </row>
    <row r="97" spans="1:10" ht="21.95" customHeight="1">
      <c r="A97" s="20" t="str">
        <f>VLOOKUP(E97,'Q2.SL'!G:O,8,FALSE)</f>
        <v/>
      </c>
      <c r="B97" s="21" t="str">
        <f>_xlfn.IFERROR(VLOOKUP(E97,'Rec.'!B:H,4,FALSE),"")</f>
        <v/>
      </c>
      <c r="C97" s="21" t="str">
        <f>_xlfn.IFERROR(VLOOKUP(E97,'Rec.'!B:H,5,FALSE),"")</f>
        <v/>
      </c>
      <c r="D97" s="20" t="str">
        <f>_xlfn.IFERROR(VLOOKUP(E97,'Rec.'!B:H,6,FALSE),"")</f>
        <v/>
      </c>
      <c r="E97" s="20" t="str">
        <f>_xlfn.IFERROR(VLOOKUP(ROW()-8,'Q2.SL'!B:Q,6,FALSE),"")</f>
        <v/>
      </c>
      <c r="F97" s="20" t="str">
        <f>VLOOKUP(E97,'Q2.SL'!G:O,6,FALSE)</f>
        <v/>
      </c>
      <c r="G97" s="31" t="str">
        <f>IF(ROW()-8&gt;'Inf.'!$I$10,"",VLOOKUP(E97,'Q2.SL'!G:O,4,FALSE))</f>
        <v/>
      </c>
      <c r="H97" s="20" t="str">
        <f>IF(ROW()-8&gt;'Inf.'!$I$10,"",VLOOKUP(E97,'Q2.SL'!G:O,5,FALSE))</f>
        <v/>
      </c>
      <c r="I97" s="46"/>
      <c r="J97" t="str">
        <f ca="1" t="shared" si="1"/>
        <v/>
      </c>
    </row>
    <row r="98" spans="1:10" ht="21.95" customHeight="1">
      <c r="A98" s="20" t="str">
        <f>VLOOKUP(E98,'Q2.SL'!G:O,8,FALSE)</f>
        <v/>
      </c>
      <c r="B98" s="21" t="str">
        <f>_xlfn.IFERROR(VLOOKUP(E98,'Rec.'!B:H,4,FALSE),"")</f>
        <v/>
      </c>
      <c r="C98" s="21" t="str">
        <f>_xlfn.IFERROR(VLOOKUP(E98,'Rec.'!B:H,5,FALSE),"")</f>
        <v/>
      </c>
      <c r="D98" s="20" t="str">
        <f>_xlfn.IFERROR(VLOOKUP(E98,'Rec.'!B:H,6,FALSE),"")</f>
        <v/>
      </c>
      <c r="E98" s="20" t="str">
        <f>_xlfn.IFERROR(VLOOKUP(ROW()-8,'Q2.SL'!B:Q,6,FALSE),"")</f>
        <v/>
      </c>
      <c r="F98" s="20" t="str">
        <f>VLOOKUP(E98,'Q2.SL'!G:O,6,FALSE)</f>
        <v/>
      </c>
      <c r="G98" s="31" t="str">
        <f>IF(ROW()-8&gt;'Inf.'!$I$10,"",VLOOKUP(E98,'Q2.SL'!G:O,4,FALSE))</f>
        <v/>
      </c>
      <c r="H98" s="20" t="str">
        <f>IF(ROW()-8&gt;'Inf.'!$I$10,"",VLOOKUP(E98,'Q2.SL'!G:O,5,FALSE))</f>
        <v/>
      </c>
      <c r="I98" s="46"/>
      <c r="J98" t="str">
        <f ca="1" t="shared" si="1"/>
        <v/>
      </c>
    </row>
    <row r="99" spans="1:10" ht="21.95" customHeight="1">
      <c r="A99" s="20" t="str">
        <f>VLOOKUP(E99,'Q2.SL'!G:O,8,FALSE)</f>
        <v/>
      </c>
      <c r="B99" s="21" t="str">
        <f>_xlfn.IFERROR(VLOOKUP(E99,'Rec.'!B:H,4,FALSE),"")</f>
        <v/>
      </c>
      <c r="C99" s="21" t="str">
        <f>_xlfn.IFERROR(VLOOKUP(E99,'Rec.'!B:H,5,FALSE),"")</f>
        <v/>
      </c>
      <c r="D99" s="20" t="str">
        <f>_xlfn.IFERROR(VLOOKUP(E99,'Rec.'!B:H,6,FALSE),"")</f>
        <v/>
      </c>
      <c r="E99" s="20" t="str">
        <f>_xlfn.IFERROR(VLOOKUP(ROW()-8,'Q2.SL'!B:Q,6,FALSE),"")</f>
        <v/>
      </c>
      <c r="F99" s="20" t="str">
        <f>VLOOKUP(E99,'Q2.SL'!G:O,6,FALSE)</f>
        <v/>
      </c>
      <c r="G99" s="31" t="str">
        <f>IF(ROW()-8&gt;'Inf.'!$I$10,"",VLOOKUP(E99,'Q2.SL'!G:O,4,FALSE))</f>
        <v/>
      </c>
      <c r="H99" s="20" t="str">
        <f>IF(ROW()-8&gt;'Inf.'!$I$10,"",VLOOKUP(E99,'Q2.SL'!G:O,5,FALSE))</f>
        <v/>
      </c>
      <c r="I99" s="46"/>
      <c r="J99" t="str">
        <f ca="1" t="shared" si="1"/>
        <v/>
      </c>
    </row>
    <row r="100" spans="1:10" ht="21.95" customHeight="1">
      <c r="A100" s="20" t="str">
        <f>VLOOKUP(E100,'Q2.SL'!G:O,8,FALSE)</f>
        <v/>
      </c>
      <c r="B100" s="21" t="str">
        <f>_xlfn.IFERROR(VLOOKUP(E100,'Rec.'!B:H,4,FALSE),"")</f>
        <v/>
      </c>
      <c r="C100" s="21" t="str">
        <f>_xlfn.IFERROR(VLOOKUP(E100,'Rec.'!B:H,5,FALSE),"")</f>
        <v/>
      </c>
      <c r="D100" s="20" t="str">
        <f>_xlfn.IFERROR(VLOOKUP(E100,'Rec.'!B:H,6,FALSE),"")</f>
        <v/>
      </c>
      <c r="E100" s="20" t="str">
        <f>_xlfn.IFERROR(VLOOKUP(ROW()-8,'Q2.SL'!B:Q,6,FALSE),"")</f>
        <v/>
      </c>
      <c r="F100" s="20" t="str">
        <f>VLOOKUP(E100,'Q2.SL'!G:O,6,FALSE)</f>
        <v/>
      </c>
      <c r="G100" s="31" t="str">
        <f>IF(ROW()-8&gt;'Inf.'!$I$10,"",VLOOKUP(E100,'Q2.SL'!G:O,4,FALSE))</f>
        <v/>
      </c>
      <c r="H100" s="20" t="str">
        <f>IF(ROW()-8&gt;'Inf.'!$I$10,"",VLOOKUP(E100,'Q2.SL'!G:O,5,FALSE))</f>
        <v/>
      </c>
      <c r="I100" s="46"/>
      <c r="J100" t="str">
        <f ca="1" t="shared" si="1"/>
        <v/>
      </c>
    </row>
    <row r="101" spans="1:10" ht="21.95" customHeight="1">
      <c r="A101" s="20" t="str">
        <f>VLOOKUP(E101,'Q2.SL'!G:O,8,FALSE)</f>
        <v/>
      </c>
      <c r="B101" s="21" t="str">
        <f>_xlfn.IFERROR(VLOOKUP(E101,'Rec.'!B:H,4,FALSE),"")</f>
        <v/>
      </c>
      <c r="C101" s="21" t="str">
        <f>_xlfn.IFERROR(VLOOKUP(E101,'Rec.'!B:H,5,FALSE),"")</f>
        <v/>
      </c>
      <c r="D101" s="20" t="str">
        <f>_xlfn.IFERROR(VLOOKUP(E101,'Rec.'!B:H,6,FALSE),"")</f>
        <v/>
      </c>
      <c r="E101" s="20" t="str">
        <f>_xlfn.IFERROR(VLOOKUP(ROW()-8,'Q2.SL'!B:Q,6,FALSE),"")</f>
        <v/>
      </c>
      <c r="F101" s="20" t="str">
        <f>VLOOKUP(E101,'Q2.SL'!G:O,6,FALSE)</f>
        <v/>
      </c>
      <c r="G101" s="31" t="str">
        <f>IF(ROW()-8&gt;'Inf.'!$I$10,"",VLOOKUP(E101,'Q2.SL'!G:O,4,FALSE))</f>
        <v/>
      </c>
      <c r="H101" s="20" t="str">
        <f>IF(ROW()-8&gt;'Inf.'!$I$10,"",VLOOKUP(E101,'Q2.SL'!G:O,5,FALSE))</f>
        <v/>
      </c>
      <c r="I101" s="46"/>
      <c r="J101" t="str">
        <f ca="1" t="shared" si="1"/>
        <v/>
      </c>
    </row>
    <row r="102" spans="1:10" ht="21.95" customHeight="1">
      <c r="A102" s="20" t="str">
        <f>VLOOKUP(E102,'Q2.SL'!G:O,8,FALSE)</f>
        <v/>
      </c>
      <c r="B102" s="21" t="str">
        <f>_xlfn.IFERROR(VLOOKUP(E102,'Rec.'!B:H,4,FALSE),"")</f>
        <v/>
      </c>
      <c r="C102" s="21" t="str">
        <f>_xlfn.IFERROR(VLOOKUP(E102,'Rec.'!B:H,5,FALSE),"")</f>
        <v/>
      </c>
      <c r="D102" s="20" t="str">
        <f>_xlfn.IFERROR(VLOOKUP(E102,'Rec.'!B:H,6,FALSE),"")</f>
        <v/>
      </c>
      <c r="E102" s="20" t="str">
        <f>_xlfn.IFERROR(VLOOKUP(ROW()-8,'Q2.SL'!B:Q,6,FALSE),"")</f>
        <v/>
      </c>
      <c r="F102" s="20" t="str">
        <f>VLOOKUP(E102,'Q2.SL'!G:O,6,FALSE)</f>
        <v/>
      </c>
      <c r="G102" s="31" t="str">
        <f>IF(ROW()-8&gt;'Inf.'!$I$10,"",VLOOKUP(E102,'Q2.SL'!G:O,4,FALSE))</f>
        <v/>
      </c>
      <c r="H102" s="20" t="str">
        <f>IF(ROW()-8&gt;'Inf.'!$I$10,"",VLOOKUP(E102,'Q2.SL'!G:O,5,FALSE))</f>
        <v/>
      </c>
      <c r="I102" s="46"/>
      <c r="J102" t="str">
        <f ca="1" t="shared" si="1"/>
        <v/>
      </c>
    </row>
    <row r="103" spans="1:10" ht="21.95" customHeight="1">
      <c r="A103" s="20" t="str">
        <f>VLOOKUP(E103,'Q2.SL'!G:O,8,FALSE)</f>
        <v/>
      </c>
      <c r="B103" s="21" t="str">
        <f>_xlfn.IFERROR(VLOOKUP(E103,'Rec.'!B:H,4,FALSE),"")</f>
        <v/>
      </c>
      <c r="C103" s="21" t="str">
        <f>_xlfn.IFERROR(VLOOKUP(E103,'Rec.'!B:H,5,FALSE),"")</f>
        <v/>
      </c>
      <c r="D103" s="20" t="str">
        <f>_xlfn.IFERROR(VLOOKUP(E103,'Rec.'!B:H,6,FALSE),"")</f>
        <v/>
      </c>
      <c r="E103" s="20" t="str">
        <f>_xlfn.IFERROR(VLOOKUP(ROW()-8,'Q2.SL'!B:Q,6,FALSE),"")</f>
        <v/>
      </c>
      <c r="F103" s="20" t="str">
        <f>VLOOKUP(E103,'Q2.SL'!G:O,6,FALSE)</f>
        <v/>
      </c>
      <c r="G103" s="31" t="str">
        <f>IF(ROW()-8&gt;'Inf.'!$I$10,"",VLOOKUP(E103,'Q2.SL'!G:O,4,FALSE))</f>
        <v/>
      </c>
      <c r="H103" s="20" t="str">
        <f>IF(ROW()-8&gt;'Inf.'!$I$10,"",VLOOKUP(E103,'Q2.SL'!G:O,5,FALSE))</f>
        <v/>
      </c>
      <c r="I103" s="46"/>
      <c r="J103" t="str">
        <f ca="1" t="shared" si="1"/>
        <v/>
      </c>
    </row>
    <row r="104" spans="1:10" ht="21.95" customHeight="1">
      <c r="A104" s="20" t="str">
        <f>VLOOKUP(E104,'Q2.SL'!G:O,8,FALSE)</f>
        <v/>
      </c>
      <c r="B104" s="21" t="str">
        <f>_xlfn.IFERROR(VLOOKUP(E104,'Rec.'!B:H,4,FALSE),"")</f>
        <v/>
      </c>
      <c r="C104" s="21" t="str">
        <f>_xlfn.IFERROR(VLOOKUP(E104,'Rec.'!B:H,5,FALSE),"")</f>
        <v/>
      </c>
      <c r="D104" s="20" t="str">
        <f>_xlfn.IFERROR(VLOOKUP(E104,'Rec.'!B:H,6,FALSE),"")</f>
        <v/>
      </c>
      <c r="E104" s="20" t="str">
        <f>_xlfn.IFERROR(VLOOKUP(ROW()-8,'Q2.SL'!B:Q,6,FALSE),"")</f>
        <v/>
      </c>
      <c r="F104" s="20" t="str">
        <f>VLOOKUP(E104,'Q2.SL'!G:O,6,FALSE)</f>
        <v/>
      </c>
      <c r="G104" s="31" t="str">
        <f>IF(ROW()-8&gt;'Inf.'!$I$10,"",VLOOKUP(E104,'Q2.SL'!G:O,4,FALSE))</f>
        <v/>
      </c>
      <c r="H104" s="20" t="str">
        <f>IF(ROW()-8&gt;'Inf.'!$I$10,"",VLOOKUP(E104,'Q2.SL'!G:O,5,FALSE))</f>
        <v/>
      </c>
      <c r="I104" s="46"/>
      <c r="J104" t="str">
        <f ca="1" t="shared" si="1"/>
        <v/>
      </c>
    </row>
    <row r="105" spans="1:10" ht="21.95" customHeight="1">
      <c r="A105" s="20" t="str">
        <f>VLOOKUP(E105,'Q2.SL'!G:O,8,FALSE)</f>
        <v/>
      </c>
      <c r="B105" s="21" t="str">
        <f>_xlfn.IFERROR(VLOOKUP(E105,'Rec.'!B:H,4,FALSE),"")</f>
        <v/>
      </c>
      <c r="C105" s="21" t="str">
        <f>_xlfn.IFERROR(VLOOKUP(E105,'Rec.'!B:H,5,FALSE),"")</f>
        <v/>
      </c>
      <c r="D105" s="20" t="str">
        <f>_xlfn.IFERROR(VLOOKUP(E105,'Rec.'!B:H,6,FALSE),"")</f>
        <v/>
      </c>
      <c r="E105" s="20" t="str">
        <f>_xlfn.IFERROR(VLOOKUP(ROW()-8,'Q2.SL'!B:Q,6,FALSE),"")</f>
        <v/>
      </c>
      <c r="F105" s="20" t="str">
        <f>VLOOKUP(E105,'Q2.SL'!G:O,6,FALSE)</f>
        <v/>
      </c>
      <c r="G105" s="31" t="str">
        <f>IF(ROW()-8&gt;'Inf.'!$I$10,"",VLOOKUP(E105,'Q2.SL'!G:O,4,FALSE))</f>
        <v/>
      </c>
      <c r="H105" s="20" t="str">
        <f>IF(ROW()-8&gt;'Inf.'!$I$10,"",VLOOKUP(E105,'Q2.SL'!G:O,5,FALSE))</f>
        <v/>
      </c>
      <c r="I105" s="46"/>
      <c r="J105" t="str">
        <f ca="1" t="shared" si="1"/>
        <v/>
      </c>
    </row>
    <row r="106" spans="1:10" ht="21.95" customHeight="1">
      <c r="A106" s="20" t="str">
        <f>VLOOKUP(E106,'Q2.SL'!G:O,8,FALSE)</f>
        <v/>
      </c>
      <c r="B106" s="21" t="str">
        <f>_xlfn.IFERROR(VLOOKUP(E106,'Rec.'!B:H,4,FALSE),"")</f>
        <v/>
      </c>
      <c r="C106" s="21" t="str">
        <f>_xlfn.IFERROR(VLOOKUP(E106,'Rec.'!B:H,5,FALSE),"")</f>
        <v/>
      </c>
      <c r="D106" s="20" t="str">
        <f>_xlfn.IFERROR(VLOOKUP(E106,'Rec.'!B:H,6,FALSE),"")</f>
        <v/>
      </c>
      <c r="E106" s="20" t="str">
        <f>_xlfn.IFERROR(VLOOKUP(ROW()-8,'Q2.SL'!B:Q,6,FALSE),"")</f>
        <v/>
      </c>
      <c r="F106" s="20" t="str">
        <f>VLOOKUP(E106,'Q2.SL'!G:O,6,FALSE)</f>
        <v/>
      </c>
      <c r="G106" s="31" t="str">
        <f>IF(ROW()-8&gt;'Inf.'!$I$10,"",VLOOKUP(E106,'Q2.SL'!G:O,4,FALSE))</f>
        <v/>
      </c>
      <c r="H106" s="20" t="str">
        <f>IF(ROW()-8&gt;'Inf.'!$I$10,"",VLOOKUP(E106,'Q2.SL'!G:O,5,FALSE))</f>
        <v/>
      </c>
      <c r="I106" s="46"/>
      <c r="J106" t="str">
        <f ca="1" t="shared" si="1"/>
        <v/>
      </c>
    </row>
    <row r="107" spans="1:10" ht="21.95" customHeight="1">
      <c r="A107" s="20" t="str">
        <f>VLOOKUP(E107,'Q2.SL'!G:O,8,FALSE)</f>
        <v/>
      </c>
      <c r="B107" s="21" t="str">
        <f>_xlfn.IFERROR(VLOOKUP(E107,'Rec.'!B:H,4,FALSE),"")</f>
        <v/>
      </c>
      <c r="C107" s="21" t="str">
        <f>_xlfn.IFERROR(VLOOKUP(E107,'Rec.'!B:H,5,FALSE),"")</f>
        <v/>
      </c>
      <c r="D107" s="20" t="str">
        <f>_xlfn.IFERROR(VLOOKUP(E107,'Rec.'!B:H,6,FALSE),"")</f>
        <v/>
      </c>
      <c r="E107" s="20" t="str">
        <f>_xlfn.IFERROR(VLOOKUP(ROW()-8,'Q2.SL'!B:Q,6,FALSE),"")</f>
        <v/>
      </c>
      <c r="F107" s="20" t="str">
        <f>VLOOKUP(E107,'Q2.SL'!G:O,6,FALSE)</f>
        <v/>
      </c>
      <c r="G107" s="31" t="str">
        <f>IF(ROW()-8&gt;'Inf.'!$I$10,"",VLOOKUP(E107,'Q2.SL'!G:O,4,FALSE))</f>
        <v/>
      </c>
      <c r="H107" s="20" t="str">
        <f>IF(ROW()-8&gt;'Inf.'!$I$10,"",VLOOKUP(E107,'Q2.SL'!G:O,5,FALSE))</f>
        <v/>
      </c>
      <c r="I107" s="46"/>
      <c r="J107" t="str">
        <f ca="1" t="shared" si="1"/>
        <v/>
      </c>
    </row>
    <row r="108" spans="1:10" ht="21.95" customHeight="1">
      <c r="A108" s="20" t="str">
        <f>VLOOKUP(E108,'Q2.SL'!G:O,8,FALSE)</f>
        <v/>
      </c>
      <c r="B108" s="21" t="str">
        <f>_xlfn.IFERROR(VLOOKUP(E108,'Rec.'!B:H,4,FALSE),"")</f>
        <v/>
      </c>
      <c r="C108" s="21" t="str">
        <f>_xlfn.IFERROR(VLOOKUP(E108,'Rec.'!B:H,5,FALSE),"")</f>
        <v/>
      </c>
      <c r="D108" s="20" t="str">
        <f>_xlfn.IFERROR(VLOOKUP(E108,'Rec.'!B:H,6,FALSE),"")</f>
        <v/>
      </c>
      <c r="E108" s="20" t="str">
        <f>_xlfn.IFERROR(VLOOKUP(ROW()-8,'Q2.SL'!B:Q,6,FALSE),"")</f>
        <v/>
      </c>
      <c r="F108" s="20" t="str">
        <f>VLOOKUP(E108,'Q2.SL'!G:O,6,FALSE)</f>
        <v/>
      </c>
      <c r="G108" s="31" t="str">
        <f>IF(ROW()-8&gt;'Inf.'!$I$10,"",VLOOKUP(E108,'Q2.SL'!G:O,4,FALSE))</f>
        <v/>
      </c>
      <c r="H108" s="20" t="str">
        <f>IF(ROW()-8&gt;'Inf.'!$I$10,"",VLOOKUP(E108,'Q2.SL'!G:O,5,FALSE))</f>
        <v/>
      </c>
      <c r="I108" s="46"/>
      <c r="J108" t="str">
        <f ca="1" t="shared" si="1"/>
        <v/>
      </c>
    </row>
    <row r="109" spans="1:10" ht="21.95" customHeight="1">
      <c r="A109" s="20" t="str">
        <f>VLOOKUP(E109,'Q2.SL'!G:O,8,FALSE)</f>
        <v/>
      </c>
      <c r="B109" s="21" t="str">
        <f>_xlfn.IFERROR(VLOOKUP(E109,'Rec.'!B:H,4,FALSE),"")</f>
        <v/>
      </c>
      <c r="C109" s="21" t="str">
        <f>_xlfn.IFERROR(VLOOKUP(E109,'Rec.'!B:H,5,FALSE),"")</f>
        <v/>
      </c>
      <c r="D109" s="20" t="str">
        <f>_xlfn.IFERROR(VLOOKUP(E109,'Rec.'!B:H,6,FALSE),"")</f>
        <v/>
      </c>
      <c r="E109" s="20" t="str">
        <f>_xlfn.IFERROR(VLOOKUP(ROW()-8,'Q2.SL'!B:Q,6,FALSE),"")</f>
        <v/>
      </c>
      <c r="F109" s="20" t="str">
        <f>VLOOKUP(E109,'Q2.SL'!G:O,6,FALSE)</f>
        <v/>
      </c>
      <c r="G109" s="31" t="str">
        <f>IF(ROW()-8&gt;'Inf.'!$I$10,"",VLOOKUP(E109,'Q2.SL'!G:O,4,FALSE))</f>
        <v/>
      </c>
      <c r="H109" s="20" t="str">
        <f>IF(ROW()-8&gt;'Inf.'!$I$10,"",VLOOKUP(E109,'Q2.SL'!G:O,5,FALSE))</f>
        <v/>
      </c>
      <c r="I109" s="46"/>
      <c r="J109" t="str">
        <f ca="1" t="shared" si="1"/>
        <v/>
      </c>
    </row>
    <row r="110" spans="1:10" ht="21.95" customHeight="1">
      <c r="A110" s="20" t="str">
        <f>VLOOKUP(E110,'Q2.SL'!G:O,8,FALSE)</f>
        <v/>
      </c>
      <c r="B110" s="21" t="str">
        <f>_xlfn.IFERROR(VLOOKUP(E110,'Rec.'!B:H,4,FALSE),"")</f>
        <v/>
      </c>
      <c r="C110" s="21" t="str">
        <f>_xlfn.IFERROR(VLOOKUP(E110,'Rec.'!B:H,5,FALSE),"")</f>
        <v/>
      </c>
      <c r="D110" s="20" t="str">
        <f>_xlfn.IFERROR(VLOOKUP(E110,'Rec.'!B:H,6,FALSE),"")</f>
        <v/>
      </c>
      <c r="E110" s="20" t="str">
        <f>_xlfn.IFERROR(VLOOKUP(ROW()-8,'Q2.SL'!B:Q,6,FALSE),"")</f>
        <v/>
      </c>
      <c r="F110" s="20" t="str">
        <f>VLOOKUP(E110,'Q2.SL'!G:O,6,FALSE)</f>
        <v/>
      </c>
      <c r="G110" s="31" t="str">
        <f>IF(ROW()-8&gt;'Inf.'!$I$10,"",VLOOKUP(E110,'Q2.SL'!G:O,4,FALSE))</f>
        <v/>
      </c>
      <c r="H110" s="20" t="str">
        <f>IF(ROW()-8&gt;'Inf.'!$I$10,"",VLOOKUP(E110,'Q2.SL'!G:O,5,FALSE))</f>
        <v/>
      </c>
      <c r="I110" s="46"/>
      <c r="J110" t="str">
        <f ca="1" t="shared" si="1"/>
        <v/>
      </c>
    </row>
    <row r="111" spans="1:10" ht="21.95" customHeight="1">
      <c r="A111" s="20" t="str">
        <f>VLOOKUP(E111,'Q2.SL'!G:O,8,FALSE)</f>
        <v/>
      </c>
      <c r="B111" s="21" t="str">
        <f>_xlfn.IFERROR(VLOOKUP(E111,'Rec.'!B:H,4,FALSE),"")</f>
        <v/>
      </c>
      <c r="C111" s="21" t="str">
        <f>_xlfn.IFERROR(VLOOKUP(E111,'Rec.'!B:H,5,FALSE),"")</f>
        <v/>
      </c>
      <c r="D111" s="20" t="str">
        <f>_xlfn.IFERROR(VLOOKUP(E111,'Rec.'!B:H,6,FALSE),"")</f>
        <v/>
      </c>
      <c r="E111" s="20" t="str">
        <f>_xlfn.IFERROR(VLOOKUP(ROW()-8,'Q2.SL'!B:Q,6,FALSE),"")</f>
        <v/>
      </c>
      <c r="F111" s="20" t="str">
        <f>VLOOKUP(E111,'Q2.SL'!G:O,6,FALSE)</f>
        <v/>
      </c>
      <c r="G111" s="31" t="str">
        <f>IF(ROW()-8&gt;'Inf.'!$I$10,"",VLOOKUP(E111,'Q2.SL'!G:O,4,FALSE))</f>
        <v/>
      </c>
      <c r="H111" s="20" t="str">
        <f>IF(ROW()-8&gt;'Inf.'!$I$10,"",VLOOKUP(E111,'Q2.SL'!G:O,5,FALSE))</f>
        <v/>
      </c>
      <c r="I111" s="46"/>
      <c r="J111" t="str">
        <f ca="1" t="shared" si="1"/>
        <v/>
      </c>
    </row>
    <row r="112" spans="1:10" ht="21.95" customHeight="1">
      <c r="A112" s="20" t="str">
        <f>VLOOKUP(E112,'Q2.SL'!G:O,8,FALSE)</f>
        <v/>
      </c>
      <c r="B112" s="21" t="str">
        <f>_xlfn.IFERROR(VLOOKUP(E112,'Rec.'!B:H,4,FALSE),"")</f>
        <v/>
      </c>
      <c r="C112" s="21" t="str">
        <f>_xlfn.IFERROR(VLOOKUP(E112,'Rec.'!B:H,5,FALSE),"")</f>
        <v/>
      </c>
      <c r="D112" s="20" t="str">
        <f>_xlfn.IFERROR(VLOOKUP(E112,'Rec.'!B:H,6,FALSE),"")</f>
        <v/>
      </c>
      <c r="E112" s="20" t="str">
        <f>_xlfn.IFERROR(VLOOKUP(ROW()-8,'Q2.SL'!B:Q,6,FALSE),"")</f>
        <v/>
      </c>
      <c r="F112" s="20" t="str">
        <f>VLOOKUP(E112,'Q2.SL'!G:O,6,FALSE)</f>
        <v/>
      </c>
      <c r="G112" s="31" t="str">
        <f>IF(ROW()-8&gt;'Inf.'!$I$10,"",VLOOKUP(E112,'Q2.SL'!G:O,4,FALSE))</f>
        <v/>
      </c>
      <c r="H112" s="20" t="str">
        <f>IF(ROW()-8&gt;'Inf.'!$I$10,"",VLOOKUP(E112,'Q2.SL'!G:O,5,FALSE))</f>
        <v/>
      </c>
      <c r="I112" s="46"/>
      <c r="J112" t="str">
        <f ca="1" t="shared" si="1"/>
        <v/>
      </c>
    </row>
    <row r="113" spans="1:10" ht="21.95" customHeight="1">
      <c r="A113" s="20" t="str">
        <f>VLOOKUP(E113,'Q2.SL'!G:O,8,FALSE)</f>
        <v/>
      </c>
      <c r="B113" s="21" t="str">
        <f>_xlfn.IFERROR(VLOOKUP(E113,'Rec.'!B:H,4,FALSE),"")</f>
        <v/>
      </c>
      <c r="C113" s="21" t="str">
        <f>_xlfn.IFERROR(VLOOKUP(E113,'Rec.'!B:H,5,FALSE),"")</f>
        <v/>
      </c>
      <c r="D113" s="20" t="str">
        <f>_xlfn.IFERROR(VLOOKUP(E113,'Rec.'!B:H,6,FALSE),"")</f>
        <v/>
      </c>
      <c r="E113" s="20" t="str">
        <f>_xlfn.IFERROR(VLOOKUP(ROW()-8,'Q2.SL'!B:Q,6,FALSE),"")</f>
        <v/>
      </c>
      <c r="F113" s="20" t="str">
        <f>VLOOKUP(E113,'Q2.SL'!G:O,6,FALSE)</f>
        <v/>
      </c>
      <c r="G113" s="31" t="str">
        <f>IF(ROW()-8&gt;'Inf.'!$I$10,"",VLOOKUP(E113,'Q2.SL'!G:O,4,FALSE))</f>
        <v/>
      </c>
      <c r="H113" s="20" t="str">
        <f>IF(ROW()-8&gt;'Inf.'!$I$10,"",VLOOKUP(E113,'Q2.SL'!G:O,5,FALSE))</f>
        <v/>
      </c>
      <c r="I113" s="46"/>
      <c r="J113" t="str">
        <f ca="1" t="shared" si="1"/>
        <v/>
      </c>
    </row>
    <row r="114" spans="1:10" ht="21.95" customHeight="1">
      <c r="A114" s="20" t="str">
        <f>VLOOKUP(E114,'Q2.SL'!G:O,8,FALSE)</f>
        <v/>
      </c>
      <c r="B114" s="21" t="str">
        <f>_xlfn.IFERROR(VLOOKUP(E114,'Rec.'!B:H,4,FALSE),"")</f>
        <v/>
      </c>
      <c r="C114" s="21" t="str">
        <f>_xlfn.IFERROR(VLOOKUP(E114,'Rec.'!B:H,5,FALSE),"")</f>
        <v/>
      </c>
      <c r="D114" s="20" t="str">
        <f>_xlfn.IFERROR(VLOOKUP(E114,'Rec.'!B:H,6,FALSE),"")</f>
        <v/>
      </c>
      <c r="E114" s="20" t="str">
        <f>_xlfn.IFERROR(VLOOKUP(ROW()-8,'Q2.SL'!B:Q,6,FALSE),"")</f>
        <v/>
      </c>
      <c r="F114" s="20" t="str">
        <f>VLOOKUP(E114,'Q2.SL'!G:O,6,FALSE)</f>
        <v/>
      </c>
      <c r="G114" s="31" t="str">
        <f>IF(ROW()-8&gt;'Inf.'!$I$10,"",VLOOKUP(E114,'Q2.SL'!G:O,4,FALSE))</f>
        <v/>
      </c>
      <c r="H114" s="20" t="str">
        <f>IF(ROW()-8&gt;'Inf.'!$I$10,"",VLOOKUP(E114,'Q2.SL'!G:O,5,FALSE))</f>
        <v/>
      </c>
      <c r="I114" s="46"/>
      <c r="J114" t="str">
        <f ca="1" t="shared" si="1"/>
        <v/>
      </c>
    </row>
    <row r="115" spans="1:10" ht="21.95" customHeight="1">
      <c r="A115" s="20" t="str">
        <f>VLOOKUP(E115,'Q2.SL'!G:O,8,FALSE)</f>
        <v/>
      </c>
      <c r="B115" s="21" t="str">
        <f>_xlfn.IFERROR(VLOOKUP(E115,'Rec.'!B:H,4,FALSE),"")</f>
        <v/>
      </c>
      <c r="C115" s="21" t="str">
        <f>_xlfn.IFERROR(VLOOKUP(E115,'Rec.'!B:H,5,FALSE),"")</f>
        <v/>
      </c>
      <c r="D115" s="20" t="str">
        <f>_xlfn.IFERROR(VLOOKUP(E115,'Rec.'!B:H,6,FALSE),"")</f>
        <v/>
      </c>
      <c r="E115" s="20" t="str">
        <f>_xlfn.IFERROR(VLOOKUP(ROW()-8,'Q2.SL'!B:Q,6,FALSE),"")</f>
        <v/>
      </c>
      <c r="F115" s="20" t="str">
        <f>VLOOKUP(E115,'Q2.SL'!G:O,6,FALSE)</f>
        <v/>
      </c>
      <c r="G115" s="31" t="str">
        <f>IF(ROW()-8&gt;'Inf.'!$I$10,"",VLOOKUP(E115,'Q2.SL'!G:O,4,FALSE))</f>
        <v/>
      </c>
      <c r="H115" s="20" t="str">
        <f>IF(ROW()-8&gt;'Inf.'!$I$10,"",VLOOKUP(E115,'Q2.SL'!G:O,5,FALSE))</f>
        <v/>
      </c>
      <c r="I115" s="46"/>
      <c r="J115" t="str">
        <f ca="1" t="shared" si="1"/>
        <v/>
      </c>
    </row>
    <row r="116" spans="1:10" ht="21.95" customHeight="1">
      <c r="A116" s="20" t="str">
        <f>VLOOKUP(E116,'Q2.SL'!G:O,8,FALSE)</f>
        <v/>
      </c>
      <c r="B116" s="21" t="str">
        <f>_xlfn.IFERROR(VLOOKUP(E116,'Rec.'!B:H,4,FALSE),"")</f>
        <v/>
      </c>
      <c r="C116" s="21" t="str">
        <f>_xlfn.IFERROR(VLOOKUP(E116,'Rec.'!B:H,5,FALSE),"")</f>
        <v/>
      </c>
      <c r="D116" s="20" t="str">
        <f>_xlfn.IFERROR(VLOOKUP(E116,'Rec.'!B:H,6,FALSE),"")</f>
        <v/>
      </c>
      <c r="E116" s="20" t="str">
        <f>_xlfn.IFERROR(VLOOKUP(ROW()-8,'Q2.SL'!B:Q,6,FALSE),"")</f>
        <v/>
      </c>
      <c r="F116" s="20" t="str">
        <f>VLOOKUP(E116,'Q2.SL'!G:O,6,FALSE)</f>
        <v/>
      </c>
      <c r="G116" s="31" t="str">
        <f>IF(ROW()-8&gt;'Inf.'!$I$10,"",VLOOKUP(E116,'Q2.SL'!G:O,4,FALSE))</f>
        <v/>
      </c>
      <c r="H116" s="20" t="str">
        <f>IF(ROW()-8&gt;'Inf.'!$I$10,"",VLOOKUP(E116,'Q2.SL'!G:O,5,FALSE))</f>
        <v/>
      </c>
      <c r="I116" s="46"/>
      <c r="J116" t="str">
        <f ca="1" t="shared" si="1"/>
        <v/>
      </c>
    </row>
    <row r="117" spans="1:10" ht="21.95" customHeight="1">
      <c r="A117" s="20" t="str">
        <f>VLOOKUP(E117,'Q2.SL'!G:O,8,FALSE)</f>
        <v/>
      </c>
      <c r="B117" s="21" t="str">
        <f>_xlfn.IFERROR(VLOOKUP(E117,'Rec.'!B:H,4,FALSE),"")</f>
        <v/>
      </c>
      <c r="C117" s="21" t="str">
        <f>_xlfn.IFERROR(VLOOKUP(E117,'Rec.'!B:H,5,FALSE),"")</f>
        <v/>
      </c>
      <c r="D117" s="20" t="str">
        <f>_xlfn.IFERROR(VLOOKUP(E117,'Rec.'!B:H,6,FALSE),"")</f>
        <v/>
      </c>
      <c r="E117" s="20" t="str">
        <f>_xlfn.IFERROR(VLOOKUP(ROW()-8,'Q2.SL'!B:Q,6,FALSE),"")</f>
        <v/>
      </c>
      <c r="F117" s="20" t="str">
        <f>VLOOKUP(E117,'Q2.SL'!G:O,6,FALSE)</f>
        <v/>
      </c>
      <c r="G117" s="31" t="str">
        <f>IF(ROW()-8&gt;'Inf.'!$I$10,"",VLOOKUP(E117,'Q2.SL'!G:O,4,FALSE))</f>
        <v/>
      </c>
      <c r="H117" s="20" t="str">
        <f>IF(ROW()-8&gt;'Inf.'!$I$10,"",VLOOKUP(E117,'Q2.SL'!G:O,5,FALSE))</f>
        <v/>
      </c>
      <c r="I117" s="46"/>
      <c r="J117" t="str">
        <f ca="1" t="shared" si="1"/>
        <v/>
      </c>
    </row>
    <row r="118" spans="1:10" ht="21.95" customHeight="1">
      <c r="A118" s="20" t="str">
        <f>VLOOKUP(E118,'Q2.SL'!G:O,8,FALSE)</f>
        <v/>
      </c>
      <c r="B118" s="21" t="str">
        <f>_xlfn.IFERROR(VLOOKUP(E118,'Rec.'!B:H,4,FALSE),"")</f>
        <v/>
      </c>
      <c r="C118" s="21" t="str">
        <f>_xlfn.IFERROR(VLOOKUP(E118,'Rec.'!B:H,5,FALSE),"")</f>
        <v/>
      </c>
      <c r="D118" s="20" t="str">
        <f>_xlfn.IFERROR(VLOOKUP(E118,'Rec.'!B:H,6,FALSE),"")</f>
        <v/>
      </c>
      <c r="E118" s="20" t="str">
        <f>_xlfn.IFERROR(VLOOKUP(ROW()-8,'Q2.SL'!B:Q,6,FALSE),"")</f>
        <v/>
      </c>
      <c r="F118" s="20" t="str">
        <f>VLOOKUP(E118,'Q2.SL'!G:O,6,FALSE)</f>
        <v/>
      </c>
      <c r="G118" s="31" t="str">
        <f>IF(ROW()-8&gt;'Inf.'!$I$10,"",VLOOKUP(E118,'Q2.SL'!G:O,4,FALSE))</f>
        <v/>
      </c>
      <c r="H118" s="20" t="str">
        <f>IF(ROW()-8&gt;'Inf.'!$I$10,"",VLOOKUP(E118,'Q2.SL'!G:O,5,FALSE))</f>
        <v/>
      </c>
      <c r="I118" s="46"/>
      <c r="J118" t="str">
        <f ca="1" t="shared" si="1"/>
        <v/>
      </c>
    </row>
    <row r="119" spans="1:10" ht="21.95" customHeight="1">
      <c r="A119" s="20" t="str">
        <f>VLOOKUP(E119,'Q2.SL'!G:O,8,FALSE)</f>
        <v/>
      </c>
      <c r="B119" s="21" t="str">
        <f>_xlfn.IFERROR(VLOOKUP(E119,'Rec.'!B:H,4,FALSE),"")</f>
        <v/>
      </c>
      <c r="C119" s="21" t="str">
        <f>_xlfn.IFERROR(VLOOKUP(E119,'Rec.'!B:H,5,FALSE),"")</f>
        <v/>
      </c>
      <c r="D119" s="20" t="str">
        <f>_xlfn.IFERROR(VLOOKUP(E119,'Rec.'!B:H,6,FALSE),"")</f>
        <v/>
      </c>
      <c r="E119" s="20" t="str">
        <f>_xlfn.IFERROR(VLOOKUP(ROW()-8,'Q2.SL'!B:Q,6,FALSE),"")</f>
        <v/>
      </c>
      <c r="F119" s="20" t="str">
        <f>VLOOKUP(E119,'Q2.SL'!G:O,6,FALSE)</f>
        <v/>
      </c>
      <c r="G119" s="31" t="str">
        <f>IF(ROW()-8&gt;'Inf.'!$I$10,"",VLOOKUP(E119,'Q2.SL'!G:O,4,FALSE))</f>
        <v/>
      </c>
      <c r="H119" s="20" t="str">
        <f>IF(ROW()-8&gt;'Inf.'!$I$10,"",VLOOKUP(E119,'Q2.SL'!G:O,5,FALSE))</f>
        <v/>
      </c>
      <c r="I119" s="46"/>
      <c r="J119" t="str">
        <f ca="1" t="shared" si="1"/>
        <v/>
      </c>
    </row>
    <row r="120" spans="1:10" ht="21.95" customHeight="1">
      <c r="A120" s="20" t="str">
        <f>VLOOKUP(E120,'Q2.SL'!G:O,8,FALSE)</f>
        <v/>
      </c>
      <c r="B120" s="21" t="str">
        <f>_xlfn.IFERROR(VLOOKUP(E120,'Rec.'!B:H,4,FALSE),"")</f>
        <v/>
      </c>
      <c r="C120" s="21" t="str">
        <f>_xlfn.IFERROR(VLOOKUP(E120,'Rec.'!B:H,5,FALSE),"")</f>
        <v/>
      </c>
      <c r="D120" s="20" t="str">
        <f>_xlfn.IFERROR(VLOOKUP(E120,'Rec.'!B:H,6,FALSE),"")</f>
        <v/>
      </c>
      <c r="E120" s="20" t="str">
        <f>_xlfn.IFERROR(VLOOKUP(ROW()-8,'Q2.SL'!B:Q,6,FALSE),"")</f>
        <v/>
      </c>
      <c r="F120" s="20" t="str">
        <f>VLOOKUP(E120,'Q2.SL'!G:O,6,FALSE)</f>
        <v/>
      </c>
      <c r="G120" s="31" t="str">
        <f>IF(ROW()-8&gt;'Inf.'!$I$10,"",VLOOKUP(E120,'Q2.SL'!G:O,4,FALSE))</f>
        <v/>
      </c>
      <c r="H120" s="20" t="str">
        <f>IF(ROW()-8&gt;'Inf.'!$I$10,"",VLOOKUP(E120,'Q2.SL'!G:O,5,FALSE))</f>
        <v/>
      </c>
      <c r="I120" s="46"/>
      <c r="J120" t="str">
        <f ca="1" t="shared" si="1"/>
        <v/>
      </c>
    </row>
    <row r="121" spans="1:10" ht="21.95" customHeight="1">
      <c r="A121" s="20" t="str">
        <f>VLOOKUP(E121,'Q2.SL'!G:O,8,FALSE)</f>
        <v/>
      </c>
      <c r="B121" s="21" t="str">
        <f>_xlfn.IFERROR(VLOOKUP(E121,'Rec.'!B:H,4,FALSE),"")</f>
        <v/>
      </c>
      <c r="C121" s="21" t="str">
        <f>_xlfn.IFERROR(VLOOKUP(E121,'Rec.'!B:H,5,FALSE),"")</f>
        <v/>
      </c>
      <c r="D121" s="20" t="str">
        <f>_xlfn.IFERROR(VLOOKUP(E121,'Rec.'!B:H,6,FALSE),"")</f>
        <v/>
      </c>
      <c r="E121" s="20" t="str">
        <f>_xlfn.IFERROR(VLOOKUP(ROW()-8,'Q2.SL'!B:Q,6,FALSE),"")</f>
        <v/>
      </c>
      <c r="F121" s="20" t="str">
        <f>VLOOKUP(E121,'Q2.SL'!G:O,6,FALSE)</f>
        <v/>
      </c>
      <c r="G121" s="31" t="str">
        <f>IF(ROW()-8&gt;'Inf.'!$I$10,"",VLOOKUP(E121,'Q2.SL'!G:O,4,FALSE))</f>
        <v/>
      </c>
      <c r="H121" s="20" t="str">
        <f>IF(ROW()-8&gt;'Inf.'!$I$10,"",VLOOKUP(E121,'Q2.SL'!G:O,5,FALSE))</f>
        <v/>
      </c>
      <c r="I121" s="46"/>
      <c r="J121" t="str">
        <f ca="1" t="shared" si="1"/>
        <v/>
      </c>
    </row>
    <row r="122" spans="1:10" ht="21.95" customHeight="1">
      <c r="A122" s="20" t="str">
        <f>VLOOKUP(E122,'Q2.SL'!G:O,8,FALSE)</f>
        <v/>
      </c>
      <c r="B122" s="21" t="str">
        <f>_xlfn.IFERROR(VLOOKUP(E122,'Rec.'!B:H,4,FALSE),"")</f>
        <v/>
      </c>
      <c r="C122" s="21" t="str">
        <f>_xlfn.IFERROR(VLOOKUP(E122,'Rec.'!B:H,5,FALSE),"")</f>
        <v/>
      </c>
      <c r="D122" s="20" t="str">
        <f>_xlfn.IFERROR(VLOOKUP(E122,'Rec.'!B:H,6,FALSE),"")</f>
        <v/>
      </c>
      <c r="E122" s="20" t="str">
        <f>_xlfn.IFERROR(VLOOKUP(ROW()-8,'Q2.SL'!B:Q,6,FALSE),"")</f>
        <v/>
      </c>
      <c r="F122" s="20" t="str">
        <f>VLOOKUP(E122,'Q2.SL'!G:O,6,FALSE)</f>
        <v/>
      </c>
      <c r="G122" s="31" t="str">
        <f>IF(ROW()-8&gt;'Inf.'!$I$10,"",VLOOKUP(E122,'Q2.SL'!G:O,4,FALSE))</f>
        <v/>
      </c>
      <c r="H122" s="20" t="str">
        <f>IF(ROW()-8&gt;'Inf.'!$I$10,"",VLOOKUP(E122,'Q2.SL'!G:O,5,FALSE))</f>
        <v/>
      </c>
      <c r="I122" s="46"/>
      <c r="J122" t="str">
        <f ca="1" t="shared" si="1"/>
        <v/>
      </c>
    </row>
    <row r="123" spans="1:10" ht="21.95" customHeight="1">
      <c r="A123" s="20" t="str">
        <f>VLOOKUP(E123,'Q2.SL'!G:O,8,FALSE)</f>
        <v/>
      </c>
      <c r="B123" s="21" t="str">
        <f>_xlfn.IFERROR(VLOOKUP(E123,'Rec.'!B:H,4,FALSE),"")</f>
        <v/>
      </c>
      <c r="C123" s="21" t="str">
        <f>_xlfn.IFERROR(VLOOKUP(E123,'Rec.'!B:H,5,FALSE),"")</f>
        <v/>
      </c>
      <c r="D123" s="20" t="str">
        <f>_xlfn.IFERROR(VLOOKUP(E123,'Rec.'!B:H,6,FALSE),"")</f>
        <v/>
      </c>
      <c r="E123" s="20" t="str">
        <f>_xlfn.IFERROR(VLOOKUP(ROW()-8,'Q2.SL'!B:Q,6,FALSE),"")</f>
        <v/>
      </c>
      <c r="F123" s="20" t="str">
        <f>VLOOKUP(E123,'Q2.SL'!G:O,6,FALSE)</f>
        <v/>
      </c>
      <c r="G123" s="31" t="str">
        <f>IF(ROW()-8&gt;'Inf.'!$I$10,"",VLOOKUP(E123,'Q2.SL'!G:O,4,FALSE))</f>
        <v/>
      </c>
      <c r="H123" s="20" t="str">
        <f>IF(ROW()-8&gt;'Inf.'!$I$10,"",VLOOKUP(E123,'Q2.SL'!G:O,5,FALSE))</f>
        <v/>
      </c>
      <c r="I123" s="46"/>
      <c r="J123" t="str">
        <f ca="1" t="shared" si="1"/>
        <v/>
      </c>
    </row>
    <row r="124" spans="1:10" ht="21.95" customHeight="1">
      <c r="A124" s="20" t="str">
        <f>VLOOKUP(E124,'Q2.SL'!G:O,8,FALSE)</f>
        <v/>
      </c>
      <c r="B124" s="21" t="str">
        <f>_xlfn.IFERROR(VLOOKUP(E124,'Rec.'!B:H,4,FALSE),"")</f>
        <v/>
      </c>
      <c r="C124" s="21" t="str">
        <f>_xlfn.IFERROR(VLOOKUP(E124,'Rec.'!B:H,5,FALSE),"")</f>
        <v/>
      </c>
      <c r="D124" s="20" t="str">
        <f>_xlfn.IFERROR(VLOOKUP(E124,'Rec.'!B:H,6,FALSE),"")</f>
        <v/>
      </c>
      <c r="E124" s="20" t="str">
        <f>_xlfn.IFERROR(VLOOKUP(ROW()-8,'Q2.SL'!B:Q,6,FALSE),"")</f>
        <v/>
      </c>
      <c r="F124" s="20" t="str">
        <f>VLOOKUP(E124,'Q2.SL'!G:O,6,FALSE)</f>
        <v/>
      </c>
      <c r="G124" s="31" t="str">
        <f>IF(ROW()-8&gt;'Inf.'!$I$10,"",VLOOKUP(E124,'Q2.SL'!G:O,4,FALSE))</f>
        <v/>
      </c>
      <c r="H124" s="20" t="str">
        <f>IF(ROW()-8&gt;'Inf.'!$I$10,"",VLOOKUP(E124,'Q2.SL'!G:O,5,FALSE))</f>
        <v/>
      </c>
      <c r="I124" s="46"/>
      <c r="J124" t="str">
        <f ca="1" t="shared" si="1"/>
        <v/>
      </c>
    </row>
    <row r="125" spans="1:10" ht="21.95" customHeight="1">
      <c r="A125" s="20" t="str">
        <f>VLOOKUP(E125,'Q2.SL'!G:O,8,FALSE)</f>
        <v/>
      </c>
      <c r="B125" s="21" t="str">
        <f>_xlfn.IFERROR(VLOOKUP(E125,'Rec.'!B:H,4,FALSE),"")</f>
        <v/>
      </c>
      <c r="C125" s="21" t="str">
        <f>_xlfn.IFERROR(VLOOKUP(E125,'Rec.'!B:H,5,FALSE),"")</f>
        <v/>
      </c>
      <c r="D125" s="20" t="str">
        <f>_xlfn.IFERROR(VLOOKUP(E125,'Rec.'!B:H,6,FALSE),"")</f>
        <v/>
      </c>
      <c r="E125" s="20" t="str">
        <f>_xlfn.IFERROR(VLOOKUP(ROW()-8,'Q2.SL'!B:Q,6,FALSE),"")</f>
        <v/>
      </c>
      <c r="F125" s="20" t="str">
        <f>VLOOKUP(E125,'Q2.SL'!G:O,6,FALSE)</f>
        <v/>
      </c>
      <c r="G125" s="31" t="str">
        <f>IF(ROW()-8&gt;'Inf.'!$I$10,"",VLOOKUP(E125,'Q2.SL'!G:O,4,FALSE))</f>
        <v/>
      </c>
      <c r="H125" s="20" t="str">
        <f>IF(ROW()-8&gt;'Inf.'!$I$10,"",VLOOKUP(E125,'Q2.SL'!G:O,5,FALSE))</f>
        <v/>
      </c>
      <c r="I125" s="46"/>
      <c r="J125" t="str">
        <f ca="1" t="shared" si="1"/>
        <v/>
      </c>
    </row>
    <row r="126" spans="1:10" ht="21.95" customHeight="1">
      <c r="A126" s="20" t="str">
        <f>VLOOKUP(E126,'Q2.SL'!G:O,8,FALSE)</f>
        <v/>
      </c>
      <c r="B126" s="21" t="str">
        <f>_xlfn.IFERROR(VLOOKUP(E126,'Rec.'!B:H,4,FALSE),"")</f>
        <v/>
      </c>
      <c r="C126" s="21" t="str">
        <f>_xlfn.IFERROR(VLOOKUP(E126,'Rec.'!B:H,5,FALSE),"")</f>
        <v/>
      </c>
      <c r="D126" s="20" t="str">
        <f>_xlfn.IFERROR(VLOOKUP(E126,'Rec.'!B:H,6,FALSE),"")</f>
        <v/>
      </c>
      <c r="E126" s="20" t="str">
        <f>_xlfn.IFERROR(VLOOKUP(ROW()-8,'Q2.SL'!B:Q,6,FALSE),"")</f>
        <v/>
      </c>
      <c r="F126" s="20" t="str">
        <f>VLOOKUP(E126,'Q2.SL'!G:O,6,FALSE)</f>
        <v/>
      </c>
      <c r="G126" s="31" t="str">
        <f>IF(ROW()-8&gt;'Inf.'!$I$10,"",VLOOKUP(E126,'Q2.SL'!G:O,4,FALSE))</f>
        <v/>
      </c>
      <c r="H126" s="20" t="str">
        <f>IF(ROW()-8&gt;'Inf.'!$I$10,"",VLOOKUP(E126,'Q2.SL'!G:O,5,FALSE))</f>
        <v/>
      </c>
      <c r="I126" s="46"/>
      <c r="J126" t="str">
        <f ca="1" t="shared" si="1"/>
        <v/>
      </c>
    </row>
    <row r="127" spans="1:10" ht="21.95" customHeight="1">
      <c r="A127" s="20" t="str">
        <f>VLOOKUP(E127,'Q2.SL'!G:O,8,FALSE)</f>
        <v/>
      </c>
      <c r="B127" s="21" t="str">
        <f>_xlfn.IFERROR(VLOOKUP(E127,'Rec.'!B:H,4,FALSE),"")</f>
        <v/>
      </c>
      <c r="C127" s="21" t="str">
        <f>_xlfn.IFERROR(VLOOKUP(E127,'Rec.'!B:H,5,FALSE),"")</f>
        <v/>
      </c>
      <c r="D127" s="20" t="str">
        <f>_xlfn.IFERROR(VLOOKUP(E127,'Rec.'!B:H,6,FALSE),"")</f>
        <v/>
      </c>
      <c r="E127" s="20" t="str">
        <f>_xlfn.IFERROR(VLOOKUP(ROW()-8,'Q2.SL'!B:Q,6,FALSE),"")</f>
        <v/>
      </c>
      <c r="F127" s="20" t="str">
        <f>VLOOKUP(E127,'Q2.SL'!G:O,6,FALSE)</f>
        <v/>
      </c>
      <c r="G127" s="31" t="str">
        <f>IF(ROW()-8&gt;'Inf.'!$I$10,"",VLOOKUP(E127,'Q2.SL'!G:O,4,FALSE))</f>
        <v/>
      </c>
      <c r="H127" s="20" t="str">
        <f>IF(ROW()-8&gt;'Inf.'!$I$10,"",VLOOKUP(E127,'Q2.SL'!G:O,5,FALSE))</f>
        <v/>
      </c>
      <c r="I127" s="46"/>
      <c r="J127" t="str">
        <f ca="1" t="shared" si="1"/>
        <v/>
      </c>
    </row>
    <row r="128" spans="1:10" ht="21.95" customHeight="1">
      <c r="A128" s="20" t="str">
        <f>VLOOKUP(E128,'Q2.SL'!G:O,8,FALSE)</f>
        <v/>
      </c>
      <c r="B128" s="21" t="str">
        <f>_xlfn.IFERROR(VLOOKUP(E128,'Rec.'!B:H,4,FALSE),"")</f>
        <v/>
      </c>
      <c r="C128" s="21" t="str">
        <f>_xlfn.IFERROR(VLOOKUP(E128,'Rec.'!B:H,5,FALSE),"")</f>
        <v/>
      </c>
      <c r="D128" s="20" t="str">
        <f>_xlfn.IFERROR(VLOOKUP(E128,'Rec.'!B:H,6,FALSE),"")</f>
        <v/>
      </c>
      <c r="E128" s="20" t="str">
        <f>_xlfn.IFERROR(VLOOKUP(ROW()-8,'Q2.SL'!B:Q,6,FALSE),"")</f>
        <v/>
      </c>
      <c r="F128" s="20" t="str">
        <f>VLOOKUP(E128,'Q2.SL'!G:O,6,FALSE)</f>
        <v/>
      </c>
      <c r="G128" s="31" t="str">
        <f>IF(ROW()-8&gt;'Inf.'!$I$10,"",VLOOKUP(E128,'Q2.SL'!G:O,4,FALSE))</f>
        <v/>
      </c>
      <c r="H128" s="20" t="str">
        <f>IF(ROW()-8&gt;'Inf.'!$I$10,"",VLOOKUP(E128,'Q2.SL'!G:O,5,FALSE))</f>
        <v/>
      </c>
      <c r="I128" s="46"/>
      <c r="J128" t="str">
        <f ca="1" t="shared" si="1"/>
        <v/>
      </c>
    </row>
    <row r="129" spans="1:10" ht="21.95" customHeight="1">
      <c r="A129" s="20" t="str">
        <f>VLOOKUP(E129,'Q2.SL'!G:O,8,FALSE)</f>
        <v/>
      </c>
      <c r="B129" s="21" t="str">
        <f>_xlfn.IFERROR(VLOOKUP(E129,'Rec.'!B:H,4,FALSE),"")</f>
        <v/>
      </c>
      <c r="C129" s="21" t="str">
        <f>_xlfn.IFERROR(VLOOKUP(E129,'Rec.'!B:H,5,FALSE),"")</f>
        <v/>
      </c>
      <c r="D129" s="20" t="str">
        <f>_xlfn.IFERROR(VLOOKUP(E129,'Rec.'!B:H,6,FALSE),"")</f>
        <v/>
      </c>
      <c r="E129" s="20" t="str">
        <f>_xlfn.IFERROR(VLOOKUP(ROW()-8,'Q2.SL'!B:Q,6,FALSE),"")</f>
        <v/>
      </c>
      <c r="F129" s="20" t="str">
        <f>VLOOKUP(E129,'Q2.SL'!G:O,6,FALSE)</f>
        <v/>
      </c>
      <c r="G129" s="31" t="str">
        <f>IF(ROW()-8&gt;'Inf.'!$I$10,"",VLOOKUP(E129,'Q2.SL'!G:O,4,FALSE))</f>
        <v/>
      </c>
      <c r="H129" s="20" t="str">
        <f>IF(ROW()-8&gt;'Inf.'!$I$10,"",VLOOKUP(E129,'Q2.SL'!G:O,5,FALSE))</f>
        <v/>
      </c>
      <c r="I129" s="46"/>
      <c r="J129" t="str">
        <f ca="1" t="shared" si="1"/>
        <v/>
      </c>
    </row>
    <row r="130" spans="1:10" ht="21.95" customHeight="1">
      <c r="A130" s="20" t="str">
        <f>VLOOKUP(E130,'Q2.SL'!G:O,8,FALSE)</f>
        <v/>
      </c>
      <c r="B130" s="21" t="str">
        <f>_xlfn.IFERROR(VLOOKUP(E130,'Rec.'!B:H,4,FALSE),"")</f>
        <v/>
      </c>
      <c r="C130" s="21" t="str">
        <f>_xlfn.IFERROR(VLOOKUP(E130,'Rec.'!B:H,5,FALSE),"")</f>
        <v/>
      </c>
      <c r="D130" s="20" t="str">
        <f>_xlfn.IFERROR(VLOOKUP(E130,'Rec.'!B:H,6,FALSE),"")</f>
        <v/>
      </c>
      <c r="E130" s="20" t="str">
        <f>_xlfn.IFERROR(VLOOKUP(ROW()-8,'Q2.SL'!B:Q,6,FALSE),"")</f>
        <v/>
      </c>
      <c r="F130" s="20" t="str">
        <f>VLOOKUP(E130,'Q2.SL'!G:O,6,FALSE)</f>
        <v/>
      </c>
      <c r="G130" s="31" t="str">
        <f>IF(ROW()-8&gt;'Inf.'!$I$10,"",VLOOKUP(E130,'Q2.SL'!G:O,4,FALSE))</f>
        <v/>
      </c>
      <c r="H130" s="20" t="str">
        <f>IF(ROW()-8&gt;'Inf.'!$I$10,"",VLOOKUP(E130,'Q2.SL'!G:O,5,FALSE))</f>
        <v/>
      </c>
      <c r="I130" s="46"/>
      <c r="J130" t="str">
        <f ca="1" t="shared" si="1"/>
        <v/>
      </c>
    </row>
    <row r="131" spans="1:10" ht="21.95" customHeight="1">
      <c r="A131" s="20" t="str">
        <f>VLOOKUP(E131,'Q2.SL'!G:O,8,FALSE)</f>
        <v/>
      </c>
      <c r="B131" s="21" t="str">
        <f>_xlfn.IFERROR(VLOOKUP(E131,'Rec.'!B:H,4,FALSE),"")</f>
        <v/>
      </c>
      <c r="C131" s="21" t="str">
        <f>_xlfn.IFERROR(VLOOKUP(E131,'Rec.'!B:H,5,FALSE),"")</f>
        <v/>
      </c>
      <c r="D131" s="20" t="str">
        <f>_xlfn.IFERROR(VLOOKUP(E131,'Rec.'!B:H,6,FALSE),"")</f>
        <v/>
      </c>
      <c r="E131" s="20" t="str">
        <f>_xlfn.IFERROR(VLOOKUP(ROW()-8,'Q2.SL'!B:Q,6,FALSE),"")</f>
        <v/>
      </c>
      <c r="F131" s="20" t="str">
        <f>VLOOKUP(E131,'Q2.SL'!G:O,6,FALSE)</f>
        <v/>
      </c>
      <c r="G131" s="31" t="str">
        <f>IF(ROW()-8&gt;'Inf.'!$I$10,"",VLOOKUP(E131,'Q2.SL'!G:O,4,FALSE))</f>
        <v/>
      </c>
      <c r="H131" s="20" t="str">
        <f>IF(ROW()-8&gt;'Inf.'!$I$10,"",VLOOKUP(E131,'Q2.SL'!G:O,5,FALSE))</f>
        <v/>
      </c>
      <c r="I131" s="46"/>
      <c r="J131" t="str">
        <f ca="1" t="shared" si="1"/>
        <v/>
      </c>
    </row>
    <row r="132" spans="1:10" ht="21.95" customHeight="1">
      <c r="A132" s="20" t="str">
        <f>VLOOKUP(E132,'Q2.SL'!G:O,8,FALSE)</f>
        <v/>
      </c>
      <c r="B132" s="21" t="str">
        <f>_xlfn.IFERROR(VLOOKUP(E132,'Rec.'!B:H,4,FALSE),"")</f>
        <v/>
      </c>
      <c r="C132" s="21" t="str">
        <f>_xlfn.IFERROR(VLOOKUP(E132,'Rec.'!B:H,5,FALSE),"")</f>
        <v/>
      </c>
      <c r="D132" s="20" t="str">
        <f>_xlfn.IFERROR(VLOOKUP(E132,'Rec.'!B:H,6,FALSE),"")</f>
        <v/>
      </c>
      <c r="E132" s="20" t="str">
        <f>_xlfn.IFERROR(VLOOKUP(ROW()-8,'Q2.SL'!B:Q,6,FALSE),"")</f>
        <v/>
      </c>
      <c r="F132" s="20" t="str">
        <f>VLOOKUP(E132,'Q2.SL'!G:O,6,FALSE)</f>
        <v/>
      </c>
      <c r="G132" s="31" t="str">
        <f>IF(ROW()-8&gt;'Inf.'!$I$10,"",VLOOKUP(E132,'Q2.SL'!G:O,4,FALSE))</f>
        <v/>
      </c>
      <c r="H132" s="20" t="str">
        <f>IF(ROW()-8&gt;'Inf.'!$I$10,"",VLOOKUP(E132,'Q2.SL'!G:O,5,FALSE))</f>
        <v/>
      </c>
      <c r="I132" s="46"/>
      <c r="J132" t="str">
        <f ca="1" t="shared" si="1"/>
        <v/>
      </c>
    </row>
    <row r="133" spans="1:10" ht="21.95" customHeight="1">
      <c r="A133" s="20" t="str">
        <f>VLOOKUP(E133,'Q2.SL'!G:O,8,FALSE)</f>
        <v/>
      </c>
      <c r="B133" s="21" t="str">
        <f>_xlfn.IFERROR(VLOOKUP(E133,'Rec.'!B:H,4,FALSE),"")</f>
        <v/>
      </c>
      <c r="C133" s="21" t="str">
        <f>_xlfn.IFERROR(VLOOKUP(E133,'Rec.'!B:H,5,FALSE),"")</f>
        <v/>
      </c>
      <c r="D133" s="20" t="str">
        <f>_xlfn.IFERROR(VLOOKUP(E133,'Rec.'!B:H,6,FALSE),"")</f>
        <v/>
      </c>
      <c r="E133" s="20" t="str">
        <f>_xlfn.IFERROR(VLOOKUP(ROW()-8,'Q2.SL'!B:Q,6,FALSE),"")</f>
        <v/>
      </c>
      <c r="F133" s="20" t="str">
        <f>VLOOKUP(E133,'Q2.SL'!G:O,6,FALSE)</f>
        <v/>
      </c>
      <c r="G133" s="31" t="str">
        <f>IF(ROW()-8&gt;'Inf.'!$I$10,"",VLOOKUP(E133,'Q2.SL'!G:O,4,FALSE))</f>
        <v/>
      </c>
      <c r="H133" s="20" t="str">
        <f>IF(ROW()-8&gt;'Inf.'!$I$10,"",VLOOKUP(E133,'Q2.SL'!G:O,5,FALSE))</f>
        <v/>
      </c>
      <c r="I133" s="46"/>
      <c r="J133" t="str">
        <f ca="1" t="shared" si="1"/>
        <v/>
      </c>
    </row>
    <row r="134" spans="1:10" ht="21.95" customHeight="1">
      <c r="A134" s="20" t="str">
        <f>VLOOKUP(E134,'Q2.SL'!G:O,8,FALSE)</f>
        <v/>
      </c>
      <c r="B134" s="21" t="str">
        <f>_xlfn.IFERROR(VLOOKUP(E134,'Rec.'!B:H,4,FALSE),"")</f>
        <v/>
      </c>
      <c r="C134" s="21" t="str">
        <f>_xlfn.IFERROR(VLOOKUP(E134,'Rec.'!B:H,5,FALSE),"")</f>
        <v/>
      </c>
      <c r="D134" s="20" t="str">
        <f>_xlfn.IFERROR(VLOOKUP(E134,'Rec.'!B:H,6,FALSE),"")</f>
        <v/>
      </c>
      <c r="E134" s="20" t="str">
        <f>_xlfn.IFERROR(VLOOKUP(ROW()-8,'Q2.SL'!B:Q,6,FALSE),"")</f>
        <v/>
      </c>
      <c r="F134" s="20" t="str">
        <f>VLOOKUP(E134,'Q2.SL'!G:O,6,FALSE)</f>
        <v/>
      </c>
      <c r="G134" s="31" t="str">
        <f>IF(ROW()-8&gt;'Inf.'!$I$10,"",VLOOKUP(E134,'Q2.SL'!G:O,4,FALSE))</f>
        <v/>
      </c>
      <c r="H134" s="20" t="str">
        <f>IF(ROW()-8&gt;'Inf.'!$I$10,"",VLOOKUP(E134,'Q2.SL'!G:O,5,FALSE))</f>
        <v/>
      </c>
      <c r="I134" s="46"/>
      <c r="J134" t="str">
        <f ca="1" t="shared" si="1"/>
        <v/>
      </c>
    </row>
    <row r="135" spans="1:10" ht="21.95" customHeight="1">
      <c r="A135" s="20" t="str">
        <f>VLOOKUP(E135,'Q2.SL'!G:O,8,FALSE)</f>
        <v/>
      </c>
      <c r="B135" s="21" t="str">
        <f>_xlfn.IFERROR(VLOOKUP(E135,'Rec.'!B:H,4,FALSE),"")</f>
        <v/>
      </c>
      <c r="C135" s="21" t="str">
        <f>_xlfn.IFERROR(VLOOKUP(E135,'Rec.'!B:H,5,FALSE),"")</f>
        <v/>
      </c>
      <c r="D135" s="20" t="str">
        <f>_xlfn.IFERROR(VLOOKUP(E135,'Rec.'!B:H,6,FALSE),"")</f>
        <v/>
      </c>
      <c r="E135" s="20" t="str">
        <f>_xlfn.IFERROR(VLOOKUP(ROW()-8,'Q2.SL'!B:Q,6,FALSE),"")</f>
        <v/>
      </c>
      <c r="F135" s="20" t="str">
        <f>VLOOKUP(E135,'Q2.SL'!G:O,6,FALSE)</f>
        <v/>
      </c>
      <c r="G135" s="31" t="str">
        <f>IF(ROW()-8&gt;'Inf.'!$I$10,"",VLOOKUP(E135,'Q2.SL'!G:O,4,FALSE))</f>
        <v/>
      </c>
      <c r="H135" s="20" t="str">
        <f>IF(ROW()-8&gt;'Inf.'!$I$10,"",VLOOKUP(E135,'Q2.SL'!G:O,5,FALSE))</f>
        <v/>
      </c>
      <c r="I135" s="46"/>
      <c r="J135" t="str">
        <f ca="1" t="shared" si="1"/>
        <v/>
      </c>
    </row>
    <row r="136" spans="1:10" ht="21.95" customHeight="1">
      <c r="A136" s="20" t="str">
        <f>VLOOKUP(E136,'Q2.SL'!G:O,8,FALSE)</f>
        <v/>
      </c>
      <c r="B136" s="21" t="str">
        <f>_xlfn.IFERROR(VLOOKUP(E136,'Rec.'!B:H,4,FALSE),"")</f>
        <v/>
      </c>
      <c r="C136" s="21" t="str">
        <f>_xlfn.IFERROR(VLOOKUP(E136,'Rec.'!B:H,5,FALSE),"")</f>
        <v/>
      </c>
      <c r="D136" s="20" t="str">
        <f>_xlfn.IFERROR(VLOOKUP(E136,'Rec.'!B:H,6,FALSE),"")</f>
        <v/>
      </c>
      <c r="E136" s="20" t="str">
        <f>_xlfn.IFERROR(VLOOKUP(ROW()-8,'Q2.SL'!B:Q,6,FALSE),"")</f>
        <v/>
      </c>
      <c r="F136" s="20" t="str">
        <f>VLOOKUP(E136,'Q2.SL'!G:O,6,FALSE)</f>
        <v/>
      </c>
      <c r="G136" s="31" t="str">
        <f>IF(ROW()-8&gt;'Inf.'!$I$10,"",VLOOKUP(E136,'Q2.SL'!G:O,4,FALSE))</f>
        <v/>
      </c>
      <c r="H136" s="20" t="str">
        <f>IF(ROW()-8&gt;'Inf.'!$I$10,"",VLOOKUP(E136,'Q2.SL'!G:O,5,FALSE))</f>
        <v/>
      </c>
      <c r="I136" s="46"/>
      <c r="J136" t="str">
        <f ca="1" t="shared" si="1"/>
        <v/>
      </c>
    </row>
    <row r="137" spans="1:10" ht="21.95" customHeight="1">
      <c r="A137" s="20" t="str">
        <f>VLOOKUP(E137,'Q2.SL'!G:O,8,FALSE)</f>
        <v/>
      </c>
      <c r="B137" s="21" t="str">
        <f>_xlfn.IFERROR(VLOOKUP(E137,'Rec.'!B:H,4,FALSE),"")</f>
        <v/>
      </c>
      <c r="C137" s="21" t="str">
        <f>_xlfn.IFERROR(VLOOKUP(E137,'Rec.'!B:H,5,FALSE),"")</f>
        <v/>
      </c>
      <c r="D137" s="20" t="str">
        <f>_xlfn.IFERROR(VLOOKUP(E137,'Rec.'!B:H,6,FALSE),"")</f>
        <v/>
      </c>
      <c r="E137" s="20" t="str">
        <f>_xlfn.IFERROR(VLOOKUP(ROW()-8,'Q2.SL'!B:Q,6,FALSE),"")</f>
        <v/>
      </c>
      <c r="F137" s="20" t="str">
        <f>VLOOKUP(E137,'Q2.SL'!G:O,6,FALSE)</f>
        <v/>
      </c>
      <c r="G137" s="31" t="str">
        <f>IF(ROW()-8&gt;'Inf.'!$I$10,"",VLOOKUP(E137,'Q2.SL'!G:O,4,FALSE))</f>
        <v/>
      </c>
      <c r="H137" s="20" t="str">
        <f>IF(ROW()-8&gt;'Inf.'!$I$10,"",VLOOKUP(E137,'Q2.SL'!G:O,5,FALSE))</f>
        <v/>
      </c>
      <c r="I137" s="46"/>
      <c r="J137" t="str">
        <f aca="true" t="shared" si="2" ref="J137:J200">_xlfn.IFERROR(_xlfn.RANK.AVG(A137,A:A,1),"")</f>
        <v/>
      </c>
    </row>
    <row r="138" spans="1:10" ht="21.95" customHeight="1">
      <c r="A138" s="20" t="str">
        <f>VLOOKUP(E138,'Q2.SL'!G:O,8,FALSE)</f>
        <v/>
      </c>
      <c r="B138" s="21" t="str">
        <f>_xlfn.IFERROR(VLOOKUP(E138,'Rec.'!B:H,4,FALSE),"")</f>
        <v/>
      </c>
      <c r="C138" s="21" t="str">
        <f>_xlfn.IFERROR(VLOOKUP(E138,'Rec.'!B:H,5,FALSE),"")</f>
        <v/>
      </c>
      <c r="D138" s="20" t="str">
        <f>_xlfn.IFERROR(VLOOKUP(E138,'Rec.'!B:H,6,FALSE),"")</f>
        <v/>
      </c>
      <c r="E138" s="20" t="str">
        <f>_xlfn.IFERROR(VLOOKUP(ROW()-8,'Q2.SL'!B:Q,6,FALSE),"")</f>
        <v/>
      </c>
      <c r="F138" s="20" t="str">
        <f>VLOOKUP(E138,'Q2.SL'!G:O,6,FALSE)</f>
        <v/>
      </c>
      <c r="G138" s="31" t="str">
        <f>IF(ROW()-8&gt;'Inf.'!$I$10,"",VLOOKUP(E138,'Q2.SL'!G:O,4,FALSE))</f>
        <v/>
      </c>
      <c r="H138" s="20" t="str">
        <f>IF(ROW()-8&gt;'Inf.'!$I$10,"",VLOOKUP(E138,'Q2.SL'!G:O,5,FALSE))</f>
        <v/>
      </c>
      <c r="I138" s="46"/>
      <c r="J138" t="str">
        <f ca="1" t="shared" si="2"/>
        <v/>
      </c>
    </row>
    <row r="139" spans="1:10" ht="21.95" customHeight="1">
      <c r="A139" s="20" t="str">
        <f>VLOOKUP(E139,'Q2.SL'!G:O,8,FALSE)</f>
        <v/>
      </c>
      <c r="B139" s="21" t="str">
        <f>_xlfn.IFERROR(VLOOKUP(E139,'Rec.'!B:H,4,FALSE),"")</f>
        <v/>
      </c>
      <c r="C139" s="21" t="str">
        <f>_xlfn.IFERROR(VLOOKUP(E139,'Rec.'!B:H,5,FALSE),"")</f>
        <v/>
      </c>
      <c r="D139" s="20" t="str">
        <f>_xlfn.IFERROR(VLOOKUP(E139,'Rec.'!B:H,6,FALSE),"")</f>
        <v/>
      </c>
      <c r="E139" s="20" t="str">
        <f>_xlfn.IFERROR(VLOOKUP(ROW()-8,'Q2.SL'!B:Q,6,FALSE),"")</f>
        <v/>
      </c>
      <c r="F139" s="20" t="str">
        <f>VLOOKUP(E139,'Q2.SL'!G:O,6,FALSE)</f>
        <v/>
      </c>
      <c r="G139" s="31" t="str">
        <f>IF(ROW()-8&gt;'Inf.'!$I$10,"",VLOOKUP(E139,'Q2.SL'!G:O,4,FALSE))</f>
        <v/>
      </c>
      <c r="H139" s="20" t="str">
        <f>IF(ROW()-8&gt;'Inf.'!$I$10,"",VLOOKUP(E139,'Q2.SL'!G:O,5,FALSE))</f>
        <v/>
      </c>
      <c r="I139" s="46"/>
      <c r="J139" t="str">
        <f ca="1" t="shared" si="2"/>
        <v/>
      </c>
    </row>
    <row r="140" spans="1:10" ht="21.95" customHeight="1">
      <c r="A140" s="20" t="str">
        <f>VLOOKUP(E140,'Q2.SL'!G:O,8,FALSE)</f>
        <v/>
      </c>
      <c r="B140" s="21" t="str">
        <f>_xlfn.IFERROR(VLOOKUP(E140,'Rec.'!B:H,4,FALSE),"")</f>
        <v/>
      </c>
      <c r="C140" s="21" t="str">
        <f>_xlfn.IFERROR(VLOOKUP(E140,'Rec.'!B:H,5,FALSE),"")</f>
        <v/>
      </c>
      <c r="D140" s="20" t="str">
        <f>_xlfn.IFERROR(VLOOKUP(E140,'Rec.'!B:H,6,FALSE),"")</f>
        <v/>
      </c>
      <c r="E140" s="20" t="str">
        <f>_xlfn.IFERROR(VLOOKUP(ROW()-8,'Q2.SL'!B:Q,6,FALSE),"")</f>
        <v/>
      </c>
      <c r="F140" s="20" t="str">
        <f>VLOOKUP(E140,'Q2.SL'!G:O,6,FALSE)</f>
        <v/>
      </c>
      <c r="G140" s="31" t="str">
        <f>IF(ROW()-8&gt;'Inf.'!$I$10,"",VLOOKUP(E140,'Q2.SL'!G:O,4,FALSE))</f>
        <v/>
      </c>
      <c r="H140" s="20" t="str">
        <f>IF(ROW()-8&gt;'Inf.'!$I$10,"",VLOOKUP(E140,'Q2.SL'!G:O,5,FALSE))</f>
        <v/>
      </c>
      <c r="I140" s="46"/>
      <c r="J140" t="str">
        <f ca="1" t="shared" si="2"/>
        <v/>
      </c>
    </row>
    <row r="141" spans="1:10" ht="21.95" customHeight="1">
      <c r="A141" s="20" t="str">
        <f>VLOOKUP(E141,'Q2.SL'!G:O,8,FALSE)</f>
        <v/>
      </c>
      <c r="B141" s="21" t="str">
        <f>_xlfn.IFERROR(VLOOKUP(E141,'Rec.'!B:H,4,FALSE),"")</f>
        <v/>
      </c>
      <c r="C141" s="21" t="str">
        <f>_xlfn.IFERROR(VLOOKUP(E141,'Rec.'!B:H,5,FALSE),"")</f>
        <v/>
      </c>
      <c r="D141" s="20" t="str">
        <f>_xlfn.IFERROR(VLOOKUP(E141,'Rec.'!B:H,6,FALSE),"")</f>
        <v/>
      </c>
      <c r="E141" s="20" t="str">
        <f>_xlfn.IFERROR(VLOOKUP(ROW()-8,'Q2.SL'!B:Q,6,FALSE),"")</f>
        <v/>
      </c>
      <c r="F141" s="20" t="str">
        <f>VLOOKUP(E141,'Q2.SL'!G:O,6,FALSE)</f>
        <v/>
      </c>
      <c r="G141" s="31" t="str">
        <f>IF(ROW()-8&gt;'Inf.'!$I$10,"",VLOOKUP(E141,'Q2.SL'!G:O,4,FALSE))</f>
        <v/>
      </c>
      <c r="H141" s="20" t="str">
        <f>IF(ROW()-8&gt;'Inf.'!$I$10,"",VLOOKUP(E141,'Q2.SL'!G:O,5,FALSE))</f>
        <v/>
      </c>
      <c r="I141" s="46"/>
      <c r="J141" t="str">
        <f ca="1" t="shared" si="2"/>
        <v/>
      </c>
    </row>
    <row r="142" spans="1:10" ht="21.95" customHeight="1">
      <c r="A142" s="20" t="str">
        <f>VLOOKUP(E142,'Q2.SL'!G:O,8,FALSE)</f>
        <v/>
      </c>
      <c r="B142" s="21" t="str">
        <f>_xlfn.IFERROR(VLOOKUP(E142,'Rec.'!B:H,4,FALSE),"")</f>
        <v/>
      </c>
      <c r="C142" s="21" t="str">
        <f>_xlfn.IFERROR(VLOOKUP(E142,'Rec.'!B:H,5,FALSE),"")</f>
        <v/>
      </c>
      <c r="D142" s="20" t="str">
        <f>_xlfn.IFERROR(VLOOKUP(E142,'Rec.'!B:H,6,FALSE),"")</f>
        <v/>
      </c>
      <c r="E142" s="20" t="str">
        <f>_xlfn.IFERROR(VLOOKUP(ROW()-8,'Q2.SL'!B:Q,6,FALSE),"")</f>
        <v/>
      </c>
      <c r="F142" s="20" t="str">
        <f>VLOOKUP(E142,'Q2.SL'!G:O,6,FALSE)</f>
        <v/>
      </c>
      <c r="G142" s="31" t="str">
        <f>IF(ROW()-8&gt;'Inf.'!$I$10,"",VLOOKUP(E142,'Q2.SL'!G:O,4,FALSE))</f>
        <v/>
      </c>
      <c r="H142" s="20" t="str">
        <f>IF(ROW()-8&gt;'Inf.'!$I$10,"",VLOOKUP(E142,'Q2.SL'!G:O,5,FALSE))</f>
        <v/>
      </c>
      <c r="I142" s="46"/>
      <c r="J142" t="str">
        <f ca="1" t="shared" si="2"/>
        <v/>
      </c>
    </row>
    <row r="143" spans="1:10" ht="21.95" customHeight="1">
      <c r="A143" s="20" t="str">
        <f>VLOOKUP(E143,'Q2.SL'!G:O,8,FALSE)</f>
        <v/>
      </c>
      <c r="B143" s="21" t="str">
        <f>_xlfn.IFERROR(VLOOKUP(E143,'Rec.'!B:H,4,FALSE),"")</f>
        <v/>
      </c>
      <c r="C143" s="21" t="str">
        <f>_xlfn.IFERROR(VLOOKUP(E143,'Rec.'!B:H,5,FALSE),"")</f>
        <v/>
      </c>
      <c r="D143" s="20" t="str">
        <f>_xlfn.IFERROR(VLOOKUP(E143,'Rec.'!B:H,6,FALSE),"")</f>
        <v/>
      </c>
      <c r="E143" s="20" t="str">
        <f>_xlfn.IFERROR(VLOOKUP(ROW()-8,'Q2.SL'!B:Q,6,FALSE),"")</f>
        <v/>
      </c>
      <c r="F143" s="20" t="str">
        <f>VLOOKUP(E143,'Q2.SL'!G:O,6,FALSE)</f>
        <v/>
      </c>
      <c r="G143" s="31" t="str">
        <f>IF(ROW()-8&gt;'Inf.'!$I$10,"",VLOOKUP(E143,'Q2.SL'!G:O,4,FALSE))</f>
        <v/>
      </c>
      <c r="H143" s="20" t="str">
        <f>IF(ROW()-8&gt;'Inf.'!$I$10,"",VLOOKUP(E143,'Q2.SL'!G:O,5,FALSE))</f>
        <v/>
      </c>
      <c r="I143" s="46"/>
      <c r="J143" t="str">
        <f ca="1" t="shared" si="2"/>
        <v/>
      </c>
    </row>
    <row r="144" spans="1:10" ht="21.95" customHeight="1">
      <c r="A144" s="20" t="str">
        <f>VLOOKUP(E144,'Q2.SL'!G:O,8,FALSE)</f>
        <v/>
      </c>
      <c r="B144" s="21" t="str">
        <f>_xlfn.IFERROR(VLOOKUP(E144,'Rec.'!B:H,4,FALSE),"")</f>
        <v/>
      </c>
      <c r="C144" s="21" t="str">
        <f>_xlfn.IFERROR(VLOOKUP(E144,'Rec.'!B:H,5,FALSE),"")</f>
        <v/>
      </c>
      <c r="D144" s="20" t="str">
        <f>_xlfn.IFERROR(VLOOKUP(E144,'Rec.'!B:H,6,FALSE),"")</f>
        <v/>
      </c>
      <c r="E144" s="20" t="str">
        <f>_xlfn.IFERROR(VLOOKUP(ROW()-8,'Q2.SL'!B:Q,6,FALSE),"")</f>
        <v/>
      </c>
      <c r="F144" s="20" t="str">
        <f>VLOOKUP(E144,'Q2.SL'!G:O,6,FALSE)</f>
        <v/>
      </c>
      <c r="G144" s="31" t="str">
        <f>IF(ROW()-8&gt;'Inf.'!$I$10,"",VLOOKUP(E144,'Q2.SL'!G:O,4,FALSE))</f>
        <v/>
      </c>
      <c r="H144" s="20" t="str">
        <f>IF(ROW()-8&gt;'Inf.'!$I$10,"",VLOOKUP(E144,'Q2.SL'!G:O,5,FALSE))</f>
        <v/>
      </c>
      <c r="I144" s="46"/>
      <c r="J144" t="str">
        <f ca="1" t="shared" si="2"/>
        <v/>
      </c>
    </row>
    <row r="145" spans="1:10" ht="21.95" customHeight="1">
      <c r="A145" s="20" t="str">
        <f>VLOOKUP(E145,'Q2.SL'!G:O,8,FALSE)</f>
        <v/>
      </c>
      <c r="B145" s="21" t="str">
        <f>_xlfn.IFERROR(VLOOKUP(E145,'Rec.'!B:H,4,FALSE),"")</f>
        <v/>
      </c>
      <c r="C145" s="21" t="str">
        <f>_xlfn.IFERROR(VLOOKUP(E145,'Rec.'!B:H,5,FALSE),"")</f>
        <v/>
      </c>
      <c r="D145" s="20" t="str">
        <f>_xlfn.IFERROR(VLOOKUP(E145,'Rec.'!B:H,6,FALSE),"")</f>
        <v/>
      </c>
      <c r="E145" s="20" t="str">
        <f>_xlfn.IFERROR(VLOOKUP(ROW()-8,'Q2.SL'!B:Q,6,FALSE),"")</f>
        <v/>
      </c>
      <c r="F145" s="20" t="str">
        <f>VLOOKUP(E145,'Q2.SL'!G:O,6,FALSE)</f>
        <v/>
      </c>
      <c r="G145" s="31" t="str">
        <f>IF(ROW()-8&gt;'Inf.'!$I$10,"",VLOOKUP(E145,'Q2.SL'!G:O,4,FALSE))</f>
        <v/>
      </c>
      <c r="H145" s="20" t="str">
        <f>IF(ROW()-8&gt;'Inf.'!$I$10,"",VLOOKUP(E145,'Q2.SL'!G:O,5,FALSE))</f>
        <v/>
      </c>
      <c r="I145" s="46"/>
      <c r="J145" t="str">
        <f ca="1" t="shared" si="2"/>
        <v/>
      </c>
    </row>
    <row r="146" spans="1:10" ht="21.95" customHeight="1">
      <c r="A146" s="20" t="str">
        <f>VLOOKUP(E146,'Q2.SL'!G:O,8,FALSE)</f>
        <v/>
      </c>
      <c r="B146" s="21" t="str">
        <f>_xlfn.IFERROR(VLOOKUP(E146,'Rec.'!B:H,4,FALSE),"")</f>
        <v/>
      </c>
      <c r="C146" s="21" t="str">
        <f>_xlfn.IFERROR(VLOOKUP(E146,'Rec.'!B:H,5,FALSE),"")</f>
        <v/>
      </c>
      <c r="D146" s="20" t="str">
        <f>_xlfn.IFERROR(VLOOKUP(E146,'Rec.'!B:H,6,FALSE),"")</f>
        <v/>
      </c>
      <c r="E146" s="20" t="str">
        <f>_xlfn.IFERROR(VLOOKUP(ROW()-8,'Q2.SL'!B:Q,6,FALSE),"")</f>
        <v/>
      </c>
      <c r="F146" s="20" t="str">
        <f>VLOOKUP(E146,'Q2.SL'!G:O,6,FALSE)</f>
        <v/>
      </c>
      <c r="G146" s="31" t="str">
        <f>IF(ROW()-8&gt;'Inf.'!$I$10,"",VLOOKUP(E146,'Q2.SL'!G:O,4,FALSE))</f>
        <v/>
      </c>
      <c r="H146" s="20" t="str">
        <f>IF(ROW()-8&gt;'Inf.'!$I$10,"",VLOOKUP(E146,'Q2.SL'!G:O,5,FALSE))</f>
        <v/>
      </c>
      <c r="I146" s="46"/>
      <c r="J146" t="str">
        <f ca="1" t="shared" si="2"/>
        <v/>
      </c>
    </row>
    <row r="147" spans="1:10" ht="21.95" customHeight="1">
      <c r="A147" s="20" t="str">
        <f>VLOOKUP(E147,'Q2.SL'!G:O,8,FALSE)</f>
        <v/>
      </c>
      <c r="B147" s="21" t="str">
        <f>_xlfn.IFERROR(VLOOKUP(E147,'Rec.'!B:H,4,FALSE),"")</f>
        <v/>
      </c>
      <c r="C147" s="21" t="str">
        <f>_xlfn.IFERROR(VLOOKUP(E147,'Rec.'!B:H,5,FALSE),"")</f>
        <v/>
      </c>
      <c r="D147" s="20" t="str">
        <f>_xlfn.IFERROR(VLOOKUP(E147,'Rec.'!B:H,6,FALSE),"")</f>
        <v/>
      </c>
      <c r="E147" s="20" t="str">
        <f>_xlfn.IFERROR(VLOOKUP(ROW()-8,'Q2.SL'!B:Q,6,FALSE),"")</f>
        <v/>
      </c>
      <c r="F147" s="20" t="str">
        <f>VLOOKUP(E147,'Q2.SL'!G:O,6,FALSE)</f>
        <v/>
      </c>
      <c r="G147" s="31" t="str">
        <f>IF(ROW()-8&gt;'Inf.'!$I$10,"",VLOOKUP(E147,'Q2.SL'!G:O,4,FALSE))</f>
        <v/>
      </c>
      <c r="H147" s="20" t="str">
        <f>IF(ROW()-8&gt;'Inf.'!$I$10,"",VLOOKUP(E147,'Q2.SL'!G:O,5,FALSE))</f>
        <v/>
      </c>
      <c r="I147" s="46"/>
      <c r="J147" t="str">
        <f ca="1" t="shared" si="2"/>
        <v/>
      </c>
    </row>
    <row r="148" spans="1:10" ht="21.95" customHeight="1">
      <c r="A148" s="20" t="str">
        <f>VLOOKUP(E148,'Q2.SL'!G:O,8,FALSE)</f>
        <v/>
      </c>
      <c r="B148" s="21" t="str">
        <f>_xlfn.IFERROR(VLOOKUP(E148,'Rec.'!B:H,4,FALSE),"")</f>
        <v/>
      </c>
      <c r="C148" s="21" t="str">
        <f>_xlfn.IFERROR(VLOOKUP(E148,'Rec.'!B:H,5,FALSE),"")</f>
        <v/>
      </c>
      <c r="D148" s="20" t="str">
        <f>_xlfn.IFERROR(VLOOKUP(E148,'Rec.'!B:H,6,FALSE),"")</f>
        <v/>
      </c>
      <c r="E148" s="20" t="str">
        <f>_xlfn.IFERROR(VLOOKUP(ROW()-8,'Q2.SL'!B:Q,6,FALSE),"")</f>
        <v/>
      </c>
      <c r="F148" s="20" t="str">
        <f>VLOOKUP(E148,'Q2.SL'!G:O,6,FALSE)</f>
        <v/>
      </c>
      <c r="G148" s="31" t="str">
        <f>IF(ROW()-8&gt;'Inf.'!$I$10,"",VLOOKUP(E148,'Q2.SL'!G:O,4,FALSE))</f>
        <v/>
      </c>
      <c r="H148" s="20" t="str">
        <f>IF(ROW()-8&gt;'Inf.'!$I$10,"",VLOOKUP(E148,'Q2.SL'!G:O,5,FALSE))</f>
        <v/>
      </c>
      <c r="I148" s="46"/>
      <c r="J148" t="str">
        <f ca="1" t="shared" si="2"/>
        <v/>
      </c>
    </row>
    <row r="149" spans="1:10" ht="21.95" customHeight="1">
      <c r="A149" s="20" t="str">
        <f>VLOOKUP(E149,'Q2.SL'!G:O,8,FALSE)</f>
        <v/>
      </c>
      <c r="B149" s="21" t="str">
        <f>_xlfn.IFERROR(VLOOKUP(E149,'Rec.'!B:H,4,FALSE),"")</f>
        <v/>
      </c>
      <c r="C149" s="21" t="str">
        <f>_xlfn.IFERROR(VLOOKUP(E149,'Rec.'!B:H,5,FALSE),"")</f>
        <v/>
      </c>
      <c r="D149" s="20" t="str">
        <f>_xlfn.IFERROR(VLOOKUP(E149,'Rec.'!B:H,6,FALSE),"")</f>
        <v/>
      </c>
      <c r="E149" s="20" t="str">
        <f>_xlfn.IFERROR(VLOOKUP(ROW()-8,'Q2.SL'!B:Q,6,FALSE),"")</f>
        <v/>
      </c>
      <c r="F149" s="20" t="str">
        <f>VLOOKUP(E149,'Q2.SL'!G:O,6,FALSE)</f>
        <v/>
      </c>
      <c r="G149" s="31" t="str">
        <f>IF(ROW()-8&gt;'Inf.'!$I$10,"",VLOOKUP(E149,'Q2.SL'!G:O,4,FALSE))</f>
        <v/>
      </c>
      <c r="H149" s="20" t="str">
        <f>IF(ROW()-8&gt;'Inf.'!$I$10,"",VLOOKUP(E149,'Q2.SL'!G:O,5,FALSE))</f>
        <v/>
      </c>
      <c r="I149" s="46"/>
      <c r="J149" t="str">
        <f ca="1" t="shared" si="2"/>
        <v/>
      </c>
    </row>
    <row r="150" spans="1:10" ht="21.95" customHeight="1">
      <c r="A150" s="20" t="str">
        <f>VLOOKUP(E150,'Q2.SL'!G:O,8,FALSE)</f>
        <v/>
      </c>
      <c r="B150" s="21" t="str">
        <f>_xlfn.IFERROR(VLOOKUP(E150,'Rec.'!B:H,4,FALSE),"")</f>
        <v/>
      </c>
      <c r="C150" s="21" t="str">
        <f>_xlfn.IFERROR(VLOOKUP(E150,'Rec.'!B:H,5,FALSE),"")</f>
        <v/>
      </c>
      <c r="D150" s="20" t="str">
        <f>_xlfn.IFERROR(VLOOKUP(E150,'Rec.'!B:H,6,FALSE),"")</f>
        <v/>
      </c>
      <c r="E150" s="20" t="str">
        <f>_xlfn.IFERROR(VLOOKUP(ROW()-8,'Q2.SL'!B:Q,6,FALSE),"")</f>
        <v/>
      </c>
      <c r="F150" s="20" t="str">
        <f>VLOOKUP(E150,'Q2.SL'!G:O,6,FALSE)</f>
        <v/>
      </c>
      <c r="G150" s="31" t="str">
        <f>IF(ROW()-8&gt;'Inf.'!$I$10,"",VLOOKUP(E150,'Q2.SL'!G:O,4,FALSE))</f>
        <v/>
      </c>
      <c r="H150" s="20" t="str">
        <f>IF(ROW()-8&gt;'Inf.'!$I$10,"",VLOOKUP(E150,'Q2.SL'!G:O,5,FALSE))</f>
        <v/>
      </c>
      <c r="I150" s="46"/>
      <c r="J150" t="str">
        <f ca="1" t="shared" si="2"/>
        <v/>
      </c>
    </row>
    <row r="151" spans="1:10" ht="21.95" customHeight="1">
      <c r="A151" s="20" t="str">
        <f>VLOOKUP(E151,'Q2.SL'!G:O,8,FALSE)</f>
        <v/>
      </c>
      <c r="B151" s="21" t="str">
        <f>_xlfn.IFERROR(VLOOKUP(E151,'Rec.'!B:H,4,FALSE),"")</f>
        <v/>
      </c>
      <c r="C151" s="21" t="str">
        <f>_xlfn.IFERROR(VLOOKUP(E151,'Rec.'!B:H,5,FALSE),"")</f>
        <v/>
      </c>
      <c r="D151" s="20" t="str">
        <f>_xlfn.IFERROR(VLOOKUP(E151,'Rec.'!B:H,6,FALSE),"")</f>
        <v/>
      </c>
      <c r="E151" s="20" t="str">
        <f>_xlfn.IFERROR(VLOOKUP(ROW()-8,'Q2.SL'!B:Q,6,FALSE),"")</f>
        <v/>
      </c>
      <c r="F151" s="20" t="str">
        <f>VLOOKUP(E151,'Q2.SL'!G:O,6,FALSE)</f>
        <v/>
      </c>
      <c r="G151" s="31" t="str">
        <f>IF(ROW()-8&gt;'Inf.'!$I$10,"",VLOOKUP(E151,'Q2.SL'!G:O,4,FALSE))</f>
        <v/>
      </c>
      <c r="H151" s="20" t="str">
        <f>IF(ROW()-8&gt;'Inf.'!$I$10,"",VLOOKUP(E151,'Q2.SL'!G:O,5,FALSE))</f>
        <v/>
      </c>
      <c r="I151" s="46"/>
      <c r="J151" t="str">
        <f ca="1" t="shared" si="2"/>
        <v/>
      </c>
    </row>
    <row r="152" spans="1:10" ht="21.95" customHeight="1">
      <c r="A152" s="20" t="str">
        <f>VLOOKUP(E152,'Q2.SL'!G:O,8,FALSE)</f>
        <v/>
      </c>
      <c r="B152" s="21" t="str">
        <f>_xlfn.IFERROR(VLOOKUP(E152,'Rec.'!B:H,4,FALSE),"")</f>
        <v/>
      </c>
      <c r="C152" s="21" t="str">
        <f>_xlfn.IFERROR(VLOOKUP(E152,'Rec.'!B:H,5,FALSE),"")</f>
        <v/>
      </c>
      <c r="D152" s="20" t="str">
        <f>_xlfn.IFERROR(VLOOKUP(E152,'Rec.'!B:H,6,FALSE),"")</f>
        <v/>
      </c>
      <c r="E152" s="20" t="str">
        <f>_xlfn.IFERROR(VLOOKUP(ROW()-8,'Q2.SL'!B:Q,6,FALSE),"")</f>
        <v/>
      </c>
      <c r="F152" s="20" t="str">
        <f>VLOOKUP(E152,'Q2.SL'!G:O,6,FALSE)</f>
        <v/>
      </c>
      <c r="G152" s="31" t="str">
        <f>IF(ROW()-8&gt;'Inf.'!$I$10,"",VLOOKUP(E152,'Q2.SL'!G:O,4,FALSE))</f>
        <v/>
      </c>
      <c r="H152" s="20" t="str">
        <f>IF(ROW()-8&gt;'Inf.'!$I$10,"",VLOOKUP(E152,'Q2.SL'!G:O,5,FALSE))</f>
        <v/>
      </c>
      <c r="I152" s="46"/>
      <c r="J152" t="str">
        <f ca="1" t="shared" si="2"/>
        <v/>
      </c>
    </row>
    <row r="153" spans="1:10" ht="21.95" customHeight="1">
      <c r="A153" s="20" t="str">
        <f>VLOOKUP(E153,'Q2.SL'!G:O,8,FALSE)</f>
        <v/>
      </c>
      <c r="B153" s="21" t="str">
        <f>_xlfn.IFERROR(VLOOKUP(E153,'Rec.'!B:H,4,FALSE),"")</f>
        <v/>
      </c>
      <c r="C153" s="21" t="str">
        <f>_xlfn.IFERROR(VLOOKUP(E153,'Rec.'!B:H,5,FALSE),"")</f>
        <v/>
      </c>
      <c r="D153" s="20" t="str">
        <f>_xlfn.IFERROR(VLOOKUP(E153,'Rec.'!B:H,6,FALSE),"")</f>
        <v/>
      </c>
      <c r="E153" s="20" t="str">
        <f>_xlfn.IFERROR(VLOOKUP(ROW()-8,'Q2.SL'!B:Q,6,FALSE),"")</f>
        <v/>
      </c>
      <c r="F153" s="20" t="str">
        <f>VLOOKUP(E153,'Q2.SL'!G:O,6,FALSE)</f>
        <v/>
      </c>
      <c r="G153" s="31" t="str">
        <f>IF(ROW()-8&gt;'Inf.'!$I$10,"",VLOOKUP(E153,'Q2.SL'!G:O,4,FALSE))</f>
        <v/>
      </c>
      <c r="H153" s="20" t="str">
        <f>IF(ROW()-8&gt;'Inf.'!$I$10,"",VLOOKUP(E153,'Q2.SL'!G:O,5,FALSE))</f>
        <v/>
      </c>
      <c r="I153" s="46"/>
      <c r="J153" t="str">
        <f ca="1" t="shared" si="2"/>
        <v/>
      </c>
    </row>
    <row r="154" spans="1:10" ht="21.95" customHeight="1">
      <c r="A154" s="20" t="str">
        <f>VLOOKUP(E154,'Q2.SL'!G:O,8,FALSE)</f>
        <v/>
      </c>
      <c r="B154" s="21" t="str">
        <f>_xlfn.IFERROR(VLOOKUP(E154,'Rec.'!B:H,4,FALSE),"")</f>
        <v/>
      </c>
      <c r="C154" s="21" t="str">
        <f>_xlfn.IFERROR(VLOOKUP(E154,'Rec.'!B:H,5,FALSE),"")</f>
        <v/>
      </c>
      <c r="D154" s="20" t="str">
        <f>_xlfn.IFERROR(VLOOKUP(E154,'Rec.'!B:H,6,FALSE),"")</f>
        <v/>
      </c>
      <c r="E154" s="20" t="str">
        <f>_xlfn.IFERROR(VLOOKUP(ROW()-8,'Q2.SL'!B:Q,6,FALSE),"")</f>
        <v/>
      </c>
      <c r="F154" s="20" t="str">
        <f>VLOOKUP(E154,'Q2.SL'!G:O,6,FALSE)</f>
        <v/>
      </c>
      <c r="G154" s="31" t="str">
        <f>IF(ROW()-8&gt;'Inf.'!$I$10,"",VLOOKUP(E154,'Q2.SL'!G:O,4,FALSE))</f>
        <v/>
      </c>
      <c r="H154" s="20" t="str">
        <f>IF(ROW()-8&gt;'Inf.'!$I$10,"",VLOOKUP(E154,'Q2.SL'!G:O,5,FALSE))</f>
        <v/>
      </c>
      <c r="I154" s="46"/>
      <c r="J154" t="str">
        <f ca="1" t="shared" si="2"/>
        <v/>
      </c>
    </row>
    <row r="155" spans="1:10" ht="21.95" customHeight="1">
      <c r="A155" s="20" t="str">
        <f>VLOOKUP(E155,'Q2.SL'!G:O,8,FALSE)</f>
        <v/>
      </c>
      <c r="B155" s="21" t="str">
        <f>_xlfn.IFERROR(VLOOKUP(E155,'Rec.'!B:H,4,FALSE),"")</f>
        <v/>
      </c>
      <c r="C155" s="21" t="str">
        <f>_xlfn.IFERROR(VLOOKUP(E155,'Rec.'!B:H,5,FALSE),"")</f>
        <v/>
      </c>
      <c r="D155" s="20" t="str">
        <f>_xlfn.IFERROR(VLOOKUP(E155,'Rec.'!B:H,6,FALSE),"")</f>
        <v/>
      </c>
      <c r="E155" s="20" t="str">
        <f>_xlfn.IFERROR(VLOOKUP(ROW()-8,'Q2.SL'!B:Q,6,FALSE),"")</f>
        <v/>
      </c>
      <c r="F155" s="20" t="str">
        <f>VLOOKUP(E155,'Q2.SL'!G:O,6,FALSE)</f>
        <v/>
      </c>
      <c r="G155" s="31" t="str">
        <f>IF(ROW()-8&gt;'Inf.'!$I$10,"",VLOOKUP(E155,'Q2.SL'!G:O,4,FALSE))</f>
        <v/>
      </c>
      <c r="H155" s="20" t="str">
        <f>IF(ROW()-8&gt;'Inf.'!$I$10,"",VLOOKUP(E155,'Q2.SL'!G:O,5,FALSE))</f>
        <v/>
      </c>
      <c r="I155" s="46"/>
      <c r="J155" t="str">
        <f ca="1" t="shared" si="2"/>
        <v/>
      </c>
    </row>
    <row r="156" spans="1:10" ht="21.95" customHeight="1">
      <c r="A156" s="20" t="str">
        <f>VLOOKUP(E156,'Q2.SL'!G:O,8,FALSE)</f>
        <v/>
      </c>
      <c r="B156" s="21" t="str">
        <f>_xlfn.IFERROR(VLOOKUP(E156,'Rec.'!B:H,4,FALSE),"")</f>
        <v/>
      </c>
      <c r="C156" s="21" t="str">
        <f>_xlfn.IFERROR(VLOOKUP(E156,'Rec.'!B:H,5,FALSE),"")</f>
        <v/>
      </c>
      <c r="D156" s="20" t="str">
        <f>_xlfn.IFERROR(VLOOKUP(E156,'Rec.'!B:H,6,FALSE),"")</f>
        <v/>
      </c>
      <c r="E156" s="20" t="str">
        <f>_xlfn.IFERROR(VLOOKUP(ROW()-8,'Q2.SL'!B:Q,6,FALSE),"")</f>
        <v/>
      </c>
      <c r="F156" s="20" t="str">
        <f>VLOOKUP(E156,'Q2.SL'!G:O,6,FALSE)</f>
        <v/>
      </c>
      <c r="G156" s="31" t="str">
        <f>IF(ROW()-8&gt;'Inf.'!$I$10,"",VLOOKUP(E156,'Q2.SL'!G:O,4,FALSE))</f>
        <v/>
      </c>
      <c r="H156" s="20" t="str">
        <f>IF(ROW()-8&gt;'Inf.'!$I$10,"",VLOOKUP(E156,'Q2.SL'!G:O,5,FALSE))</f>
        <v/>
      </c>
      <c r="I156" s="46"/>
      <c r="J156" t="str">
        <f ca="1" t="shared" si="2"/>
        <v/>
      </c>
    </row>
    <row r="157" spans="1:10" ht="21.95" customHeight="1">
      <c r="A157" s="20" t="str">
        <f>VLOOKUP(E157,'Q2.SL'!G:O,8,FALSE)</f>
        <v/>
      </c>
      <c r="B157" s="21" t="str">
        <f>_xlfn.IFERROR(VLOOKUP(E157,'Rec.'!B:H,4,FALSE),"")</f>
        <v/>
      </c>
      <c r="C157" s="21" t="str">
        <f>_xlfn.IFERROR(VLOOKUP(E157,'Rec.'!B:H,5,FALSE),"")</f>
        <v/>
      </c>
      <c r="D157" s="20" t="str">
        <f>_xlfn.IFERROR(VLOOKUP(E157,'Rec.'!B:H,6,FALSE),"")</f>
        <v/>
      </c>
      <c r="E157" s="20" t="str">
        <f>_xlfn.IFERROR(VLOOKUP(ROW()-8,'Q2.SL'!B:Q,6,FALSE),"")</f>
        <v/>
      </c>
      <c r="F157" s="20" t="str">
        <f>VLOOKUP(E157,'Q2.SL'!G:O,6,FALSE)</f>
        <v/>
      </c>
      <c r="G157" s="31" t="str">
        <f>IF(ROW()-8&gt;'Inf.'!$I$10,"",VLOOKUP(E157,'Q2.SL'!G:O,4,FALSE))</f>
        <v/>
      </c>
      <c r="H157" s="20" t="str">
        <f>IF(ROW()-8&gt;'Inf.'!$I$10,"",VLOOKUP(E157,'Q2.SL'!G:O,5,FALSE))</f>
        <v/>
      </c>
      <c r="I157" s="46"/>
      <c r="J157" t="str">
        <f ca="1" t="shared" si="2"/>
        <v/>
      </c>
    </row>
    <row r="158" spans="1:10" ht="21.95" customHeight="1">
      <c r="A158" s="20" t="str">
        <f>VLOOKUP(E158,'Q2.SL'!G:O,8,FALSE)</f>
        <v/>
      </c>
      <c r="B158" s="21" t="str">
        <f>_xlfn.IFERROR(VLOOKUP(E158,'Rec.'!B:H,4,FALSE),"")</f>
        <v/>
      </c>
      <c r="C158" s="21" t="str">
        <f>_xlfn.IFERROR(VLOOKUP(E158,'Rec.'!B:H,5,FALSE),"")</f>
        <v/>
      </c>
      <c r="D158" s="20" t="str">
        <f>_xlfn.IFERROR(VLOOKUP(E158,'Rec.'!B:H,6,FALSE),"")</f>
        <v/>
      </c>
      <c r="E158" s="20" t="str">
        <f>_xlfn.IFERROR(VLOOKUP(ROW()-8,'Q2.SL'!B:Q,6,FALSE),"")</f>
        <v/>
      </c>
      <c r="F158" s="20" t="str">
        <f>VLOOKUP(E158,'Q2.SL'!G:O,6,FALSE)</f>
        <v/>
      </c>
      <c r="G158" s="31" t="str">
        <f>IF(ROW()-8&gt;'Inf.'!$I$10,"",VLOOKUP(E158,'Q2.SL'!G:O,4,FALSE))</f>
        <v/>
      </c>
      <c r="H158" s="20" t="str">
        <f>IF(ROW()-8&gt;'Inf.'!$I$10,"",VLOOKUP(E158,'Q2.SL'!G:O,5,FALSE))</f>
        <v/>
      </c>
      <c r="I158" s="46"/>
      <c r="J158" t="str">
        <f ca="1" t="shared" si="2"/>
        <v/>
      </c>
    </row>
    <row r="159" spans="1:10" ht="21.95" customHeight="1">
      <c r="A159" s="20" t="str">
        <f>VLOOKUP(E159,'Q2.SL'!G:O,8,FALSE)</f>
        <v/>
      </c>
      <c r="B159" s="21" t="str">
        <f>_xlfn.IFERROR(VLOOKUP(E159,'Rec.'!B:H,4,FALSE),"")</f>
        <v/>
      </c>
      <c r="C159" s="21" t="str">
        <f>_xlfn.IFERROR(VLOOKUP(E159,'Rec.'!B:H,5,FALSE),"")</f>
        <v/>
      </c>
      <c r="D159" s="20" t="str">
        <f>_xlfn.IFERROR(VLOOKUP(E159,'Rec.'!B:H,6,FALSE),"")</f>
        <v/>
      </c>
      <c r="E159" s="20" t="str">
        <f>_xlfn.IFERROR(VLOOKUP(ROW()-8,'Q2.SL'!B:Q,6,FALSE),"")</f>
        <v/>
      </c>
      <c r="F159" s="20" t="str">
        <f>VLOOKUP(E159,'Q2.SL'!G:O,6,FALSE)</f>
        <v/>
      </c>
      <c r="G159" s="31" t="str">
        <f>IF(ROW()-8&gt;'Inf.'!$I$10,"",VLOOKUP(E159,'Q2.SL'!G:O,4,FALSE))</f>
        <v/>
      </c>
      <c r="H159" s="20" t="str">
        <f>IF(ROW()-8&gt;'Inf.'!$I$10,"",VLOOKUP(E159,'Q2.SL'!G:O,5,FALSE))</f>
        <v/>
      </c>
      <c r="I159" s="46"/>
      <c r="J159" t="str">
        <f ca="1" t="shared" si="2"/>
        <v/>
      </c>
    </row>
    <row r="160" spans="1:10" ht="21.95" customHeight="1">
      <c r="A160" s="20" t="str">
        <f>VLOOKUP(E160,'Q2.SL'!G:O,8,FALSE)</f>
        <v/>
      </c>
      <c r="B160" s="21" t="str">
        <f>_xlfn.IFERROR(VLOOKUP(E160,'Rec.'!B:H,4,FALSE),"")</f>
        <v/>
      </c>
      <c r="C160" s="21" t="str">
        <f>_xlfn.IFERROR(VLOOKUP(E160,'Rec.'!B:H,5,FALSE),"")</f>
        <v/>
      </c>
      <c r="D160" s="20" t="str">
        <f>_xlfn.IFERROR(VLOOKUP(E160,'Rec.'!B:H,6,FALSE),"")</f>
        <v/>
      </c>
      <c r="E160" s="20" t="str">
        <f>_xlfn.IFERROR(VLOOKUP(ROW()-8,'Q2.SL'!B:Q,6,FALSE),"")</f>
        <v/>
      </c>
      <c r="F160" s="20" t="str">
        <f>VLOOKUP(E160,'Q2.SL'!G:O,6,FALSE)</f>
        <v/>
      </c>
      <c r="G160" s="31" t="str">
        <f>IF(ROW()-8&gt;'Inf.'!$I$10,"",VLOOKUP(E160,'Q2.SL'!G:O,4,FALSE))</f>
        <v/>
      </c>
      <c r="H160" s="20" t="str">
        <f>IF(ROW()-8&gt;'Inf.'!$I$10,"",VLOOKUP(E160,'Q2.SL'!G:O,5,FALSE))</f>
        <v/>
      </c>
      <c r="I160" s="46"/>
      <c r="J160" t="str">
        <f ca="1" t="shared" si="2"/>
        <v/>
      </c>
    </row>
    <row r="161" spans="1:10" ht="21.95" customHeight="1">
      <c r="A161" s="20" t="str">
        <f>VLOOKUP(E161,'Q2.SL'!G:O,8,FALSE)</f>
        <v/>
      </c>
      <c r="B161" s="21" t="str">
        <f>_xlfn.IFERROR(VLOOKUP(E161,'Rec.'!B:H,4,FALSE),"")</f>
        <v/>
      </c>
      <c r="C161" s="21" t="str">
        <f>_xlfn.IFERROR(VLOOKUP(E161,'Rec.'!B:H,5,FALSE),"")</f>
        <v/>
      </c>
      <c r="D161" s="20" t="str">
        <f>_xlfn.IFERROR(VLOOKUP(E161,'Rec.'!B:H,6,FALSE),"")</f>
        <v/>
      </c>
      <c r="E161" s="20" t="str">
        <f>_xlfn.IFERROR(VLOOKUP(ROW()-8,'Q2.SL'!B:Q,6,FALSE),"")</f>
        <v/>
      </c>
      <c r="F161" s="20" t="str">
        <f>VLOOKUP(E161,'Q2.SL'!G:O,6,FALSE)</f>
        <v/>
      </c>
      <c r="G161" s="31" t="str">
        <f>IF(ROW()-8&gt;'Inf.'!$I$10,"",VLOOKUP(E161,'Q2.SL'!G:O,4,FALSE))</f>
        <v/>
      </c>
      <c r="H161" s="20" t="str">
        <f>IF(ROW()-8&gt;'Inf.'!$I$10,"",VLOOKUP(E161,'Q2.SL'!G:O,5,FALSE))</f>
        <v/>
      </c>
      <c r="I161" s="46"/>
      <c r="J161" t="str">
        <f ca="1" t="shared" si="2"/>
        <v/>
      </c>
    </row>
    <row r="162" spans="1:10" ht="21.95" customHeight="1">
      <c r="A162" s="20" t="str">
        <f>VLOOKUP(E162,'Q2.SL'!G:O,8,FALSE)</f>
        <v/>
      </c>
      <c r="B162" s="21" t="str">
        <f>_xlfn.IFERROR(VLOOKUP(E162,'Rec.'!B:H,4,FALSE),"")</f>
        <v/>
      </c>
      <c r="C162" s="21" t="str">
        <f>_xlfn.IFERROR(VLOOKUP(E162,'Rec.'!B:H,5,FALSE),"")</f>
        <v/>
      </c>
      <c r="D162" s="20" t="str">
        <f>_xlfn.IFERROR(VLOOKUP(E162,'Rec.'!B:H,6,FALSE),"")</f>
        <v/>
      </c>
      <c r="E162" s="20" t="str">
        <f>_xlfn.IFERROR(VLOOKUP(ROW()-8,'Q2.SL'!B:Q,6,FALSE),"")</f>
        <v/>
      </c>
      <c r="F162" s="20" t="str">
        <f>VLOOKUP(E162,'Q2.SL'!G:O,6,FALSE)</f>
        <v/>
      </c>
      <c r="G162" s="31" t="str">
        <f>IF(ROW()-8&gt;'Inf.'!$I$10,"",VLOOKUP(E162,'Q2.SL'!G:O,4,FALSE))</f>
        <v/>
      </c>
      <c r="H162" s="20" t="str">
        <f>IF(ROW()-8&gt;'Inf.'!$I$10,"",VLOOKUP(E162,'Q2.SL'!G:O,5,FALSE))</f>
        <v/>
      </c>
      <c r="I162" s="46"/>
      <c r="J162" t="str">
        <f ca="1" t="shared" si="2"/>
        <v/>
      </c>
    </row>
    <row r="163" spans="1:10" ht="21.95" customHeight="1">
      <c r="A163" s="20" t="str">
        <f>VLOOKUP(E163,'Q2.SL'!G:O,8,FALSE)</f>
        <v/>
      </c>
      <c r="B163" s="21" t="str">
        <f>_xlfn.IFERROR(VLOOKUP(E163,'Rec.'!B:H,4,FALSE),"")</f>
        <v/>
      </c>
      <c r="C163" s="21" t="str">
        <f>_xlfn.IFERROR(VLOOKUP(E163,'Rec.'!B:H,5,FALSE),"")</f>
        <v/>
      </c>
      <c r="D163" s="20" t="str">
        <f>_xlfn.IFERROR(VLOOKUP(E163,'Rec.'!B:H,6,FALSE),"")</f>
        <v/>
      </c>
      <c r="E163" s="20" t="str">
        <f>_xlfn.IFERROR(VLOOKUP(ROW()-8,'Q2.SL'!B:Q,6,FALSE),"")</f>
        <v/>
      </c>
      <c r="F163" s="20" t="str">
        <f>VLOOKUP(E163,'Q2.SL'!G:O,6,FALSE)</f>
        <v/>
      </c>
      <c r="G163" s="31" t="str">
        <f>IF(ROW()-8&gt;'Inf.'!$I$10,"",VLOOKUP(E163,'Q2.SL'!G:O,4,FALSE))</f>
        <v/>
      </c>
      <c r="H163" s="20" t="str">
        <f>IF(ROW()-8&gt;'Inf.'!$I$10,"",VLOOKUP(E163,'Q2.SL'!G:O,5,FALSE))</f>
        <v/>
      </c>
      <c r="I163" s="46"/>
      <c r="J163" t="str">
        <f ca="1" t="shared" si="2"/>
        <v/>
      </c>
    </row>
    <row r="164" spans="1:10" ht="21.95" customHeight="1">
      <c r="A164" s="20" t="str">
        <f>VLOOKUP(E164,'Q2.SL'!G:O,8,FALSE)</f>
        <v/>
      </c>
      <c r="B164" s="21" t="str">
        <f>_xlfn.IFERROR(VLOOKUP(E164,'Rec.'!B:H,4,FALSE),"")</f>
        <v/>
      </c>
      <c r="C164" s="21" t="str">
        <f>_xlfn.IFERROR(VLOOKUP(E164,'Rec.'!B:H,5,FALSE),"")</f>
        <v/>
      </c>
      <c r="D164" s="20" t="str">
        <f>_xlfn.IFERROR(VLOOKUP(E164,'Rec.'!B:H,6,FALSE),"")</f>
        <v/>
      </c>
      <c r="E164" s="20" t="str">
        <f>_xlfn.IFERROR(VLOOKUP(ROW()-8,'Q2.SL'!B:Q,6,FALSE),"")</f>
        <v/>
      </c>
      <c r="F164" s="20" t="str">
        <f>VLOOKUP(E164,'Q2.SL'!G:O,6,FALSE)</f>
        <v/>
      </c>
      <c r="G164" s="31" t="str">
        <f>IF(ROW()-8&gt;'Inf.'!$I$10,"",VLOOKUP(E164,'Q2.SL'!G:O,4,FALSE))</f>
        <v/>
      </c>
      <c r="H164" s="20" t="str">
        <f>IF(ROW()-8&gt;'Inf.'!$I$10,"",VLOOKUP(E164,'Q2.SL'!G:O,5,FALSE))</f>
        <v/>
      </c>
      <c r="I164" s="46"/>
      <c r="J164" t="str">
        <f ca="1" t="shared" si="2"/>
        <v/>
      </c>
    </row>
    <row r="165" spans="1:10" ht="21.95" customHeight="1">
      <c r="A165" s="20" t="str">
        <f>VLOOKUP(E165,'Q2.SL'!G:O,8,FALSE)</f>
        <v/>
      </c>
      <c r="B165" s="21" t="str">
        <f>_xlfn.IFERROR(VLOOKUP(E165,'Rec.'!B:H,4,FALSE),"")</f>
        <v/>
      </c>
      <c r="C165" s="21" t="str">
        <f>_xlfn.IFERROR(VLOOKUP(E165,'Rec.'!B:H,5,FALSE),"")</f>
        <v/>
      </c>
      <c r="D165" s="20" t="str">
        <f>_xlfn.IFERROR(VLOOKUP(E165,'Rec.'!B:H,6,FALSE),"")</f>
        <v/>
      </c>
      <c r="E165" s="20" t="str">
        <f>_xlfn.IFERROR(VLOOKUP(ROW()-8,'Q2.SL'!B:Q,6,FALSE),"")</f>
        <v/>
      </c>
      <c r="F165" s="20" t="str">
        <f>VLOOKUP(E165,'Q2.SL'!G:O,6,FALSE)</f>
        <v/>
      </c>
      <c r="G165" s="31" t="str">
        <f>IF(ROW()-8&gt;'Inf.'!$I$10,"",VLOOKUP(E165,'Q2.SL'!G:O,4,FALSE))</f>
        <v/>
      </c>
      <c r="H165" s="20" t="str">
        <f>IF(ROW()-8&gt;'Inf.'!$I$10,"",VLOOKUP(E165,'Q2.SL'!G:O,5,FALSE))</f>
        <v/>
      </c>
      <c r="I165" s="46"/>
      <c r="J165" t="str">
        <f ca="1" t="shared" si="2"/>
        <v/>
      </c>
    </row>
    <row r="166" spans="1:10" ht="21.95" customHeight="1">
      <c r="A166" s="20" t="str">
        <f>VLOOKUP(E166,'Q2.SL'!G:O,8,FALSE)</f>
        <v/>
      </c>
      <c r="B166" s="21" t="str">
        <f>_xlfn.IFERROR(VLOOKUP(E166,'Rec.'!B:H,4,FALSE),"")</f>
        <v/>
      </c>
      <c r="C166" s="21" t="str">
        <f>_xlfn.IFERROR(VLOOKUP(E166,'Rec.'!B:H,5,FALSE),"")</f>
        <v/>
      </c>
      <c r="D166" s="20" t="str">
        <f>_xlfn.IFERROR(VLOOKUP(E166,'Rec.'!B:H,6,FALSE),"")</f>
        <v/>
      </c>
      <c r="E166" s="20" t="str">
        <f>_xlfn.IFERROR(VLOOKUP(ROW()-8,'Q2.SL'!B:Q,6,FALSE),"")</f>
        <v/>
      </c>
      <c r="F166" s="20" t="str">
        <f>VLOOKUP(E166,'Q2.SL'!G:O,6,FALSE)</f>
        <v/>
      </c>
      <c r="G166" s="31" t="str">
        <f>IF(ROW()-8&gt;'Inf.'!$I$10,"",VLOOKUP(E166,'Q2.SL'!G:O,4,FALSE))</f>
        <v/>
      </c>
      <c r="H166" s="20" t="str">
        <f>IF(ROW()-8&gt;'Inf.'!$I$10,"",VLOOKUP(E166,'Q2.SL'!G:O,5,FALSE))</f>
        <v/>
      </c>
      <c r="I166" s="46"/>
      <c r="J166" t="str">
        <f ca="1" t="shared" si="2"/>
        <v/>
      </c>
    </row>
    <row r="167" spans="1:10" ht="21.95" customHeight="1">
      <c r="A167" s="20" t="str">
        <f>VLOOKUP(E167,'Q2.SL'!G:O,8,FALSE)</f>
        <v/>
      </c>
      <c r="B167" s="21" t="str">
        <f>_xlfn.IFERROR(VLOOKUP(E167,'Rec.'!B:H,4,FALSE),"")</f>
        <v/>
      </c>
      <c r="C167" s="21" t="str">
        <f>_xlfn.IFERROR(VLOOKUP(E167,'Rec.'!B:H,5,FALSE),"")</f>
        <v/>
      </c>
      <c r="D167" s="20" t="str">
        <f>_xlfn.IFERROR(VLOOKUP(E167,'Rec.'!B:H,6,FALSE),"")</f>
        <v/>
      </c>
      <c r="E167" s="20" t="str">
        <f>_xlfn.IFERROR(VLOOKUP(ROW()-8,'Q2.SL'!B:Q,6,FALSE),"")</f>
        <v/>
      </c>
      <c r="F167" s="20" t="str">
        <f>VLOOKUP(E167,'Q2.SL'!G:O,6,FALSE)</f>
        <v/>
      </c>
      <c r="G167" s="31" t="str">
        <f>IF(ROW()-8&gt;'Inf.'!$I$10,"",VLOOKUP(E167,'Q2.SL'!G:O,4,FALSE))</f>
        <v/>
      </c>
      <c r="H167" s="20" t="str">
        <f>IF(ROW()-8&gt;'Inf.'!$I$10,"",VLOOKUP(E167,'Q2.SL'!G:O,5,FALSE))</f>
        <v/>
      </c>
      <c r="I167" s="46"/>
      <c r="J167" t="str">
        <f ca="1" t="shared" si="2"/>
        <v/>
      </c>
    </row>
    <row r="168" spans="1:10" ht="21.95" customHeight="1">
      <c r="A168" s="20" t="str">
        <f>VLOOKUP(E168,'Q2.SL'!G:O,8,FALSE)</f>
        <v/>
      </c>
      <c r="B168" s="21" t="str">
        <f>_xlfn.IFERROR(VLOOKUP(E168,'Rec.'!B:H,4,FALSE),"")</f>
        <v/>
      </c>
      <c r="C168" s="21" t="str">
        <f>_xlfn.IFERROR(VLOOKUP(E168,'Rec.'!B:H,5,FALSE),"")</f>
        <v/>
      </c>
      <c r="D168" s="20" t="str">
        <f>_xlfn.IFERROR(VLOOKUP(E168,'Rec.'!B:H,6,FALSE),"")</f>
        <v/>
      </c>
      <c r="E168" s="20" t="str">
        <f>_xlfn.IFERROR(VLOOKUP(ROW()-8,'Q2.SL'!B:Q,6,FALSE),"")</f>
        <v/>
      </c>
      <c r="F168" s="20" t="str">
        <f>VLOOKUP(E168,'Q2.SL'!G:O,6,FALSE)</f>
        <v/>
      </c>
      <c r="G168" s="31" t="str">
        <f>IF(ROW()-8&gt;'Inf.'!$I$10,"",VLOOKUP(E168,'Q2.SL'!G:O,4,FALSE))</f>
        <v/>
      </c>
      <c r="H168" s="20" t="str">
        <f>IF(ROW()-8&gt;'Inf.'!$I$10,"",VLOOKUP(E168,'Q2.SL'!G:O,5,FALSE))</f>
        <v/>
      </c>
      <c r="I168" s="46"/>
      <c r="J168" t="str">
        <f ca="1" t="shared" si="2"/>
        <v/>
      </c>
    </row>
    <row r="169" spans="1:10" ht="21.95" customHeight="1">
      <c r="A169" s="20" t="str">
        <f>VLOOKUP(E169,'Q2.SL'!G:O,8,FALSE)</f>
        <v/>
      </c>
      <c r="B169" s="21" t="str">
        <f>_xlfn.IFERROR(VLOOKUP(E169,'Rec.'!B:H,4,FALSE),"")</f>
        <v/>
      </c>
      <c r="C169" s="21" t="str">
        <f>_xlfn.IFERROR(VLOOKUP(E169,'Rec.'!B:H,5,FALSE),"")</f>
        <v/>
      </c>
      <c r="D169" s="20" t="str">
        <f>_xlfn.IFERROR(VLOOKUP(E169,'Rec.'!B:H,6,FALSE),"")</f>
        <v/>
      </c>
      <c r="E169" s="20" t="str">
        <f>_xlfn.IFERROR(VLOOKUP(ROW()-8,'Q2.SL'!B:Q,6,FALSE),"")</f>
        <v/>
      </c>
      <c r="F169" s="20" t="str">
        <f>VLOOKUP(E169,'Q2.SL'!G:O,6,FALSE)</f>
        <v/>
      </c>
      <c r="G169" s="31" t="str">
        <f>IF(ROW()-8&gt;'Inf.'!$I$10,"",VLOOKUP(E169,'Q2.SL'!G:O,4,FALSE))</f>
        <v/>
      </c>
      <c r="H169" s="20" t="str">
        <f>IF(ROW()-8&gt;'Inf.'!$I$10,"",VLOOKUP(E169,'Q2.SL'!G:O,5,FALSE))</f>
        <v/>
      </c>
      <c r="I169" s="46"/>
      <c r="J169" t="str">
        <f ca="1" t="shared" si="2"/>
        <v/>
      </c>
    </row>
    <row r="170" spans="1:10" ht="21.95" customHeight="1">
      <c r="A170" s="20" t="str">
        <f>VLOOKUP(E170,'Q2.SL'!G:O,8,FALSE)</f>
        <v/>
      </c>
      <c r="B170" s="21" t="str">
        <f>_xlfn.IFERROR(VLOOKUP(E170,'Rec.'!B:H,4,FALSE),"")</f>
        <v/>
      </c>
      <c r="C170" s="21" t="str">
        <f>_xlfn.IFERROR(VLOOKUP(E170,'Rec.'!B:H,5,FALSE),"")</f>
        <v/>
      </c>
      <c r="D170" s="20" t="str">
        <f>_xlfn.IFERROR(VLOOKUP(E170,'Rec.'!B:H,6,FALSE),"")</f>
        <v/>
      </c>
      <c r="E170" s="20" t="str">
        <f>_xlfn.IFERROR(VLOOKUP(ROW()-8,'Q2.SL'!B:Q,6,FALSE),"")</f>
        <v/>
      </c>
      <c r="F170" s="20" t="str">
        <f>VLOOKUP(E170,'Q2.SL'!G:O,6,FALSE)</f>
        <v/>
      </c>
      <c r="G170" s="31" t="str">
        <f>IF(ROW()-8&gt;'Inf.'!$I$10,"",VLOOKUP(E170,'Q2.SL'!G:O,4,FALSE))</f>
        <v/>
      </c>
      <c r="H170" s="20" t="str">
        <f>IF(ROW()-8&gt;'Inf.'!$I$10,"",VLOOKUP(E170,'Q2.SL'!G:O,5,FALSE))</f>
        <v/>
      </c>
      <c r="I170" s="46"/>
      <c r="J170" t="str">
        <f ca="1" t="shared" si="2"/>
        <v/>
      </c>
    </row>
    <row r="171" spans="1:10" ht="21.95" customHeight="1">
      <c r="A171" s="20" t="str">
        <f>VLOOKUP(E171,'Q2.SL'!G:O,8,FALSE)</f>
        <v/>
      </c>
      <c r="B171" s="21" t="str">
        <f>_xlfn.IFERROR(VLOOKUP(E171,'Rec.'!B:H,4,FALSE),"")</f>
        <v/>
      </c>
      <c r="C171" s="21" t="str">
        <f>_xlfn.IFERROR(VLOOKUP(E171,'Rec.'!B:H,5,FALSE),"")</f>
        <v/>
      </c>
      <c r="D171" s="20" t="str">
        <f>_xlfn.IFERROR(VLOOKUP(E171,'Rec.'!B:H,6,FALSE),"")</f>
        <v/>
      </c>
      <c r="E171" s="20" t="str">
        <f>_xlfn.IFERROR(VLOOKUP(ROW()-8,'Q2.SL'!B:Q,6,FALSE),"")</f>
        <v/>
      </c>
      <c r="F171" s="20" t="str">
        <f>VLOOKUP(E171,'Q2.SL'!G:O,6,FALSE)</f>
        <v/>
      </c>
      <c r="G171" s="31" t="str">
        <f>IF(ROW()-8&gt;'Inf.'!$I$10,"",VLOOKUP(E171,'Q2.SL'!G:O,4,FALSE))</f>
        <v/>
      </c>
      <c r="H171" s="20" t="str">
        <f>IF(ROW()-8&gt;'Inf.'!$I$10,"",VLOOKUP(E171,'Q2.SL'!G:O,5,FALSE))</f>
        <v/>
      </c>
      <c r="I171" s="46"/>
      <c r="J171" t="str">
        <f ca="1" t="shared" si="2"/>
        <v/>
      </c>
    </row>
    <row r="172" spans="1:10" ht="21.95" customHeight="1">
      <c r="A172" s="20" t="str">
        <f>VLOOKUP(E172,'Q2.SL'!G:O,8,FALSE)</f>
        <v/>
      </c>
      <c r="B172" s="21" t="str">
        <f>_xlfn.IFERROR(VLOOKUP(E172,'Rec.'!B:H,4,FALSE),"")</f>
        <v/>
      </c>
      <c r="C172" s="21" t="str">
        <f>_xlfn.IFERROR(VLOOKUP(E172,'Rec.'!B:H,5,FALSE),"")</f>
        <v/>
      </c>
      <c r="D172" s="20" t="str">
        <f>_xlfn.IFERROR(VLOOKUP(E172,'Rec.'!B:H,6,FALSE),"")</f>
        <v/>
      </c>
      <c r="E172" s="20" t="str">
        <f>_xlfn.IFERROR(VLOOKUP(ROW()-8,'Q2.SL'!B:Q,6,FALSE),"")</f>
        <v/>
      </c>
      <c r="F172" s="20" t="str">
        <f>VLOOKUP(E172,'Q2.SL'!G:O,6,FALSE)</f>
        <v/>
      </c>
      <c r="G172" s="31" t="str">
        <f>IF(ROW()-8&gt;'Inf.'!$I$10,"",VLOOKUP(E172,'Q2.SL'!G:O,4,FALSE))</f>
        <v/>
      </c>
      <c r="H172" s="20" t="str">
        <f>IF(ROW()-8&gt;'Inf.'!$I$10,"",VLOOKUP(E172,'Q2.SL'!G:O,5,FALSE))</f>
        <v/>
      </c>
      <c r="I172" s="46"/>
      <c r="J172" t="str">
        <f ca="1" t="shared" si="2"/>
        <v/>
      </c>
    </row>
    <row r="173" spans="1:10" ht="21.95" customHeight="1">
      <c r="A173" s="20" t="str">
        <f>VLOOKUP(E173,'Q2.SL'!G:O,8,FALSE)</f>
        <v/>
      </c>
      <c r="B173" s="21" t="str">
        <f>_xlfn.IFERROR(VLOOKUP(E173,'Rec.'!B:H,4,FALSE),"")</f>
        <v/>
      </c>
      <c r="C173" s="21" t="str">
        <f>_xlfn.IFERROR(VLOOKUP(E173,'Rec.'!B:H,5,FALSE),"")</f>
        <v/>
      </c>
      <c r="D173" s="20" t="str">
        <f>_xlfn.IFERROR(VLOOKUP(E173,'Rec.'!B:H,6,FALSE),"")</f>
        <v/>
      </c>
      <c r="E173" s="20" t="str">
        <f>_xlfn.IFERROR(VLOOKUP(ROW()-8,'Q2.SL'!B:Q,6,FALSE),"")</f>
        <v/>
      </c>
      <c r="F173" s="20" t="str">
        <f>VLOOKUP(E173,'Q2.SL'!G:O,6,FALSE)</f>
        <v/>
      </c>
      <c r="G173" s="31" t="str">
        <f>IF(ROW()-8&gt;'Inf.'!$I$10,"",VLOOKUP(E173,'Q2.SL'!G:O,4,FALSE))</f>
        <v/>
      </c>
      <c r="H173" s="20" t="str">
        <f>IF(ROW()-8&gt;'Inf.'!$I$10,"",VLOOKUP(E173,'Q2.SL'!G:O,5,FALSE))</f>
        <v/>
      </c>
      <c r="I173" s="46"/>
      <c r="J173" t="str">
        <f ca="1" t="shared" si="2"/>
        <v/>
      </c>
    </row>
    <row r="174" spans="1:10" ht="21.95" customHeight="1">
      <c r="A174" s="20" t="str">
        <f>VLOOKUP(E174,'Q2.SL'!G:O,8,FALSE)</f>
        <v/>
      </c>
      <c r="B174" s="21" t="str">
        <f>_xlfn.IFERROR(VLOOKUP(E174,'Rec.'!B:H,4,FALSE),"")</f>
        <v/>
      </c>
      <c r="C174" s="21" t="str">
        <f>_xlfn.IFERROR(VLOOKUP(E174,'Rec.'!B:H,5,FALSE),"")</f>
        <v/>
      </c>
      <c r="D174" s="20" t="str">
        <f>_xlfn.IFERROR(VLOOKUP(E174,'Rec.'!B:H,6,FALSE),"")</f>
        <v/>
      </c>
      <c r="E174" s="20" t="str">
        <f>_xlfn.IFERROR(VLOOKUP(ROW()-8,'Q2.SL'!B:Q,6,FALSE),"")</f>
        <v/>
      </c>
      <c r="F174" s="20" t="str">
        <f>VLOOKUP(E174,'Q2.SL'!G:O,6,FALSE)</f>
        <v/>
      </c>
      <c r="G174" s="31" t="str">
        <f>IF(ROW()-8&gt;'Inf.'!$I$10,"",VLOOKUP(E174,'Q2.SL'!G:O,4,FALSE))</f>
        <v/>
      </c>
      <c r="H174" s="20" t="str">
        <f>IF(ROW()-8&gt;'Inf.'!$I$10,"",VLOOKUP(E174,'Q2.SL'!G:O,5,FALSE))</f>
        <v/>
      </c>
      <c r="I174" s="46"/>
      <c r="J174" t="str">
        <f ca="1" t="shared" si="2"/>
        <v/>
      </c>
    </row>
    <row r="175" spans="1:10" ht="21.95" customHeight="1">
      <c r="A175" s="20" t="str">
        <f>VLOOKUP(E175,'Q2.SL'!G:O,8,FALSE)</f>
        <v/>
      </c>
      <c r="B175" s="21" t="str">
        <f>_xlfn.IFERROR(VLOOKUP(E175,'Rec.'!B:H,4,FALSE),"")</f>
        <v/>
      </c>
      <c r="C175" s="21" t="str">
        <f>_xlfn.IFERROR(VLOOKUP(E175,'Rec.'!B:H,5,FALSE),"")</f>
        <v/>
      </c>
      <c r="D175" s="20" t="str">
        <f>_xlfn.IFERROR(VLOOKUP(E175,'Rec.'!B:H,6,FALSE),"")</f>
        <v/>
      </c>
      <c r="E175" s="20" t="str">
        <f>_xlfn.IFERROR(VLOOKUP(ROW()-8,'Q2.SL'!B:Q,6,FALSE),"")</f>
        <v/>
      </c>
      <c r="F175" s="20" t="str">
        <f>VLOOKUP(E175,'Q2.SL'!G:O,6,FALSE)</f>
        <v/>
      </c>
      <c r="G175" s="31" t="str">
        <f>IF(ROW()-8&gt;'Inf.'!$I$10,"",VLOOKUP(E175,'Q2.SL'!G:O,4,FALSE))</f>
        <v/>
      </c>
      <c r="H175" s="20" t="str">
        <f>IF(ROW()-8&gt;'Inf.'!$I$10,"",VLOOKUP(E175,'Q2.SL'!G:O,5,FALSE))</f>
        <v/>
      </c>
      <c r="I175" s="46"/>
      <c r="J175" t="str">
        <f ca="1" t="shared" si="2"/>
        <v/>
      </c>
    </row>
    <row r="176" spans="1:10" ht="21.95" customHeight="1">
      <c r="A176" s="20" t="str">
        <f>VLOOKUP(E176,'Q2.SL'!G:O,8,FALSE)</f>
        <v/>
      </c>
      <c r="B176" s="21" t="str">
        <f>_xlfn.IFERROR(VLOOKUP(E176,'Rec.'!B:H,4,FALSE),"")</f>
        <v/>
      </c>
      <c r="C176" s="21" t="str">
        <f>_xlfn.IFERROR(VLOOKUP(E176,'Rec.'!B:H,5,FALSE),"")</f>
        <v/>
      </c>
      <c r="D176" s="20" t="str">
        <f>_xlfn.IFERROR(VLOOKUP(E176,'Rec.'!B:H,6,FALSE),"")</f>
        <v/>
      </c>
      <c r="E176" s="20" t="str">
        <f>_xlfn.IFERROR(VLOOKUP(ROW()-8,'Q2.SL'!B:Q,6,FALSE),"")</f>
        <v/>
      </c>
      <c r="F176" s="20" t="str">
        <f>VLOOKUP(E176,'Q2.SL'!G:O,6,FALSE)</f>
        <v/>
      </c>
      <c r="G176" s="31" t="str">
        <f>IF(ROW()-8&gt;'Inf.'!$I$10,"",VLOOKUP(E176,'Q2.SL'!G:O,4,FALSE))</f>
        <v/>
      </c>
      <c r="H176" s="20" t="str">
        <f>IF(ROW()-8&gt;'Inf.'!$I$10,"",VLOOKUP(E176,'Q2.SL'!G:O,5,FALSE))</f>
        <v/>
      </c>
      <c r="I176" s="46"/>
      <c r="J176" t="str">
        <f ca="1" t="shared" si="2"/>
        <v/>
      </c>
    </row>
    <row r="177" spans="1:10" ht="21.95" customHeight="1">
      <c r="A177" s="20" t="str">
        <f>VLOOKUP(E177,'Q2.SL'!G:O,8,FALSE)</f>
        <v/>
      </c>
      <c r="B177" s="21" t="str">
        <f>_xlfn.IFERROR(VLOOKUP(E177,'Rec.'!B:H,4,FALSE),"")</f>
        <v/>
      </c>
      <c r="C177" s="21" t="str">
        <f>_xlfn.IFERROR(VLOOKUP(E177,'Rec.'!B:H,5,FALSE),"")</f>
        <v/>
      </c>
      <c r="D177" s="20" t="str">
        <f>_xlfn.IFERROR(VLOOKUP(E177,'Rec.'!B:H,6,FALSE),"")</f>
        <v/>
      </c>
      <c r="E177" s="20" t="str">
        <f>_xlfn.IFERROR(VLOOKUP(ROW()-8,'Q2.SL'!B:Q,6,FALSE),"")</f>
        <v/>
      </c>
      <c r="F177" s="20" t="str">
        <f>VLOOKUP(E177,'Q2.SL'!G:O,6,FALSE)</f>
        <v/>
      </c>
      <c r="G177" s="31" t="str">
        <f>IF(ROW()-8&gt;'Inf.'!$I$10,"",VLOOKUP(E177,'Q2.SL'!G:O,4,FALSE))</f>
        <v/>
      </c>
      <c r="H177" s="20" t="str">
        <f>IF(ROW()-8&gt;'Inf.'!$I$10,"",VLOOKUP(E177,'Q2.SL'!G:O,5,FALSE))</f>
        <v/>
      </c>
      <c r="I177" s="46"/>
      <c r="J177" t="str">
        <f ca="1" t="shared" si="2"/>
        <v/>
      </c>
    </row>
    <row r="178" spans="1:10" ht="21.95" customHeight="1">
      <c r="A178" s="20" t="str">
        <f>VLOOKUP(E178,'Q2.SL'!G:O,8,FALSE)</f>
        <v/>
      </c>
      <c r="B178" s="21" t="str">
        <f>_xlfn.IFERROR(VLOOKUP(E178,'Rec.'!B:H,4,FALSE),"")</f>
        <v/>
      </c>
      <c r="C178" s="21" t="str">
        <f>_xlfn.IFERROR(VLOOKUP(E178,'Rec.'!B:H,5,FALSE),"")</f>
        <v/>
      </c>
      <c r="D178" s="20" t="str">
        <f>_xlfn.IFERROR(VLOOKUP(E178,'Rec.'!B:H,6,FALSE),"")</f>
        <v/>
      </c>
      <c r="E178" s="20" t="str">
        <f>_xlfn.IFERROR(VLOOKUP(ROW()-8,'Q2.SL'!B:Q,6,FALSE),"")</f>
        <v/>
      </c>
      <c r="F178" s="20" t="str">
        <f>VLOOKUP(E178,'Q2.SL'!G:O,6,FALSE)</f>
        <v/>
      </c>
      <c r="G178" s="31" t="str">
        <f>IF(ROW()-8&gt;'Inf.'!$I$10,"",VLOOKUP(E178,'Q2.SL'!G:O,4,FALSE))</f>
        <v/>
      </c>
      <c r="H178" s="20" t="str">
        <f>IF(ROW()-8&gt;'Inf.'!$I$10,"",VLOOKUP(E178,'Q2.SL'!G:O,5,FALSE))</f>
        <v/>
      </c>
      <c r="I178" s="46"/>
      <c r="J178" t="str">
        <f ca="1" t="shared" si="2"/>
        <v/>
      </c>
    </row>
    <row r="179" spans="1:10" ht="21.95" customHeight="1">
      <c r="A179" s="20" t="str">
        <f>VLOOKUP(E179,'Q2.SL'!G:O,8,FALSE)</f>
        <v/>
      </c>
      <c r="B179" s="21" t="str">
        <f>_xlfn.IFERROR(VLOOKUP(E179,'Rec.'!B:H,4,FALSE),"")</f>
        <v/>
      </c>
      <c r="C179" s="21" t="str">
        <f>_xlfn.IFERROR(VLOOKUP(E179,'Rec.'!B:H,5,FALSE),"")</f>
        <v/>
      </c>
      <c r="D179" s="20" t="str">
        <f>_xlfn.IFERROR(VLOOKUP(E179,'Rec.'!B:H,6,FALSE),"")</f>
        <v/>
      </c>
      <c r="E179" s="20" t="str">
        <f>_xlfn.IFERROR(VLOOKUP(ROW()-8,'Q2.SL'!B:Q,6,FALSE),"")</f>
        <v/>
      </c>
      <c r="F179" s="20" t="str">
        <f>VLOOKUP(E179,'Q2.SL'!G:O,6,FALSE)</f>
        <v/>
      </c>
      <c r="G179" s="31" t="str">
        <f>IF(ROW()-8&gt;'Inf.'!$I$10,"",VLOOKUP(E179,'Q2.SL'!G:O,4,FALSE))</f>
        <v/>
      </c>
      <c r="H179" s="20" t="str">
        <f>IF(ROW()-8&gt;'Inf.'!$I$10,"",VLOOKUP(E179,'Q2.SL'!G:O,5,FALSE))</f>
        <v/>
      </c>
      <c r="I179" s="46"/>
      <c r="J179" t="str">
        <f ca="1" t="shared" si="2"/>
        <v/>
      </c>
    </row>
    <row r="180" spans="1:10" ht="21.95" customHeight="1">
      <c r="A180" s="20" t="str">
        <f>VLOOKUP(E180,'Q2.SL'!G:O,8,FALSE)</f>
        <v/>
      </c>
      <c r="B180" s="21" t="str">
        <f>_xlfn.IFERROR(VLOOKUP(E180,'Rec.'!B:H,4,FALSE),"")</f>
        <v/>
      </c>
      <c r="C180" s="21" t="str">
        <f>_xlfn.IFERROR(VLOOKUP(E180,'Rec.'!B:H,5,FALSE),"")</f>
        <v/>
      </c>
      <c r="D180" s="20" t="str">
        <f>_xlfn.IFERROR(VLOOKUP(E180,'Rec.'!B:H,6,FALSE),"")</f>
        <v/>
      </c>
      <c r="E180" s="20" t="str">
        <f>_xlfn.IFERROR(VLOOKUP(ROW()-8,'Q2.SL'!B:Q,6,FALSE),"")</f>
        <v/>
      </c>
      <c r="F180" s="20" t="str">
        <f>VLOOKUP(E180,'Q2.SL'!G:O,6,FALSE)</f>
        <v/>
      </c>
      <c r="G180" s="31" t="str">
        <f>IF(ROW()-8&gt;'Inf.'!$I$10,"",VLOOKUP(E180,'Q2.SL'!G:O,4,FALSE))</f>
        <v/>
      </c>
      <c r="H180" s="20" t="str">
        <f>IF(ROW()-8&gt;'Inf.'!$I$10,"",VLOOKUP(E180,'Q2.SL'!G:O,5,FALSE))</f>
        <v/>
      </c>
      <c r="I180" s="46"/>
      <c r="J180" t="str">
        <f ca="1" t="shared" si="2"/>
        <v/>
      </c>
    </row>
    <row r="181" spans="1:10" ht="21.95" customHeight="1">
      <c r="A181" s="20" t="str">
        <f>VLOOKUP(E181,'Q2.SL'!G:O,8,FALSE)</f>
        <v/>
      </c>
      <c r="B181" s="21" t="str">
        <f>_xlfn.IFERROR(VLOOKUP(E181,'Rec.'!B:H,4,FALSE),"")</f>
        <v/>
      </c>
      <c r="C181" s="21" t="str">
        <f>_xlfn.IFERROR(VLOOKUP(E181,'Rec.'!B:H,5,FALSE),"")</f>
        <v/>
      </c>
      <c r="D181" s="20" t="str">
        <f>_xlfn.IFERROR(VLOOKUP(E181,'Rec.'!B:H,6,FALSE),"")</f>
        <v/>
      </c>
      <c r="E181" s="20" t="str">
        <f>_xlfn.IFERROR(VLOOKUP(ROW()-8,'Q2.SL'!B:Q,6,FALSE),"")</f>
        <v/>
      </c>
      <c r="F181" s="20" t="str">
        <f>VLOOKUP(E181,'Q2.SL'!G:O,6,FALSE)</f>
        <v/>
      </c>
      <c r="G181" s="31" t="str">
        <f>IF(ROW()-8&gt;'Inf.'!$I$10,"",VLOOKUP(E181,'Q2.SL'!G:O,4,FALSE))</f>
        <v/>
      </c>
      <c r="H181" s="20" t="str">
        <f>IF(ROW()-8&gt;'Inf.'!$I$10,"",VLOOKUP(E181,'Q2.SL'!G:O,5,FALSE))</f>
        <v/>
      </c>
      <c r="I181" s="46"/>
      <c r="J181" t="str">
        <f ca="1" t="shared" si="2"/>
        <v/>
      </c>
    </row>
    <row r="182" spans="1:10" ht="21.95" customHeight="1">
      <c r="A182" s="20" t="str">
        <f>VLOOKUP(E182,'Q2.SL'!G:O,8,FALSE)</f>
        <v/>
      </c>
      <c r="B182" s="21" t="str">
        <f>_xlfn.IFERROR(VLOOKUP(E182,'Rec.'!B:H,4,FALSE),"")</f>
        <v/>
      </c>
      <c r="C182" s="21" t="str">
        <f>_xlfn.IFERROR(VLOOKUP(E182,'Rec.'!B:H,5,FALSE),"")</f>
        <v/>
      </c>
      <c r="D182" s="20" t="str">
        <f>_xlfn.IFERROR(VLOOKUP(E182,'Rec.'!B:H,6,FALSE),"")</f>
        <v/>
      </c>
      <c r="E182" s="20" t="str">
        <f>_xlfn.IFERROR(VLOOKUP(ROW()-8,'Q2.SL'!B:Q,6,FALSE),"")</f>
        <v/>
      </c>
      <c r="F182" s="20" t="str">
        <f>VLOOKUP(E182,'Q2.SL'!G:O,6,FALSE)</f>
        <v/>
      </c>
      <c r="G182" s="31" t="str">
        <f>IF(ROW()-8&gt;'Inf.'!$I$10,"",VLOOKUP(E182,'Q2.SL'!G:O,4,FALSE))</f>
        <v/>
      </c>
      <c r="H182" s="20" t="str">
        <f>IF(ROW()-8&gt;'Inf.'!$I$10,"",VLOOKUP(E182,'Q2.SL'!G:O,5,FALSE))</f>
        <v/>
      </c>
      <c r="I182" s="46"/>
      <c r="J182" t="str">
        <f ca="1" t="shared" si="2"/>
        <v/>
      </c>
    </row>
    <row r="183" spans="1:10" ht="21.95" customHeight="1">
      <c r="A183" s="20" t="str">
        <f>VLOOKUP(E183,'Q2.SL'!G:O,8,FALSE)</f>
        <v/>
      </c>
      <c r="B183" s="21" t="str">
        <f>_xlfn.IFERROR(VLOOKUP(E183,'Rec.'!B:H,4,FALSE),"")</f>
        <v/>
      </c>
      <c r="C183" s="21" t="str">
        <f>_xlfn.IFERROR(VLOOKUP(E183,'Rec.'!B:H,5,FALSE),"")</f>
        <v/>
      </c>
      <c r="D183" s="20" t="str">
        <f>_xlfn.IFERROR(VLOOKUP(E183,'Rec.'!B:H,6,FALSE),"")</f>
        <v/>
      </c>
      <c r="E183" s="20" t="str">
        <f>_xlfn.IFERROR(VLOOKUP(ROW()-8,'Q2.SL'!B:Q,6,FALSE),"")</f>
        <v/>
      </c>
      <c r="F183" s="20" t="str">
        <f>VLOOKUP(E183,'Q2.SL'!G:O,6,FALSE)</f>
        <v/>
      </c>
      <c r="G183" s="31" t="str">
        <f>IF(ROW()-8&gt;'Inf.'!$I$10,"",VLOOKUP(E183,'Q2.SL'!G:O,4,FALSE))</f>
        <v/>
      </c>
      <c r="H183" s="20" t="str">
        <f>IF(ROW()-8&gt;'Inf.'!$I$10,"",VLOOKUP(E183,'Q2.SL'!G:O,5,FALSE))</f>
        <v/>
      </c>
      <c r="I183" s="46"/>
      <c r="J183" t="str">
        <f ca="1" t="shared" si="2"/>
        <v/>
      </c>
    </row>
    <row r="184" spans="1:10" ht="21.95" customHeight="1">
      <c r="A184" s="20" t="str">
        <f>VLOOKUP(E184,'Q2.SL'!G:O,8,FALSE)</f>
        <v/>
      </c>
      <c r="B184" s="21" t="str">
        <f>_xlfn.IFERROR(VLOOKUP(E184,'Rec.'!B:H,4,FALSE),"")</f>
        <v/>
      </c>
      <c r="C184" s="21" t="str">
        <f>_xlfn.IFERROR(VLOOKUP(E184,'Rec.'!B:H,5,FALSE),"")</f>
        <v/>
      </c>
      <c r="D184" s="20" t="str">
        <f>_xlfn.IFERROR(VLOOKUP(E184,'Rec.'!B:H,6,FALSE),"")</f>
        <v/>
      </c>
      <c r="E184" s="20" t="str">
        <f>_xlfn.IFERROR(VLOOKUP(ROW()-8,'Q2.SL'!B:Q,6,FALSE),"")</f>
        <v/>
      </c>
      <c r="F184" s="20" t="str">
        <f>VLOOKUP(E184,'Q2.SL'!G:O,6,FALSE)</f>
        <v/>
      </c>
      <c r="G184" s="31" t="str">
        <f>IF(ROW()-8&gt;'Inf.'!$I$10,"",VLOOKUP(E184,'Q2.SL'!G:O,4,FALSE))</f>
        <v/>
      </c>
      <c r="H184" s="20" t="str">
        <f>IF(ROW()-8&gt;'Inf.'!$I$10,"",VLOOKUP(E184,'Q2.SL'!G:O,5,FALSE))</f>
        <v/>
      </c>
      <c r="I184" s="46"/>
      <c r="J184" t="str">
        <f ca="1" t="shared" si="2"/>
        <v/>
      </c>
    </row>
    <row r="185" spans="1:10" ht="21.95" customHeight="1">
      <c r="A185" s="20" t="str">
        <f>VLOOKUP(E185,'Q2.SL'!G:O,8,FALSE)</f>
        <v/>
      </c>
      <c r="B185" s="21" t="str">
        <f>_xlfn.IFERROR(VLOOKUP(E185,'Rec.'!B:H,4,FALSE),"")</f>
        <v/>
      </c>
      <c r="C185" s="21" t="str">
        <f>_xlfn.IFERROR(VLOOKUP(E185,'Rec.'!B:H,5,FALSE),"")</f>
        <v/>
      </c>
      <c r="D185" s="20" t="str">
        <f>_xlfn.IFERROR(VLOOKUP(E185,'Rec.'!B:H,6,FALSE),"")</f>
        <v/>
      </c>
      <c r="E185" s="20" t="str">
        <f>_xlfn.IFERROR(VLOOKUP(ROW()-8,'Q2.SL'!B:Q,6,FALSE),"")</f>
        <v/>
      </c>
      <c r="F185" s="20" t="str">
        <f>VLOOKUP(E185,'Q2.SL'!G:O,6,FALSE)</f>
        <v/>
      </c>
      <c r="G185" s="31" t="str">
        <f>IF(ROW()-8&gt;'Inf.'!$I$10,"",VLOOKUP(E185,'Q2.SL'!G:O,4,FALSE))</f>
        <v/>
      </c>
      <c r="H185" s="20" t="str">
        <f>IF(ROW()-8&gt;'Inf.'!$I$10,"",VLOOKUP(E185,'Q2.SL'!G:O,5,FALSE))</f>
        <v/>
      </c>
      <c r="I185" s="46"/>
      <c r="J185" t="str">
        <f ca="1" t="shared" si="2"/>
        <v/>
      </c>
    </row>
    <row r="186" spans="1:10" ht="21.95" customHeight="1">
      <c r="A186" s="20" t="str">
        <f>VLOOKUP(E186,'Q2.SL'!G:O,8,FALSE)</f>
        <v/>
      </c>
      <c r="B186" s="21" t="str">
        <f>_xlfn.IFERROR(VLOOKUP(E186,'Rec.'!B:H,4,FALSE),"")</f>
        <v/>
      </c>
      <c r="C186" s="21" t="str">
        <f>_xlfn.IFERROR(VLOOKUP(E186,'Rec.'!B:H,5,FALSE),"")</f>
        <v/>
      </c>
      <c r="D186" s="20" t="str">
        <f>_xlfn.IFERROR(VLOOKUP(E186,'Rec.'!B:H,6,FALSE),"")</f>
        <v/>
      </c>
      <c r="E186" s="20" t="str">
        <f>_xlfn.IFERROR(VLOOKUP(ROW()-8,'Q2.SL'!B:Q,6,FALSE),"")</f>
        <v/>
      </c>
      <c r="F186" s="20" t="str">
        <f>VLOOKUP(E186,'Q2.SL'!G:O,6,FALSE)</f>
        <v/>
      </c>
      <c r="G186" s="31" t="str">
        <f>IF(ROW()-8&gt;'Inf.'!$I$10,"",VLOOKUP(E186,'Q2.SL'!G:O,4,FALSE))</f>
        <v/>
      </c>
      <c r="H186" s="20" t="str">
        <f>IF(ROW()-8&gt;'Inf.'!$I$10,"",VLOOKUP(E186,'Q2.SL'!G:O,5,FALSE))</f>
        <v/>
      </c>
      <c r="I186" s="46"/>
      <c r="J186" t="str">
        <f ca="1" t="shared" si="2"/>
        <v/>
      </c>
    </row>
    <row r="187" spans="1:10" ht="21.95" customHeight="1">
      <c r="A187" s="20" t="str">
        <f>VLOOKUP(E187,'Q2.SL'!G:O,8,FALSE)</f>
        <v/>
      </c>
      <c r="B187" s="21" t="str">
        <f>_xlfn.IFERROR(VLOOKUP(E187,'Rec.'!B:H,4,FALSE),"")</f>
        <v/>
      </c>
      <c r="C187" s="21" t="str">
        <f>_xlfn.IFERROR(VLOOKUP(E187,'Rec.'!B:H,5,FALSE),"")</f>
        <v/>
      </c>
      <c r="D187" s="20" t="str">
        <f>_xlfn.IFERROR(VLOOKUP(E187,'Rec.'!B:H,6,FALSE),"")</f>
        <v/>
      </c>
      <c r="E187" s="20" t="str">
        <f>_xlfn.IFERROR(VLOOKUP(ROW()-8,'Q2.SL'!B:Q,6,FALSE),"")</f>
        <v/>
      </c>
      <c r="F187" s="20" t="str">
        <f>VLOOKUP(E187,'Q2.SL'!G:O,6,FALSE)</f>
        <v/>
      </c>
      <c r="G187" s="31" t="str">
        <f>IF(ROW()-8&gt;'Inf.'!$I$10,"",VLOOKUP(E187,'Q2.SL'!G:O,4,FALSE))</f>
        <v/>
      </c>
      <c r="H187" s="20" t="str">
        <f>IF(ROW()-8&gt;'Inf.'!$I$10,"",VLOOKUP(E187,'Q2.SL'!G:O,5,FALSE))</f>
        <v/>
      </c>
      <c r="I187" s="46"/>
      <c r="J187" t="str">
        <f ca="1" t="shared" si="2"/>
        <v/>
      </c>
    </row>
    <row r="188" spans="1:10" ht="21.95" customHeight="1">
      <c r="A188" s="20" t="str">
        <f>VLOOKUP(E188,'Q2.SL'!G:O,8,FALSE)</f>
        <v/>
      </c>
      <c r="B188" s="21" t="str">
        <f>_xlfn.IFERROR(VLOOKUP(E188,'Rec.'!B:H,4,FALSE),"")</f>
        <v/>
      </c>
      <c r="C188" s="21" t="str">
        <f>_xlfn.IFERROR(VLOOKUP(E188,'Rec.'!B:H,5,FALSE),"")</f>
        <v/>
      </c>
      <c r="D188" s="20" t="str">
        <f>_xlfn.IFERROR(VLOOKUP(E188,'Rec.'!B:H,6,FALSE),"")</f>
        <v/>
      </c>
      <c r="E188" s="20" t="str">
        <f>_xlfn.IFERROR(VLOOKUP(ROW()-8,'Q2.SL'!B:Q,6,FALSE),"")</f>
        <v/>
      </c>
      <c r="F188" s="20" t="str">
        <f>VLOOKUP(E188,'Q2.SL'!G:O,6,FALSE)</f>
        <v/>
      </c>
      <c r="G188" s="31" t="str">
        <f>IF(ROW()-8&gt;'Inf.'!$I$10,"",VLOOKUP(E188,'Q2.SL'!G:O,4,FALSE))</f>
        <v/>
      </c>
      <c r="H188" s="20" t="str">
        <f>IF(ROW()-8&gt;'Inf.'!$I$10,"",VLOOKUP(E188,'Q2.SL'!G:O,5,FALSE))</f>
        <v/>
      </c>
      <c r="I188" s="46"/>
      <c r="J188" t="str">
        <f ca="1" t="shared" si="2"/>
        <v/>
      </c>
    </row>
    <row r="189" spans="1:10" ht="21.95" customHeight="1">
      <c r="A189" s="20" t="str">
        <f>VLOOKUP(E189,'Q2.SL'!G:O,8,FALSE)</f>
        <v/>
      </c>
      <c r="B189" s="21" t="str">
        <f>_xlfn.IFERROR(VLOOKUP(E189,'Rec.'!B:H,4,FALSE),"")</f>
        <v/>
      </c>
      <c r="C189" s="21" t="str">
        <f>_xlfn.IFERROR(VLOOKUP(E189,'Rec.'!B:H,5,FALSE),"")</f>
        <v/>
      </c>
      <c r="D189" s="20" t="str">
        <f>_xlfn.IFERROR(VLOOKUP(E189,'Rec.'!B:H,6,FALSE),"")</f>
        <v/>
      </c>
      <c r="E189" s="20" t="str">
        <f>_xlfn.IFERROR(VLOOKUP(ROW()-8,'Q2.SL'!B:Q,6,FALSE),"")</f>
        <v/>
      </c>
      <c r="F189" s="20" t="str">
        <f>VLOOKUP(E189,'Q2.SL'!G:O,6,FALSE)</f>
        <v/>
      </c>
      <c r="G189" s="31" t="str">
        <f>IF(ROW()-8&gt;'Inf.'!$I$10,"",VLOOKUP(E189,'Q2.SL'!G:O,4,FALSE))</f>
        <v/>
      </c>
      <c r="H189" s="20" t="str">
        <f>IF(ROW()-8&gt;'Inf.'!$I$10,"",VLOOKUP(E189,'Q2.SL'!G:O,5,FALSE))</f>
        <v/>
      </c>
      <c r="I189" s="46"/>
      <c r="J189" t="str">
        <f ca="1" t="shared" si="2"/>
        <v/>
      </c>
    </row>
    <row r="190" spans="1:10" ht="21.95" customHeight="1">
      <c r="A190" s="20" t="str">
        <f>VLOOKUP(E190,'Q2.SL'!G:O,8,FALSE)</f>
        <v/>
      </c>
      <c r="B190" s="21" t="str">
        <f>_xlfn.IFERROR(VLOOKUP(E190,'Rec.'!B:H,4,FALSE),"")</f>
        <v/>
      </c>
      <c r="C190" s="21" t="str">
        <f>_xlfn.IFERROR(VLOOKUP(E190,'Rec.'!B:H,5,FALSE),"")</f>
        <v/>
      </c>
      <c r="D190" s="20" t="str">
        <f>_xlfn.IFERROR(VLOOKUP(E190,'Rec.'!B:H,6,FALSE),"")</f>
        <v/>
      </c>
      <c r="E190" s="20" t="str">
        <f>_xlfn.IFERROR(VLOOKUP(ROW()-8,'Q2.SL'!B:Q,6,FALSE),"")</f>
        <v/>
      </c>
      <c r="F190" s="20" t="str">
        <f>VLOOKUP(E190,'Q2.SL'!G:O,6,FALSE)</f>
        <v/>
      </c>
      <c r="G190" s="31" t="str">
        <f>IF(ROW()-8&gt;'Inf.'!$I$10,"",VLOOKUP(E190,'Q2.SL'!G:O,4,FALSE))</f>
        <v/>
      </c>
      <c r="H190" s="20" t="str">
        <f>IF(ROW()-8&gt;'Inf.'!$I$10,"",VLOOKUP(E190,'Q2.SL'!G:O,5,FALSE))</f>
        <v/>
      </c>
      <c r="I190" s="46"/>
      <c r="J190" t="str">
        <f ca="1" t="shared" si="2"/>
        <v/>
      </c>
    </row>
    <row r="191" spans="1:10" ht="21.95" customHeight="1">
      <c r="A191" s="20" t="str">
        <f>VLOOKUP(E191,'Q2.SL'!G:O,8,FALSE)</f>
        <v/>
      </c>
      <c r="B191" s="21" t="str">
        <f>_xlfn.IFERROR(VLOOKUP(E191,'Rec.'!B:H,4,FALSE),"")</f>
        <v/>
      </c>
      <c r="C191" s="21" t="str">
        <f>_xlfn.IFERROR(VLOOKUP(E191,'Rec.'!B:H,5,FALSE),"")</f>
        <v/>
      </c>
      <c r="D191" s="20" t="str">
        <f>_xlfn.IFERROR(VLOOKUP(E191,'Rec.'!B:H,6,FALSE),"")</f>
        <v/>
      </c>
      <c r="E191" s="20" t="str">
        <f>_xlfn.IFERROR(VLOOKUP(ROW()-8,'Q2.SL'!B:Q,6,FALSE),"")</f>
        <v/>
      </c>
      <c r="F191" s="20" t="str">
        <f>VLOOKUP(E191,'Q2.SL'!G:O,6,FALSE)</f>
        <v/>
      </c>
      <c r="G191" s="31" t="str">
        <f>IF(ROW()-8&gt;'Inf.'!$I$10,"",VLOOKUP(E191,'Q2.SL'!G:O,4,FALSE))</f>
        <v/>
      </c>
      <c r="H191" s="20" t="str">
        <f>IF(ROW()-8&gt;'Inf.'!$I$10,"",VLOOKUP(E191,'Q2.SL'!G:O,5,FALSE))</f>
        <v/>
      </c>
      <c r="I191" s="46"/>
      <c r="J191" t="str">
        <f ca="1" t="shared" si="2"/>
        <v/>
      </c>
    </row>
    <row r="192" spans="1:10" ht="21.95" customHeight="1">
      <c r="A192" s="20" t="str">
        <f>VLOOKUP(E192,'Q2.SL'!G:O,8,FALSE)</f>
        <v/>
      </c>
      <c r="B192" s="21" t="str">
        <f>_xlfn.IFERROR(VLOOKUP(E192,'Rec.'!B:H,4,FALSE),"")</f>
        <v/>
      </c>
      <c r="C192" s="21" t="str">
        <f>_xlfn.IFERROR(VLOOKUP(E192,'Rec.'!B:H,5,FALSE),"")</f>
        <v/>
      </c>
      <c r="D192" s="20" t="str">
        <f>_xlfn.IFERROR(VLOOKUP(E192,'Rec.'!B:H,6,FALSE),"")</f>
        <v/>
      </c>
      <c r="E192" s="20" t="str">
        <f>_xlfn.IFERROR(VLOOKUP(ROW()-8,'Q2.SL'!B:Q,6,FALSE),"")</f>
        <v/>
      </c>
      <c r="F192" s="20" t="str">
        <f>VLOOKUP(E192,'Q2.SL'!G:O,6,FALSE)</f>
        <v/>
      </c>
      <c r="G192" s="31" t="str">
        <f>IF(ROW()-8&gt;'Inf.'!$I$10,"",VLOOKUP(E192,'Q2.SL'!G:O,4,FALSE))</f>
        <v/>
      </c>
      <c r="H192" s="20" t="str">
        <f>IF(ROW()-8&gt;'Inf.'!$I$10,"",VLOOKUP(E192,'Q2.SL'!G:O,5,FALSE))</f>
        <v/>
      </c>
      <c r="I192" s="46"/>
      <c r="J192" t="str">
        <f ca="1" t="shared" si="2"/>
        <v/>
      </c>
    </row>
    <row r="193" spans="1:10" ht="21.95" customHeight="1">
      <c r="A193" s="20" t="str">
        <f>VLOOKUP(E193,'Q2.SL'!G:O,8,FALSE)</f>
        <v/>
      </c>
      <c r="B193" s="21" t="str">
        <f>_xlfn.IFERROR(VLOOKUP(E193,'Rec.'!B:H,4,FALSE),"")</f>
        <v/>
      </c>
      <c r="C193" s="21" t="str">
        <f>_xlfn.IFERROR(VLOOKUP(E193,'Rec.'!B:H,5,FALSE),"")</f>
        <v/>
      </c>
      <c r="D193" s="20" t="str">
        <f>_xlfn.IFERROR(VLOOKUP(E193,'Rec.'!B:H,6,FALSE),"")</f>
        <v/>
      </c>
      <c r="E193" s="20" t="str">
        <f>_xlfn.IFERROR(VLOOKUP(ROW()-8,'Q2.SL'!B:Q,6,FALSE),"")</f>
        <v/>
      </c>
      <c r="F193" s="20" t="str">
        <f>VLOOKUP(E193,'Q2.SL'!G:O,6,FALSE)</f>
        <v/>
      </c>
      <c r="G193" s="31" t="str">
        <f>IF(ROW()-8&gt;'Inf.'!$I$10,"",VLOOKUP(E193,'Q2.SL'!G:O,4,FALSE))</f>
        <v/>
      </c>
      <c r="H193" s="20" t="str">
        <f>IF(ROW()-8&gt;'Inf.'!$I$10,"",VLOOKUP(E193,'Q2.SL'!G:O,5,FALSE))</f>
        <v/>
      </c>
      <c r="I193" s="46"/>
      <c r="J193" t="str">
        <f ca="1" t="shared" si="2"/>
        <v/>
      </c>
    </row>
    <row r="194" spans="1:10" ht="21.95" customHeight="1">
      <c r="A194" s="20" t="str">
        <f>VLOOKUP(E194,'Q2.SL'!G:O,8,FALSE)</f>
        <v/>
      </c>
      <c r="B194" s="21" t="str">
        <f>_xlfn.IFERROR(VLOOKUP(E194,'Rec.'!B:H,4,FALSE),"")</f>
        <v/>
      </c>
      <c r="C194" s="21" t="str">
        <f>_xlfn.IFERROR(VLOOKUP(E194,'Rec.'!B:H,5,FALSE),"")</f>
        <v/>
      </c>
      <c r="D194" s="20" t="str">
        <f>_xlfn.IFERROR(VLOOKUP(E194,'Rec.'!B:H,6,FALSE),"")</f>
        <v/>
      </c>
      <c r="E194" s="20" t="str">
        <f>_xlfn.IFERROR(VLOOKUP(ROW()-8,'Q2.SL'!B:Q,6,FALSE),"")</f>
        <v/>
      </c>
      <c r="F194" s="20" t="str">
        <f>VLOOKUP(E194,'Q2.SL'!G:O,6,FALSE)</f>
        <v/>
      </c>
      <c r="G194" s="31" t="str">
        <f>IF(ROW()-8&gt;'Inf.'!$I$10,"",VLOOKUP(E194,'Q2.SL'!G:O,4,FALSE))</f>
        <v/>
      </c>
      <c r="H194" s="20" t="str">
        <f>IF(ROW()-8&gt;'Inf.'!$I$10,"",VLOOKUP(E194,'Q2.SL'!G:O,5,FALSE))</f>
        <v/>
      </c>
      <c r="I194" s="46"/>
      <c r="J194" t="str">
        <f ca="1" t="shared" si="2"/>
        <v/>
      </c>
    </row>
    <row r="195" spans="1:10" ht="21.95" customHeight="1">
      <c r="A195" s="20" t="str">
        <f>VLOOKUP(E195,'Q2.SL'!G:O,8,FALSE)</f>
        <v/>
      </c>
      <c r="B195" s="21" t="str">
        <f>_xlfn.IFERROR(VLOOKUP(E195,'Rec.'!B:H,4,FALSE),"")</f>
        <v/>
      </c>
      <c r="C195" s="21" t="str">
        <f>_xlfn.IFERROR(VLOOKUP(E195,'Rec.'!B:H,5,FALSE),"")</f>
        <v/>
      </c>
      <c r="D195" s="20" t="str">
        <f>_xlfn.IFERROR(VLOOKUP(E195,'Rec.'!B:H,6,FALSE),"")</f>
        <v/>
      </c>
      <c r="E195" s="20" t="str">
        <f>_xlfn.IFERROR(VLOOKUP(ROW()-8,'Q2.SL'!B:Q,6,FALSE),"")</f>
        <v/>
      </c>
      <c r="F195" s="20" t="str">
        <f>VLOOKUP(E195,'Q2.SL'!G:O,6,FALSE)</f>
        <v/>
      </c>
      <c r="G195" s="31" t="str">
        <f>IF(ROW()-8&gt;'Inf.'!$I$10,"",VLOOKUP(E195,'Q2.SL'!G:O,4,FALSE))</f>
        <v/>
      </c>
      <c r="H195" s="20" t="str">
        <f>IF(ROW()-8&gt;'Inf.'!$I$10,"",VLOOKUP(E195,'Q2.SL'!G:O,5,FALSE))</f>
        <v/>
      </c>
      <c r="I195" s="46"/>
      <c r="J195" t="str">
        <f ca="1" t="shared" si="2"/>
        <v/>
      </c>
    </row>
    <row r="196" spans="1:10" ht="21.95" customHeight="1">
      <c r="A196" s="20" t="str">
        <f>VLOOKUP(E196,'Q2.SL'!G:O,8,FALSE)</f>
        <v/>
      </c>
      <c r="B196" s="21" t="str">
        <f>_xlfn.IFERROR(VLOOKUP(E196,'Rec.'!B:H,4,FALSE),"")</f>
        <v/>
      </c>
      <c r="C196" s="21" t="str">
        <f>_xlfn.IFERROR(VLOOKUP(E196,'Rec.'!B:H,5,FALSE),"")</f>
        <v/>
      </c>
      <c r="D196" s="20" t="str">
        <f>_xlfn.IFERROR(VLOOKUP(E196,'Rec.'!B:H,6,FALSE),"")</f>
        <v/>
      </c>
      <c r="E196" s="20" t="str">
        <f>_xlfn.IFERROR(VLOOKUP(ROW()-8,'Q2.SL'!B:Q,6,FALSE),"")</f>
        <v/>
      </c>
      <c r="F196" s="20" t="str">
        <f>VLOOKUP(E196,'Q2.SL'!G:O,6,FALSE)</f>
        <v/>
      </c>
      <c r="G196" s="31" t="str">
        <f>IF(ROW()-8&gt;'Inf.'!$I$10,"",VLOOKUP(E196,'Q2.SL'!G:O,4,FALSE))</f>
        <v/>
      </c>
      <c r="H196" s="20" t="str">
        <f>IF(ROW()-8&gt;'Inf.'!$I$10,"",VLOOKUP(E196,'Q2.SL'!G:O,5,FALSE))</f>
        <v/>
      </c>
      <c r="I196" s="46"/>
      <c r="J196" t="str">
        <f ca="1" t="shared" si="2"/>
        <v/>
      </c>
    </row>
    <row r="197" spans="1:10" ht="21.95" customHeight="1">
      <c r="A197" s="20" t="str">
        <f>VLOOKUP(E197,'Q2.SL'!G:O,8,FALSE)</f>
        <v/>
      </c>
      <c r="B197" s="21" t="str">
        <f>_xlfn.IFERROR(VLOOKUP(E197,'Rec.'!B:H,4,FALSE),"")</f>
        <v/>
      </c>
      <c r="C197" s="21" t="str">
        <f>_xlfn.IFERROR(VLOOKUP(E197,'Rec.'!B:H,5,FALSE),"")</f>
        <v/>
      </c>
      <c r="D197" s="20" t="str">
        <f>_xlfn.IFERROR(VLOOKUP(E197,'Rec.'!B:H,6,FALSE),"")</f>
        <v/>
      </c>
      <c r="E197" s="20" t="str">
        <f>_xlfn.IFERROR(VLOOKUP(ROW()-8,'Q2.SL'!B:Q,6,FALSE),"")</f>
        <v/>
      </c>
      <c r="F197" s="20" t="str">
        <f>VLOOKUP(E197,'Q2.SL'!G:O,6,FALSE)</f>
        <v/>
      </c>
      <c r="G197" s="31" t="str">
        <f>IF(ROW()-8&gt;'Inf.'!$I$10,"",VLOOKUP(E197,'Q2.SL'!G:O,4,FALSE))</f>
        <v/>
      </c>
      <c r="H197" s="20" t="str">
        <f>IF(ROW()-8&gt;'Inf.'!$I$10,"",VLOOKUP(E197,'Q2.SL'!G:O,5,FALSE))</f>
        <v/>
      </c>
      <c r="I197" s="46"/>
      <c r="J197" t="str">
        <f ca="1" t="shared" si="2"/>
        <v/>
      </c>
    </row>
    <row r="198" spans="1:10" ht="21.95" customHeight="1">
      <c r="A198" s="20" t="str">
        <f>VLOOKUP(E198,'Q2.SL'!G:O,8,FALSE)</f>
        <v/>
      </c>
      <c r="B198" s="21" t="str">
        <f>_xlfn.IFERROR(VLOOKUP(E198,'Rec.'!B:H,4,FALSE),"")</f>
        <v/>
      </c>
      <c r="C198" s="21" t="str">
        <f>_xlfn.IFERROR(VLOOKUP(E198,'Rec.'!B:H,5,FALSE),"")</f>
        <v/>
      </c>
      <c r="D198" s="20" t="str">
        <f>_xlfn.IFERROR(VLOOKUP(E198,'Rec.'!B:H,6,FALSE),"")</f>
        <v/>
      </c>
      <c r="E198" s="20" t="str">
        <f>_xlfn.IFERROR(VLOOKUP(ROW()-8,'Q2.SL'!B:Q,6,FALSE),"")</f>
        <v/>
      </c>
      <c r="F198" s="20" t="str">
        <f>VLOOKUP(E198,'Q2.SL'!G:O,6,FALSE)</f>
        <v/>
      </c>
      <c r="G198" s="31" t="str">
        <f>IF(ROW()-8&gt;'Inf.'!$I$10,"",VLOOKUP(E198,'Q2.SL'!G:O,4,FALSE))</f>
        <v/>
      </c>
      <c r="H198" s="20" t="str">
        <f>IF(ROW()-8&gt;'Inf.'!$I$10,"",VLOOKUP(E198,'Q2.SL'!G:O,5,FALSE))</f>
        <v/>
      </c>
      <c r="I198" s="46"/>
      <c r="J198" t="str">
        <f ca="1" t="shared" si="2"/>
        <v/>
      </c>
    </row>
    <row r="199" spans="1:10" ht="21.95" customHeight="1">
      <c r="A199" s="20" t="str">
        <f>VLOOKUP(E199,'Q2.SL'!G:O,8,FALSE)</f>
        <v/>
      </c>
      <c r="B199" s="21" t="str">
        <f>_xlfn.IFERROR(VLOOKUP(E199,'Rec.'!B:H,4,FALSE),"")</f>
        <v/>
      </c>
      <c r="C199" s="21" t="str">
        <f>_xlfn.IFERROR(VLOOKUP(E199,'Rec.'!B:H,5,FALSE),"")</f>
        <v/>
      </c>
      <c r="D199" s="20" t="str">
        <f>_xlfn.IFERROR(VLOOKUP(E199,'Rec.'!B:H,6,FALSE),"")</f>
        <v/>
      </c>
      <c r="E199" s="20" t="str">
        <f>_xlfn.IFERROR(VLOOKUP(ROW()-8,'Q2.SL'!B:Q,6,FALSE),"")</f>
        <v/>
      </c>
      <c r="F199" s="20" t="str">
        <f>VLOOKUP(E199,'Q2.SL'!G:O,6,FALSE)</f>
        <v/>
      </c>
      <c r="G199" s="31" t="str">
        <f>IF(ROW()-8&gt;'Inf.'!$I$10,"",VLOOKUP(E199,'Q2.SL'!G:O,4,FALSE))</f>
        <v/>
      </c>
      <c r="H199" s="20" t="str">
        <f>IF(ROW()-8&gt;'Inf.'!$I$10,"",VLOOKUP(E199,'Q2.SL'!G:O,5,FALSE))</f>
        <v/>
      </c>
      <c r="I199" s="46"/>
      <c r="J199" t="str">
        <f ca="1" t="shared" si="2"/>
        <v/>
      </c>
    </row>
    <row r="200" spans="1:10" ht="21.95" customHeight="1">
      <c r="A200" s="20" t="str">
        <f>VLOOKUP(E200,'Q2.SL'!G:O,8,FALSE)</f>
        <v/>
      </c>
      <c r="B200" s="21" t="str">
        <f>_xlfn.IFERROR(VLOOKUP(E200,'Rec.'!B:H,4,FALSE),"")</f>
        <v/>
      </c>
      <c r="C200" s="21" t="str">
        <f>_xlfn.IFERROR(VLOOKUP(E200,'Rec.'!B:H,5,FALSE),"")</f>
        <v/>
      </c>
      <c r="D200" s="20" t="str">
        <f>_xlfn.IFERROR(VLOOKUP(E200,'Rec.'!B:H,6,FALSE),"")</f>
        <v/>
      </c>
      <c r="E200" s="20" t="str">
        <f>_xlfn.IFERROR(VLOOKUP(ROW()-8,'Q2.SL'!B:Q,6,FALSE),"")</f>
        <v/>
      </c>
      <c r="F200" s="20" t="str">
        <f>VLOOKUP(E200,'Q2.SL'!G:O,6,FALSE)</f>
        <v/>
      </c>
      <c r="G200" s="31" t="str">
        <f>IF(ROW()-8&gt;'Inf.'!$I$10,"",VLOOKUP(E200,'Q2.SL'!G:O,4,FALSE))</f>
        <v/>
      </c>
      <c r="H200" s="20" t="str">
        <f>IF(ROW()-8&gt;'Inf.'!$I$10,"",VLOOKUP(E200,'Q2.SL'!G:O,5,FALSE))</f>
        <v/>
      </c>
      <c r="I200" s="46"/>
      <c r="J200" t="str">
        <f ca="1" t="shared" si="2"/>
        <v/>
      </c>
    </row>
    <row r="201" spans="1:10" ht="21.95" customHeight="1">
      <c r="A201" s="20" t="str">
        <f>VLOOKUP(E201,'Q2.SL'!G:O,8,FALSE)</f>
        <v/>
      </c>
      <c r="B201" s="21" t="str">
        <f>_xlfn.IFERROR(VLOOKUP(E201,'Rec.'!B:H,4,FALSE),"")</f>
        <v/>
      </c>
      <c r="C201" s="21" t="str">
        <f>_xlfn.IFERROR(VLOOKUP(E201,'Rec.'!B:H,5,FALSE),"")</f>
        <v/>
      </c>
      <c r="D201" s="20" t="str">
        <f>_xlfn.IFERROR(VLOOKUP(E201,'Rec.'!B:H,6,FALSE),"")</f>
        <v/>
      </c>
      <c r="E201" s="20" t="str">
        <f>_xlfn.IFERROR(VLOOKUP(ROW()-8,'Q2.SL'!B:Q,6,FALSE),"")</f>
        <v/>
      </c>
      <c r="F201" s="20" t="str">
        <f>VLOOKUP(E201,'Q2.SL'!G:O,6,FALSE)</f>
        <v/>
      </c>
      <c r="G201" s="31" t="str">
        <f>IF(ROW()-8&gt;'Inf.'!$I$10,"",VLOOKUP(E201,'Q2.SL'!G:O,4,FALSE))</f>
        <v/>
      </c>
      <c r="H201" s="20" t="str">
        <f>IF(ROW()-8&gt;'Inf.'!$I$10,"",VLOOKUP(E201,'Q2.SL'!G:O,5,FALSE))</f>
        <v/>
      </c>
      <c r="I201" s="46"/>
      <c r="J201" t="str">
        <f aca="true" t="shared" si="3" ref="J201:J264">_xlfn.IFERROR(_xlfn.RANK.AVG(A201,A:A,1),"")</f>
        <v/>
      </c>
    </row>
    <row r="202" spans="1:10" ht="21.95" customHeight="1">
      <c r="A202" s="20" t="str">
        <f>VLOOKUP(E202,'Q2.SL'!G:O,8,FALSE)</f>
        <v/>
      </c>
      <c r="B202" s="21" t="str">
        <f>_xlfn.IFERROR(VLOOKUP(E202,'Rec.'!B:H,4,FALSE),"")</f>
        <v/>
      </c>
      <c r="C202" s="21" t="str">
        <f>_xlfn.IFERROR(VLOOKUP(E202,'Rec.'!B:H,5,FALSE),"")</f>
        <v/>
      </c>
      <c r="D202" s="20" t="str">
        <f>_xlfn.IFERROR(VLOOKUP(E202,'Rec.'!B:H,6,FALSE),"")</f>
        <v/>
      </c>
      <c r="E202" s="20" t="str">
        <f>_xlfn.IFERROR(VLOOKUP(ROW()-8,'Q2.SL'!B:Q,6,FALSE),"")</f>
        <v/>
      </c>
      <c r="F202" s="20" t="str">
        <f>VLOOKUP(E202,'Q2.SL'!G:O,6,FALSE)</f>
        <v/>
      </c>
      <c r="G202" s="31" t="str">
        <f>IF(ROW()-8&gt;'Inf.'!$I$10,"",VLOOKUP(E202,'Q2.SL'!G:O,4,FALSE))</f>
        <v/>
      </c>
      <c r="H202" s="20" t="str">
        <f>IF(ROW()-8&gt;'Inf.'!$I$10,"",VLOOKUP(E202,'Q2.SL'!G:O,5,FALSE))</f>
        <v/>
      </c>
      <c r="I202" s="46"/>
      <c r="J202" t="str">
        <f ca="1" t="shared" si="3"/>
        <v/>
      </c>
    </row>
    <row r="203" spans="1:10" ht="21.95" customHeight="1">
      <c r="A203" s="20" t="str">
        <f>VLOOKUP(E203,'Q2.SL'!G:O,8,FALSE)</f>
        <v/>
      </c>
      <c r="B203" s="21" t="str">
        <f>_xlfn.IFERROR(VLOOKUP(E203,'Rec.'!B:H,4,FALSE),"")</f>
        <v/>
      </c>
      <c r="C203" s="21" t="str">
        <f>_xlfn.IFERROR(VLOOKUP(E203,'Rec.'!B:H,5,FALSE),"")</f>
        <v/>
      </c>
      <c r="D203" s="20" t="str">
        <f>_xlfn.IFERROR(VLOOKUP(E203,'Rec.'!B:H,6,FALSE),"")</f>
        <v/>
      </c>
      <c r="E203" s="20" t="str">
        <f>_xlfn.IFERROR(VLOOKUP(ROW()-8,'Q2.SL'!B:Q,6,FALSE),"")</f>
        <v/>
      </c>
      <c r="F203" s="20" t="str">
        <f>VLOOKUP(E203,'Q2.SL'!G:O,6,FALSE)</f>
        <v/>
      </c>
      <c r="G203" s="31" t="str">
        <f>IF(ROW()-8&gt;'Inf.'!$I$10,"",VLOOKUP(E203,'Q2.SL'!G:O,4,FALSE))</f>
        <v/>
      </c>
      <c r="H203" s="20" t="str">
        <f>IF(ROW()-8&gt;'Inf.'!$I$10,"",VLOOKUP(E203,'Q2.SL'!G:O,5,FALSE))</f>
        <v/>
      </c>
      <c r="I203" s="46"/>
      <c r="J203" t="str">
        <f ca="1" t="shared" si="3"/>
        <v/>
      </c>
    </row>
    <row r="204" spans="1:10" ht="21.95" customHeight="1">
      <c r="A204" s="20" t="str">
        <f>VLOOKUP(E204,'Q2.SL'!G:O,8,FALSE)</f>
        <v/>
      </c>
      <c r="B204" s="21" t="str">
        <f>_xlfn.IFERROR(VLOOKUP(E204,'Rec.'!B:H,4,FALSE),"")</f>
        <v/>
      </c>
      <c r="C204" s="21" t="str">
        <f>_xlfn.IFERROR(VLOOKUP(E204,'Rec.'!B:H,5,FALSE),"")</f>
        <v/>
      </c>
      <c r="D204" s="20" t="str">
        <f>_xlfn.IFERROR(VLOOKUP(E204,'Rec.'!B:H,6,FALSE),"")</f>
        <v/>
      </c>
      <c r="E204" s="20" t="str">
        <f>_xlfn.IFERROR(VLOOKUP(ROW()-8,'Q2.SL'!B:Q,6,FALSE),"")</f>
        <v/>
      </c>
      <c r="F204" s="20" t="str">
        <f>VLOOKUP(E204,'Q2.SL'!G:O,6,FALSE)</f>
        <v/>
      </c>
      <c r="G204" s="31" t="str">
        <f>IF(ROW()-8&gt;'Inf.'!$I$10,"",VLOOKUP(E204,'Q2.SL'!G:O,4,FALSE))</f>
        <v/>
      </c>
      <c r="H204" s="20" t="str">
        <f>IF(ROW()-8&gt;'Inf.'!$I$10,"",VLOOKUP(E204,'Q2.SL'!G:O,5,FALSE))</f>
        <v/>
      </c>
      <c r="I204" s="46"/>
      <c r="J204" t="str">
        <f ca="1" t="shared" si="3"/>
        <v/>
      </c>
    </row>
    <row r="205" spans="1:10" ht="21.95" customHeight="1">
      <c r="A205" s="20" t="str">
        <f>VLOOKUP(E205,'Q2.SL'!G:O,8,FALSE)</f>
        <v/>
      </c>
      <c r="B205" s="21" t="str">
        <f>_xlfn.IFERROR(VLOOKUP(E205,'Rec.'!B:H,4,FALSE),"")</f>
        <v/>
      </c>
      <c r="C205" s="21" t="str">
        <f>_xlfn.IFERROR(VLOOKUP(E205,'Rec.'!B:H,5,FALSE),"")</f>
        <v/>
      </c>
      <c r="D205" s="20" t="str">
        <f>_xlfn.IFERROR(VLOOKUP(E205,'Rec.'!B:H,6,FALSE),"")</f>
        <v/>
      </c>
      <c r="E205" s="20" t="str">
        <f>_xlfn.IFERROR(VLOOKUP(ROW()-8,'Q2.SL'!B:Q,6,FALSE),"")</f>
        <v/>
      </c>
      <c r="F205" s="20" t="str">
        <f>VLOOKUP(E205,'Q2.SL'!G:O,6,FALSE)</f>
        <v/>
      </c>
      <c r="G205" s="31" t="str">
        <f>IF(ROW()-8&gt;'Inf.'!$I$10,"",VLOOKUP(E205,'Q2.SL'!G:O,4,FALSE))</f>
        <v/>
      </c>
      <c r="H205" s="20" t="str">
        <f>IF(ROW()-8&gt;'Inf.'!$I$10,"",VLOOKUP(E205,'Q2.SL'!G:O,5,FALSE))</f>
        <v/>
      </c>
      <c r="I205" s="46"/>
      <c r="J205" t="str">
        <f ca="1" t="shared" si="3"/>
        <v/>
      </c>
    </row>
    <row r="206" spans="1:10" ht="21.95" customHeight="1">
      <c r="A206" s="20" t="str">
        <f>VLOOKUP(E206,'Q2.SL'!G:O,8,FALSE)</f>
        <v/>
      </c>
      <c r="B206" s="21" t="str">
        <f>_xlfn.IFERROR(VLOOKUP(E206,'Rec.'!B:H,4,FALSE),"")</f>
        <v/>
      </c>
      <c r="C206" s="21" t="str">
        <f>_xlfn.IFERROR(VLOOKUP(E206,'Rec.'!B:H,5,FALSE),"")</f>
        <v/>
      </c>
      <c r="D206" s="20" t="str">
        <f>_xlfn.IFERROR(VLOOKUP(E206,'Rec.'!B:H,6,FALSE),"")</f>
        <v/>
      </c>
      <c r="E206" s="20" t="str">
        <f>_xlfn.IFERROR(VLOOKUP(ROW()-8,'Q2.SL'!B:Q,6,FALSE),"")</f>
        <v/>
      </c>
      <c r="F206" s="20" t="str">
        <f>VLOOKUP(E206,'Q2.SL'!G:O,6,FALSE)</f>
        <v/>
      </c>
      <c r="G206" s="31" t="str">
        <f>IF(ROW()-8&gt;'Inf.'!$I$10,"",VLOOKUP(E206,'Q2.SL'!G:O,4,FALSE))</f>
        <v/>
      </c>
      <c r="H206" s="20" t="str">
        <f>IF(ROW()-8&gt;'Inf.'!$I$10,"",VLOOKUP(E206,'Q2.SL'!G:O,5,FALSE))</f>
        <v/>
      </c>
      <c r="I206" s="46"/>
      <c r="J206" t="str">
        <f ca="1" t="shared" si="3"/>
        <v/>
      </c>
    </row>
    <row r="207" spans="1:10" ht="21.95" customHeight="1">
      <c r="A207" s="20" t="str">
        <f>VLOOKUP(E207,'Q2.SL'!G:O,8,FALSE)</f>
        <v/>
      </c>
      <c r="B207" s="21" t="str">
        <f>_xlfn.IFERROR(VLOOKUP(E207,'Rec.'!B:H,4,FALSE),"")</f>
        <v/>
      </c>
      <c r="C207" s="21" t="str">
        <f>_xlfn.IFERROR(VLOOKUP(E207,'Rec.'!B:H,5,FALSE),"")</f>
        <v/>
      </c>
      <c r="D207" s="20" t="str">
        <f>_xlfn.IFERROR(VLOOKUP(E207,'Rec.'!B:H,6,FALSE),"")</f>
        <v/>
      </c>
      <c r="E207" s="20" t="str">
        <f>_xlfn.IFERROR(VLOOKUP(ROW()-8,'Q2.SL'!B:Q,6,FALSE),"")</f>
        <v/>
      </c>
      <c r="F207" s="20" t="str">
        <f>VLOOKUP(E207,'Q2.SL'!G:O,6,FALSE)</f>
        <v/>
      </c>
      <c r="G207" s="31" t="str">
        <f>IF(ROW()-8&gt;'Inf.'!$I$10,"",VLOOKUP(E207,'Q2.SL'!G:O,4,FALSE))</f>
        <v/>
      </c>
      <c r="H207" s="20" t="str">
        <f>IF(ROW()-8&gt;'Inf.'!$I$10,"",VLOOKUP(E207,'Q2.SL'!G:O,5,FALSE))</f>
        <v/>
      </c>
      <c r="I207" s="46"/>
      <c r="J207" t="str">
        <f ca="1" t="shared" si="3"/>
        <v/>
      </c>
    </row>
    <row r="208" spans="1:10" ht="21.95" customHeight="1">
      <c r="A208" s="20" t="str">
        <f>VLOOKUP(E208,'Q2.SL'!G:O,8,FALSE)</f>
        <v/>
      </c>
      <c r="B208" s="21" t="str">
        <f>_xlfn.IFERROR(VLOOKUP(E208,'Rec.'!B:H,4,FALSE),"")</f>
        <v/>
      </c>
      <c r="C208" s="21" t="str">
        <f>_xlfn.IFERROR(VLOOKUP(E208,'Rec.'!B:H,5,FALSE),"")</f>
        <v/>
      </c>
      <c r="D208" s="20" t="str">
        <f>_xlfn.IFERROR(VLOOKUP(E208,'Rec.'!B:H,6,FALSE),"")</f>
        <v/>
      </c>
      <c r="E208" s="20" t="str">
        <f>_xlfn.IFERROR(VLOOKUP(ROW()-8,'Q2.SL'!B:Q,6,FALSE),"")</f>
        <v/>
      </c>
      <c r="F208" s="20" t="str">
        <f>VLOOKUP(E208,'Q2.SL'!G:O,6,FALSE)</f>
        <v/>
      </c>
      <c r="G208" s="31" t="str">
        <f>IF(ROW()-8&gt;'Inf.'!$I$10,"",VLOOKUP(E208,'Q2.SL'!G:O,4,FALSE))</f>
        <v/>
      </c>
      <c r="H208" s="20" t="str">
        <f>IF(ROW()-8&gt;'Inf.'!$I$10,"",VLOOKUP(E208,'Q2.SL'!G:O,5,FALSE))</f>
        <v/>
      </c>
      <c r="I208" s="46"/>
      <c r="J208" t="str">
        <f ca="1" t="shared" si="3"/>
        <v/>
      </c>
    </row>
    <row r="209" spans="1:10" ht="21.95" customHeight="1">
      <c r="A209" s="20" t="str">
        <f>VLOOKUP(E209,'Q2.SL'!G:O,8,FALSE)</f>
        <v/>
      </c>
      <c r="B209" s="21" t="str">
        <f>_xlfn.IFERROR(VLOOKUP(E209,'Rec.'!B:H,4,FALSE),"")</f>
        <v/>
      </c>
      <c r="C209" s="21" t="str">
        <f>_xlfn.IFERROR(VLOOKUP(E209,'Rec.'!B:H,5,FALSE),"")</f>
        <v/>
      </c>
      <c r="D209" s="20" t="str">
        <f>_xlfn.IFERROR(VLOOKUP(E209,'Rec.'!B:H,6,FALSE),"")</f>
        <v/>
      </c>
      <c r="E209" s="20" t="str">
        <f>_xlfn.IFERROR(VLOOKUP(ROW()-8,'Q2.SL'!B:Q,6,FALSE),"")</f>
        <v/>
      </c>
      <c r="F209" s="20" t="str">
        <f>VLOOKUP(E209,'Q2.SL'!G:O,6,FALSE)</f>
        <v/>
      </c>
      <c r="G209" s="31" t="str">
        <f>IF(ROW()-8&gt;'Inf.'!$I$10,"",VLOOKUP(E209,'Q2.SL'!G:O,4,FALSE))</f>
        <v/>
      </c>
      <c r="H209" s="20" t="str">
        <f>IF(ROW()-8&gt;'Inf.'!$I$10,"",VLOOKUP(E209,'Q2.SL'!G:O,5,FALSE))</f>
        <v/>
      </c>
      <c r="I209" s="46"/>
      <c r="J209" t="str">
        <f ca="1" t="shared" si="3"/>
        <v/>
      </c>
    </row>
    <row r="210" spans="1:10" ht="21.95" customHeight="1">
      <c r="A210" s="20" t="str">
        <f>VLOOKUP(E210,'Q2.SL'!G:O,8,FALSE)</f>
        <v/>
      </c>
      <c r="B210" s="21" t="str">
        <f>_xlfn.IFERROR(VLOOKUP(E210,'Rec.'!B:H,4,FALSE),"")</f>
        <v/>
      </c>
      <c r="C210" s="21" t="str">
        <f>_xlfn.IFERROR(VLOOKUP(E210,'Rec.'!B:H,5,FALSE),"")</f>
        <v/>
      </c>
      <c r="D210" s="20" t="str">
        <f>_xlfn.IFERROR(VLOOKUP(E210,'Rec.'!B:H,6,FALSE),"")</f>
        <v/>
      </c>
      <c r="E210" s="20" t="str">
        <f>_xlfn.IFERROR(VLOOKUP(ROW()-8,'Q2.SL'!B:Q,6,FALSE),"")</f>
        <v/>
      </c>
      <c r="F210" s="20" t="str">
        <f>VLOOKUP(E210,'Q2.SL'!G:O,6,FALSE)</f>
        <v/>
      </c>
      <c r="G210" s="31" t="str">
        <f>IF(ROW()-8&gt;'Inf.'!$I$10,"",VLOOKUP(E210,'Q2.SL'!G:O,4,FALSE))</f>
        <v/>
      </c>
      <c r="H210" s="20" t="str">
        <f>IF(ROW()-8&gt;'Inf.'!$I$10,"",VLOOKUP(E210,'Q2.SL'!G:O,5,FALSE))</f>
        <v/>
      </c>
      <c r="I210" s="46"/>
      <c r="J210" t="str">
        <f ca="1" t="shared" si="3"/>
        <v/>
      </c>
    </row>
    <row r="211" spans="1:10" ht="21.95" customHeight="1">
      <c r="A211" s="20" t="str">
        <f>VLOOKUP(E211,'Q2.SL'!G:O,8,FALSE)</f>
        <v/>
      </c>
      <c r="B211" s="21" t="str">
        <f>_xlfn.IFERROR(VLOOKUP(E211,'Rec.'!B:H,4,FALSE),"")</f>
        <v/>
      </c>
      <c r="C211" s="21" t="str">
        <f>_xlfn.IFERROR(VLOOKUP(E211,'Rec.'!B:H,5,FALSE),"")</f>
        <v/>
      </c>
      <c r="D211" s="20" t="str">
        <f>_xlfn.IFERROR(VLOOKUP(E211,'Rec.'!B:H,6,FALSE),"")</f>
        <v/>
      </c>
      <c r="E211" s="20" t="str">
        <f>_xlfn.IFERROR(VLOOKUP(ROW()-8,'Q2.SL'!B:Q,6,FALSE),"")</f>
        <v/>
      </c>
      <c r="F211" s="20" t="str">
        <f>VLOOKUP(E211,'Q2.SL'!G:O,6,FALSE)</f>
        <v/>
      </c>
      <c r="G211" s="31" t="str">
        <f>IF(ROW()-8&gt;'Inf.'!$I$10,"",VLOOKUP(E211,'Q2.SL'!G:O,4,FALSE))</f>
        <v/>
      </c>
      <c r="H211" s="20" t="str">
        <f>IF(ROW()-8&gt;'Inf.'!$I$10,"",VLOOKUP(E211,'Q2.SL'!G:O,5,FALSE))</f>
        <v/>
      </c>
      <c r="I211" s="46"/>
      <c r="J211" t="str">
        <f ca="1" t="shared" si="3"/>
        <v/>
      </c>
    </row>
    <row r="212" spans="1:10" ht="21.95" customHeight="1">
      <c r="A212" s="20" t="str">
        <f>VLOOKUP(E212,'Q2.SL'!G:O,8,FALSE)</f>
        <v/>
      </c>
      <c r="B212" s="21" t="str">
        <f>_xlfn.IFERROR(VLOOKUP(E212,'Rec.'!B:H,4,FALSE),"")</f>
        <v/>
      </c>
      <c r="C212" s="21" t="str">
        <f>_xlfn.IFERROR(VLOOKUP(E212,'Rec.'!B:H,5,FALSE),"")</f>
        <v/>
      </c>
      <c r="D212" s="20" t="str">
        <f>_xlfn.IFERROR(VLOOKUP(E212,'Rec.'!B:H,6,FALSE),"")</f>
        <v/>
      </c>
      <c r="E212" s="20" t="str">
        <f>_xlfn.IFERROR(VLOOKUP(ROW()-8,'Q2.SL'!B:Q,6,FALSE),"")</f>
        <v/>
      </c>
      <c r="F212" s="20" t="str">
        <f>VLOOKUP(E212,'Q2.SL'!G:O,6,FALSE)</f>
        <v/>
      </c>
      <c r="G212" s="31" t="str">
        <f>IF(ROW()-8&gt;'Inf.'!$I$10,"",VLOOKUP(E212,'Q2.SL'!G:O,4,FALSE))</f>
        <v/>
      </c>
      <c r="H212" s="20" t="str">
        <f>IF(ROW()-8&gt;'Inf.'!$I$10,"",VLOOKUP(E212,'Q2.SL'!G:O,5,FALSE))</f>
        <v/>
      </c>
      <c r="I212" s="46"/>
      <c r="J212" t="str">
        <f ca="1" t="shared" si="3"/>
        <v/>
      </c>
    </row>
    <row r="213" spans="1:10" ht="21.95" customHeight="1">
      <c r="A213" s="20" t="str">
        <f>VLOOKUP(E213,'Q2.SL'!G:O,8,FALSE)</f>
        <v/>
      </c>
      <c r="B213" s="21" t="str">
        <f>_xlfn.IFERROR(VLOOKUP(E213,'Rec.'!B:H,4,FALSE),"")</f>
        <v/>
      </c>
      <c r="C213" s="21" t="str">
        <f>_xlfn.IFERROR(VLOOKUP(E213,'Rec.'!B:H,5,FALSE),"")</f>
        <v/>
      </c>
      <c r="D213" s="20" t="str">
        <f>_xlfn.IFERROR(VLOOKUP(E213,'Rec.'!B:H,6,FALSE),"")</f>
        <v/>
      </c>
      <c r="E213" s="20" t="str">
        <f>_xlfn.IFERROR(VLOOKUP(ROW()-8,'Q2.SL'!B:Q,6,FALSE),"")</f>
        <v/>
      </c>
      <c r="F213" s="20" t="str">
        <f>VLOOKUP(E213,'Q2.SL'!G:O,6,FALSE)</f>
        <v/>
      </c>
      <c r="G213" s="31" t="str">
        <f>IF(ROW()-8&gt;'Inf.'!$I$10,"",VLOOKUP(E213,'Q2.SL'!G:O,4,FALSE))</f>
        <v/>
      </c>
      <c r="H213" s="20" t="str">
        <f>IF(ROW()-8&gt;'Inf.'!$I$10,"",VLOOKUP(E213,'Q2.SL'!G:O,5,FALSE))</f>
        <v/>
      </c>
      <c r="I213" s="46"/>
      <c r="J213" t="str">
        <f ca="1" t="shared" si="3"/>
        <v/>
      </c>
    </row>
    <row r="214" spans="1:10" ht="21.95" customHeight="1">
      <c r="A214" s="20" t="str">
        <f>VLOOKUP(E214,'Q2.SL'!G:O,8,FALSE)</f>
        <v/>
      </c>
      <c r="B214" s="21" t="str">
        <f>_xlfn.IFERROR(VLOOKUP(E214,'Rec.'!B:H,4,FALSE),"")</f>
        <v/>
      </c>
      <c r="C214" s="21" t="str">
        <f>_xlfn.IFERROR(VLOOKUP(E214,'Rec.'!B:H,5,FALSE),"")</f>
        <v/>
      </c>
      <c r="D214" s="20" t="str">
        <f>_xlfn.IFERROR(VLOOKUP(E214,'Rec.'!B:H,6,FALSE),"")</f>
        <v/>
      </c>
      <c r="E214" s="20" t="str">
        <f>_xlfn.IFERROR(VLOOKUP(ROW()-8,'Q2.SL'!B:Q,6,FALSE),"")</f>
        <v/>
      </c>
      <c r="F214" s="20" t="str">
        <f>VLOOKUP(E214,'Q2.SL'!G:O,6,FALSE)</f>
        <v/>
      </c>
      <c r="G214" s="31" t="str">
        <f>IF(ROW()-8&gt;'Inf.'!$I$10,"",VLOOKUP(E214,'Q2.SL'!G:O,4,FALSE))</f>
        <v/>
      </c>
      <c r="H214" s="20" t="str">
        <f>IF(ROW()-8&gt;'Inf.'!$I$10,"",VLOOKUP(E214,'Q2.SL'!G:O,5,FALSE))</f>
        <v/>
      </c>
      <c r="I214" s="46"/>
      <c r="J214" t="str">
        <f ca="1" t="shared" si="3"/>
        <v/>
      </c>
    </row>
    <row r="215" spans="1:10" ht="21.95" customHeight="1">
      <c r="A215" s="20" t="str">
        <f>VLOOKUP(E215,'Q2.SL'!G:O,8,FALSE)</f>
        <v/>
      </c>
      <c r="B215" s="21" t="str">
        <f>_xlfn.IFERROR(VLOOKUP(E215,'Rec.'!B:H,4,FALSE),"")</f>
        <v/>
      </c>
      <c r="C215" s="21" t="str">
        <f>_xlfn.IFERROR(VLOOKUP(E215,'Rec.'!B:H,5,FALSE),"")</f>
        <v/>
      </c>
      <c r="D215" s="20" t="str">
        <f>_xlfn.IFERROR(VLOOKUP(E215,'Rec.'!B:H,6,FALSE),"")</f>
        <v/>
      </c>
      <c r="E215" s="20" t="str">
        <f>_xlfn.IFERROR(VLOOKUP(ROW()-8,'Q2.SL'!B:Q,6,FALSE),"")</f>
        <v/>
      </c>
      <c r="F215" s="20" t="str">
        <f>VLOOKUP(E215,'Q2.SL'!G:O,6,FALSE)</f>
        <v/>
      </c>
      <c r="G215" s="31" t="str">
        <f>IF(ROW()-8&gt;'Inf.'!$I$10,"",VLOOKUP(E215,'Q2.SL'!G:O,4,FALSE))</f>
        <v/>
      </c>
      <c r="H215" s="20" t="str">
        <f>IF(ROW()-8&gt;'Inf.'!$I$10,"",VLOOKUP(E215,'Q2.SL'!G:O,5,FALSE))</f>
        <v/>
      </c>
      <c r="I215" s="46"/>
      <c r="J215" t="str">
        <f ca="1" t="shared" si="3"/>
        <v/>
      </c>
    </row>
    <row r="216" spans="1:10" ht="21.95" customHeight="1">
      <c r="A216" s="20" t="str">
        <f>VLOOKUP(E216,'Q2.SL'!G:O,8,FALSE)</f>
        <v/>
      </c>
      <c r="B216" s="21" t="str">
        <f>_xlfn.IFERROR(VLOOKUP(E216,'Rec.'!B:H,4,FALSE),"")</f>
        <v/>
      </c>
      <c r="C216" s="21" t="str">
        <f>_xlfn.IFERROR(VLOOKUP(E216,'Rec.'!B:H,5,FALSE),"")</f>
        <v/>
      </c>
      <c r="D216" s="20" t="str">
        <f>_xlfn.IFERROR(VLOOKUP(E216,'Rec.'!B:H,6,FALSE),"")</f>
        <v/>
      </c>
      <c r="E216" s="20" t="str">
        <f>_xlfn.IFERROR(VLOOKUP(ROW()-8,'Q2.SL'!B:Q,6,FALSE),"")</f>
        <v/>
      </c>
      <c r="F216" s="20" t="str">
        <f>VLOOKUP(E216,'Q2.SL'!G:O,6,FALSE)</f>
        <v/>
      </c>
      <c r="G216" s="31" t="str">
        <f>IF(ROW()-8&gt;'Inf.'!$I$10,"",VLOOKUP(E216,'Q2.SL'!G:O,4,FALSE))</f>
        <v/>
      </c>
      <c r="H216" s="20" t="str">
        <f>IF(ROW()-8&gt;'Inf.'!$I$10,"",VLOOKUP(E216,'Q2.SL'!G:O,5,FALSE))</f>
        <v/>
      </c>
      <c r="I216" s="46"/>
      <c r="J216" t="str">
        <f ca="1" t="shared" si="3"/>
        <v/>
      </c>
    </row>
    <row r="217" spans="1:10" ht="21.95" customHeight="1">
      <c r="A217" s="20" t="str">
        <f>VLOOKUP(E217,'Q2.SL'!G:O,8,FALSE)</f>
        <v/>
      </c>
      <c r="B217" s="21" t="str">
        <f>_xlfn.IFERROR(VLOOKUP(E217,'Rec.'!B:H,4,FALSE),"")</f>
        <v/>
      </c>
      <c r="C217" s="21" t="str">
        <f>_xlfn.IFERROR(VLOOKUP(E217,'Rec.'!B:H,5,FALSE),"")</f>
        <v/>
      </c>
      <c r="D217" s="20" t="str">
        <f>_xlfn.IFERROR(VLOOKUP(E217,'Rec.'!B:H,6,FALSE),"")</f>
        <v/>
      </c>
      <c r="E217" s="20" t="str">
        <f>_xlfn.IFERROR(VLOOKUP(ROW()-8,'Q2.SL'!B:Q,6,FALSE),"")</f>
        <v/>
      </c>
      <c r="F217" s="20" t="str">
        <f>VLOOKUP(E217,'Q2.SL'!G:O,6,FALSE)</f>
        <v/>
      </c>
      <c r="G217" s="31" t="str">
        <f>IF(ROW()-8&gt;'Inf.'!$I$10,"",VLOOKUP(E217,'Q2.SL'!G:O,4,FALSE))</f>
        <v/>
      </c>
      <c r="H217" s="20" t="str">
        <f>IF(ROW()-8&gt;'Inf.'!$I$10,"",VLOOKUP(E217,'Q2.SL'!G:O,5,FALSE))</f>
        <v/>
      </c>
      <c r="I217" s="46"/>
      <c r="J217" t="str">
        <f ca="1" t="shared" si="3"/>
        <v/>
      </c>
    </row>
    <row r="218" spans="1:10" ht="21.95" customHeight="1">
      <c r="A218" s="20" t="str">
        <f>VLOOKUP(E218,'Q2.SL'!G:O,8,FALSE)</f>
        <v/>
      </c>
      <c r="B218" s="21" t="str">
        <f>_xlfn.IFERROR(VLOOKUP(E218,'Rec.'!B:H,4,FALSE),"")</f>
        <v/>
      </c>
      <c r="C218" s="21" t="str">
        <f>_xlfn.IFERROR(VLOOKUP(E218,'Rec.'!B:H,5,FALSE),"")</f>
        <v/>
      </c>
      <c r="D218" s="20" t="str">
        <f>_xlfn.IFERROR(VLOOKUP(E218,'Rec.'!B:H,6,FALSE),"")</f>
        <v/>
      </c>
      <c r="E218" s="20" t="str">
        <f>_xlfn.IFERROR(VLOOKUP(ROW()-8,'Q2.SL'!B:Q,6,FALSE),"")</f>
        <v/>
      </c>
      <c r="F218" s="20" t="str">
        <f>VLOOKUP(E218,'Q2.SL'!G:O,6,FALSE)</f>
        <v/>
      </c>
      <c r="G218" s="31" t="str">
        <f>IF(ROW()-8&gt;'Inf.'!$I$10,"",VLOOKUP(E218,'Q2.SL'!G:O,4,FALSE))</f>
        <v/>
      </c>
      <c r="H218" s="20" t="str">
        <f>IF(ROW()-8&gt;'Inf.'!$I$10,"",VLOOKUP(E218,'Q2.SL'!G:O,5,FALSE))</f>
        <v/>
      </c>
      <c r="I218" s="46"/>
      <c r="J218" t="str">
        <f ca="1" t="shared" si="3"/>
        <v/>
      </c>
    </row>
    <row r="219" spans="1:10" ht="21.95" customHeight="1">
      <c r="A219" s="20" t="str">
        <f>VLOOKUP(E219,'Q2.SL'!G:O,8,FALSE)</f>
        <v/>
      </c>
      <c r="B219" s="21" t="str">
        <f>_xlfn.IFERROR(VLOOKUP(E219,'Rec.'!B:H,4,FALSE),"")</f>
        <v/>
      </c>
      <c r="C219" s="21" t="str">
        <f>_xlfn.IFERROR(VLOOKUP(E219,'Rec.'!B:H,5,FALSE),"")</f>
        <v/>
      </c>
      <c r="D219" s="20" t="str">
        <f>_xlfn.IFERROR(VLOOKUP(E219,'Rec.'!B:H,6,FALSE),"")</f>
        <v/>
      </c>
      <c r="E219" s="20" t="str">
        <f>_xlfn.IFERROR(VLOOKUP(ROW()-8,'Q2.SL'!B:Q,6,FALSE),"")</f>
        <v/>
      </c>
      <c r="F219" s="20" t="str">
        <f>VLOOKUP(E219,'Q2.SL'!G:O,6,FALSE)</f>
        <v/>
      </c>
      <c r="G219" s="31" t="str">
        <f>IF(ROW()-8&gt;'Inf.'!$I$10,"",VLOOKUP(E219,'Q2.SL'!G:O,4,FALSE))</f>
        <v/>
      </c>
      <c r="H219" s="20" t="str">
        <f>IF(ROW()-8&gt;'Inf.'!$I$10,"",VLOOKUP(E219,'Q2.SL'!G:O,5,FALSE))</f>
        <v/>
      </c>
      <c r="I219" s="46"/>
      <c r="J219" t="str">
        <f ca="1" t="shared" si="3"/>
        <v/>
      </c>
    </row>
    <row r="220" spans="1:10" ht="21.95" customHeight="1">
      <c r="A220" s="20" t="str">
        <f>VLOOKUP(E220,'Q2.SL'!G:O,8,FALSE)</f>
        <v/>
      </c>
      <c r="B220" s="21" t="str">
        <f>_xlfn.IFERROR(VLOOKUP(E220,'Rec.'!B:H,4,FALSE),"")</f>
        <v/>
      </c>
      <c r="C220" s="21" t="str">
        <f>_xlfn.IFERROR(VLOOKUP(E220,'Rec.'!B:H,5,FALSE),"")</f>
        <v/>
      </c>
      <c r="D220" s="20" t="str">
        <f>_xlfn.IFERROR(VLOOKUP(E220,'Rec.'!B:H,6,FALSE),"")</f>
        <v/>
      </c>
      <c r="E220" s="20" t="str">
        <f>_xlfn.IFERROR(VLOOKUP(ROW()-8,'Q2.SL'!B:Q,6,FALSE),"")</f>
        <v/>
      </c>
      <c r="F220" s="20" t="str">
        <f>VLOOKUP(E220,'Q2.SL'!G:O,6,FALSE)</f>
        <v/>
      </c>
      <c r="G220" s="31" t="str">
        <f>IF(ROW()-8&gt;'Inf.'!$I$10,"",VLOOKUP(E220,'Q2.SL'!G:O,4,FALSE))</f>
        <v/>
      </c>
      <c r="H220" s="20" t="str">
        <f>IF(ROW()-8&gt;'Inf.'!$I$10,"",VLOOKUP(E220,'Q2.SL'!G:O,5,FALSE))</f>
        <v/>
      </c>
      <c r="I220" s="46"/>
      <c r="J220" t="str">
        <f ca="1" t="shared" si="3"/>
        <v/>
      </c>
    </row>
    <row r="221" spans="1:10" ht="21.95" customHeight="1">
      <c r="A221" s="20" t="str">
        <f>VLOOKUP(E221,'Q2.SL'!G:O,8,FALSE)</f>
        <v/>
      </c>
      <c r="B221" s="21" t="str">
        <f>_xlfn.IFERROR(VLOOKUP(E221,'Rec.'!B:H,4,FALSE),"")</f>
        <v/>
      </c>
      <c r="C221" s="21" t="str">
        <f>_xlfn.IFERROR(VLOOKUP(E221,'Rec.'!B:H,5,FALSE),"")</f>
        <v/>
      </c>
      <c r="D221" s="20" t="str">
        <f>_xlfn.IFERROR(VLOOKUP(E221,'Rec.'!B:H,6,FALSE),"")</f>
        <v/>
      </c>
      <c r="E221" s="20" t="str">
        <f>_xlfn.IFERROR(VLOOKUP(ROW()-8,'Q2.SL'!B:Q,6,FALSE),"")</f>
        <v/>
      </c>
      <c r="F221" s="20" t="str">
        <f>VLOOKUP(E221,'Q2.SL'!G:O,6,FALSE)</f>
        <v/>
      </c>
      <c r="G221" s="31" t="str">
        <f>IF(ROW()-8&gt;'Inf.'!$I$10,"",VLOOKUP(E221,'Q2.SL'!G:O,4,FALSE))</f>
        <v/>
      </c>
      <c r="H221" s="20" t="str">
        <f>IF(ROW()-8&gt;'Inf.'!$I$10,"",VLOOKUP(E221,'Q2.SL'!G:O,5,FALSE))</f>
        <v/>
      </c>
      <c r="I221" s="46"/>
      <c r="J221" t="str">
        <f ca="1" t="shared" si="3"/>
        <v/>
      </c>
    </row>
    <row r="222" spans="1:10" ht="21.95" customHeight="1">
      <c r="A222" s="20" t="str">
        <f>VLOOKUP(E222,'Q2.SL'!G:O,8,FALSE)</f>
        <v/>
      </c>
      <c r="B222" s="21" t="str">
        <f>_xlfn.IFERROR(VLOOKUP(E222,'Rec.'!B:H,4,FALSE),"")</f>
        <v/>
      </c>
      <c r="C222" s="21" t="str">
        <f>_xlfn.IFERROR(VLOOKUP(E222,'Rec.'!B:H,5,FALSE),"")</f>
        <v/>
      </c>
      <c r="D222" s="20" t="str">
        <f>_xlfn.IFERROR(VLOOKUP(E222,'Rec.'!B:H,6,FALSE),"")</f>
        <v/>
      </c>
      <c r="E222" s="20" t="str">
        <f>_xlfn.IFERROR(VLOOKUP(ROW()-8,'Q2.SL'!B:Q,6,FALSE),"")</f>
        <v/>
      </c>
      <c r="F222" s="20" t="str">
        <f>VLOOKUP(E222,'Q2.SL'!G:O,6,FALSE)</f>
        <v/>
      </c>
      <c r="G222" s="31" t="str">
        <f>IF(ROW()-8&gt;'Inf.'!$I$10,"",VLOOKUP(E222,'Q2.SL'!G:O,4,FALSE))</f>
        <v/>
      </c>
      <c r="H222" s="20" t="str">
        <f>IF(ROW()-8&gt;'Inf.'!$I$10,"",VLOOKUP(E222,'Q2.SL'!G:O,5,FALSE))</f>
        <v/>
      </c>
      <c r="I222" s="46"/>
      <c r="J222" t="str">
        <f ca="1" t="shared" si="3"/>
        <v/>
      </c>
    </row>
    <row r="223" spans="1:10" ht="21.95" customHeight="1">
      <c r="A223" s="20" t="str">
        <f>VLOOKUP(E223,'Q2.SL'!G:O,8,FALSE)</f>
        <v/>
      </c>
      <c r="B223" s="21" t="str">
        <f>_xlfn.IFERROR(VLOOKUP(E223,'Rec.'!B:H,4,FALSE),"")</f>
        <v/>
      </c>
      <c r="C223" s="21" t="str">
        <f>_xlfn.IFERROR(VLOOKUP(E223,'Rec.'!B:H,5,FALSE),"")</f>
        <v/>
      </c>
      <c r="D223" s="20" t="str">
        <f>_xlfn.IFERROR(VLOOKUP(E223,'Rec.'!B:H,6,FALSE),"")</f>
        <v/>
      </c>
      <c r="E223" s="20" t="str">
        <f>_xlfn.IFERROR(VLOOKUP(ROW()-8,'Q2.SL'!B:Q,6,FALSE),"")</f>
        <v/>
      </c>
      <c r="F223" s="20" t="str">
        <f>VLOOKUP(E223,'Q2.SL'!G:O,6,FALSE)</f>
        <v/>
      </c>
      <c r="G223" s="31" t="str">
        <f>IF(ROW()-8&gt;'Inf.'!$I$10,"",VLOOKUP(E223,'Q2.SL'!G:O,4,FALSE))</f>
        <v/>
      </c>
      <c r="H223" s="20" t="str">
        <f>IF(ROW()-8&gt;'Inf.'!$I$10,"",VLOOKUP(E223,'Q2.SL'!G:O,5,FALSE))</f>
        <v/>
      </c>
      <c r="I223" s="46"/>
      <c r="J223" t="str">
        <f ca="1" t="shared" si="3"/>
        <v/>
      </c>
    </row>
    <row r="224" spans="1:10" ht="21.95" customHeight="1">
      <c r="A224" s="20" t="str">
        <f>VLOOKUP(E224,'Q2.SL'!G:O,8,FALSE)</f>
        <v/>
      </c>
      <c r="B224" s="21" t="str">
        <f>_xlfn.IFERROR(VLOOKUP(E224,'Rec.'!B:H,4,FALSE),"")</f>
        <v/>
      </c>
      <c r="C224" s="21" t="str">
        <f>_xlfn.IFERROR(VLOOKUP(E224,'Rec.'!B:H,5,FALSE),"")</f>
        <v/>
      </c>
      <c r="D224" s="20" t="str">
        <f>_xlfn.IFERROR(VLOOKUP(E224,'Rec.'!B:H,6,FALSE),"")</f>
        <v/>
      </c>
      <c r="E224" s="20" t="str">
        <f>_xlfn.IFERROR(VLOOKUP(ROW()-8,'Q2.SL'!B:Q,6,FALSE),"")</f>
        <v/>
      </c>
      <c r="F224" s="20" t="str">
        <f>VLOOKUP(E224,'Q2.SL'!G:O,6,FALSE)</f>
        <v/>
      </c>
      <c r="G224" s="31" t="str">
        <f>IF(ROW()-8&gt;'Inf.'!$I$10,"",VLOOKUP(E224,'Q2.SL'!G:O,4,FALSE))</f>
        <v/>
      </c>
      <c r="H224" s="20" t="str">
        <f>IF(ROW()-8&gt;'Inf.'!$I$10,"",VLOOKUP(E224,'Q2.SL'!G:O,5,FALSE))</f>
        <v/>
      </c>
      <c r="I224" s="46"/>
      <c r="J224" t="str">
        <f ca="1" t="shared" si="3"/>
        <v/>
      </c>
    </row>
    <row r="225" spans="1:10" ht="21.95" customHeight="1">
      <c r="A225" s="20" t="str">
        <f>VLOOKUP(E225,'Q2.SL'!G:O,8,FALSE)</f>
        <v/>
      </c>
      <c r="B225" s="21" t="str">
        <f>_xlfn.IFERROR(VLOOKUP(E225,'Rec.'!B:H,4,FALSE),"")</f>
        <v/>
      </c>
      <c r="C225" s="21" t="str">
        <f>_xlfn.IFERROR(VLOOKUP(E225,'Rec.'!B:H,5,FALSE),"")</f>
        <v/>
      </c>
      <c r="D225" s="20" t="str">
        <f>_xlfn.IFERROR(VLOOKUP(E225,'Rec.'!B:H,6,FALSE),"")</f>
        <v/>
      </c>
      <c r="E225" s="20" t="str">
        <f>_xlfn.IFERROR(VLOOKUP(ROW()-8,'Q2.SL'!B:Q,6,FALSE),"")</f>
        <v/>
      </c>
      <c r="F225" s="20" t="str">
        <f>VLOOKUP(E225,'Q2.SL'!G:O,6,FALSE)</f>
        <v/>
      </c>
      <c r="G225" s="31" t="str">
        <f>IF(ROW()-8&gt;'Inf.'!$I$10,"",VLOOKUP(E225,'Q2.SL'!G:O,4,FALSE))</f>
        <v/>
      </c>
      <c r="H225" s="20" t="str">
        <f>IF(ROW()-8&gt;'Inf.'!$I$10,"",VLOOKUP(E225,'Q2.SL'!G:O,5,FALSE))</f>
        <v/>
      </c>
      <c r="I225" s="46"/>
      <c r="J225" t="str">
        <f ca="1" t="shared" si="3"/>
        <v/>
      </c>
    </row>
    <row r="226" spans="1:10" ht="21.95" customHeight="1">
      <c r="A226" s="20" t="str">
        <f>VLOOKUP(E226,'Q2.SL'!G:O,8,FALSE)</f>
        <v/>
      </c>
      <c r="B226" s="21" t="str">
        <f>_xlfn.IFERROR(VLOOKUP(E226,'Rec.'!B:H,4,FALSE),"")</f>
        <v/>
      </c>
      <c r="C226" s="21" t="str">
        <f>_xlfn.IFERROR(VLOOKUP(E226,'Rec.'!B:H,5,FALSE),"")</f>
        <v/>
      </c>
      <c r="D226" s="20" t="str">
        <f>_xlfn.IFERROR(VLOOKUP(E226,'Rec.'!B:H,6,FALSE),"")</f>
        <v/>
      </c>
      <c r="E226" s="20" t="str">
        <f>_xlfn.IFERROR(VLOOKUP(ROW()-8,'Q2.SL'!B:Q,6,FALSE),"")</f>
        <v/>
      </c>
      <c r="F226" s="20" t="str">
        <f>VLOOKUP(E226,'Q2.SL'!G:O,6,FALSE)</f>
        <v/>
      </c>
      <c r="G226" s="31" t="str">
        <f>IF(ROW()-8&gt;'Inf.'!$I$10,"",VLOOKUP(E226,'Q2.SL'!G:O,4,FALSE))</f>
        <v/>
      </c>
      <c r="H226" s="20" t="str">
        <f>IF(ROW()-8&gt;'Inf.'!$I$10,"",VLOOKUP(E226,'Q2.SL'!G:O,5,FALSE))</f>
        <v/>
      </c>
      <c r="I226" s="46"/>
      <c r="J226" t="str">
        <f ca="1" t="shared" si="3"/>
        <v/>
      </c>
    </row>
    <row r="227" spans="1:10" ht="21.95" customHeight="1">
      <c r="A227" s="20" t="str">
        <f>VLOOKUP(E227,'Q2.SL'!G:O,8,FALSE)</f>
        <v/>
      </c>
      <c r="B227" s="21" t="str">
        <f>_xlfn.IFERROR(VLOOKUP(E227,'Rec.'!B:H,4,FALSE),"")</f>
        <v/>
      </c>
      <c r="C227" s="21" t="str">
        <f>_xlfn.IFERROR(VLOOKUP(E227,'Rec.'!B:H,5,FALSE),"")</f>
        <v/>
      </c>
      <c r="D227" s="20" t="str">
        <f>_xlfn.IFERROR(VLOOKUP(E227,'Rec.'!B:H,6,FALSE),"")</f>
        <v/>
      </c>
      <c r="E227" s="20" t="str">
        <f>_xlfn.IFERROR(VLOOKUP(ROW()-8,'Q2.SL'!B:Q,6,FALSE),"")</f>
        <v/>
      </c>
      <c r="F227" s="20" t="str">
        <f>VLOOKUP(E227,'Q2.SL'!G:O,6,FALSE)</f>
        <v/>
      </c>
      <c r="G227" s="31" t="str">
        <f>IF(ROW()-8&gt;'Inf.'!$I$10,"",VLOOKUP(E227,'Q2.SL'!G:O,4,FALSE))</f>
        <v/>
      </c>
      <c r="H227" s="20" t="str">
        <f>IF(ROW()-8&gt;'Inf.'!$I$10,"",VLOOKUP(E227,'Q2.SL'!G:O,5,FALSE))</f>
        <v/>
      </c>
      <c r="I227" s="46"/>
      <c r="J227" t="str">
        <f ca="1" t="shared" si="3"/>
        <v/>
      </c>
    </row>
    <row r="228" spans="1:10" ht="21.95" customHeight="1">
      <c r="A228" s="20" t="str">
        <f>VLOOKUP(E228,'Q2.SL'!G:O,8,FALSE)</f>
        <v/>
      </c>
      <c r="B228" s="21" t="str">
        <f>_xlfn.IFERROR(VLOOKUP(E228,'Rec.'!B:H,4,FALSE),"")</f>
        <v/>
      </c>
      <c r="C228" s="21" t="str">
        <f>_xlfn.IFERROR(VLOOKUP(E228,'Rec.'!B:H,5,FALSE),"")</f>
        <v/>
      </c>
      <c r="D228" s="20" t="str">
        <f>_xlfn.IFERROR(VLOOKUP(E228,'Rec.'!B:H,6,FALSE),"")</f>
        <v/>
      </c>
      <c r="E228" s="20" t="str">
        <f>_xlfn.IFERROR(VLOOKUP(ROW()-8,'Q2.SL'!B:Q,6,FALSE),"")</f>
        <v/>
      </c>
      <c r="F228" s="20" t="str">
        <f>VLOOKUP(E228,'Q2.SL'!G:O,6,FALSE)</f>
        <v/>
      </c>
      <c r="G228" s="31" t="str">
        <f>IF(ROW()-8&gt;'Inf.'!$I$10,"",VLOOKUP(E228,'Q2.SL'!G:O,4,FALSE))</f>
        <v/>
      </c>
      <c r="H228" s="20" t="str">
        <f>IF(ROW()-8&gt;'Inf.'!$I$10,"",VLOOKUP(E228,'Q2.SL'!G:O,5,FALSE))</f>
        <v/>
      </c>
      <c r="I228" s="46"/>
      <c r="J228" t="str">
        <f ca="1" t="shared" si="3"/>
        <v/>
      </c>
    </row>
    <row r="229" spans="1:10" ht="21.95" customHeight="1">
      <c r="A229" s="20" t="str">
        <f>VLOOKUP(E229,'Q2.SL'!G:O,8,FALSE)</f>
        <v/>
      </c>
      <c r="B229" s="21" t="str">
        <f>_xlfn.IFERROR(VLOOKUP(E229,'Rec.'!B:H,4,FALSE),"")</f>
        <v/>
      </c>
      <c r="C229" s="21" t="str">
        <f>_xlfn.IFERROR(VLOOKUP(E229,'Rec.'!B:H,5,FALSE),"")</f>
        <v/>
      </c>
      <c r="D229" s="20" t="str">
        <f>_xlfn.IFERROR(VLOOKUP(E229,'Rec.'!B:H,6,FALSE),"")</f>
        <v/>
      </c>
      <c r="E229" s="20" t="str">
        <f>_xlfn.IFERROR(VLOOKUP(ROW()-8,'Q2.SL'!B:Q,6,FALSE),"")</f>
        <v/>
      </c>
      <c r="F229" s="20" t="str">
        <f>VLOOKUP(E229,'Q2.SL'!G:O,6,FALSE)</f>
        <v/>
      </c>
      <c r="G229" s="31" t="str">
        <f>IF(ROW()-8&gt;'Inf.'!$I$10,"",VLOOKUP(E229,'Q2.SL'!G:O,4,FALSE))</f>
        <v/>
      </c>
      <c r="H229" s="20" t="str">
        <f>IF(ROW()-8&gt;'Inf.'!$I$10,"",VLOOKUP(E229,'Q2.SL'!G:O,5,FALSE))</f>
        <v/>
      </c>
      <c r="I229" s="46"/>
      <c r="J229" t="str">
        <f ca="1" t="shared" si="3"/>
        <v/>
      </c>
    </row>
    <row r="230" spans="1:10" ht="21.95" customHeight="1">
      <c r="A230" s="20" t="str">
        <f>VLOOKUP(E230,'Q2.SL'!G:O,8,FALSE)</f>
        <v/>
      </c>
      <c r="B230" s="21" t="str">
        <f>_xlfn.IFERROR(VLOOKUP(E230,'Rec.'!B:H,4,FALSE),"")</f>
        <v/>
      </c>
      <c r="C230" s="21" t="str">
        <f>_xlfn.IFERROR(VLOOKUP(E230,'Rec.'!B:H,5,FALSE),"")</f>
        <v/>
      </c>
      <c r="D230" s="20" t="str">
        <f>_xlfn.IFERROR(VLOOKUP(E230,'Rec.'!B:H,6,FALSE),"")</f>
        <v/>
      </c>
      <c r="E230" s="20" t="str">
        <f>_xlfn.IFERROR(VLOOKUP(ROW()-8,'Q2.SL'!B:Q,6,FALSE),"")</f>
        <v/>
      </c>
      <c r="F230" s="20" t="str">
        <f>VLOOKUP(E230,'Q2.SL'!G:O,6,FALSE)</f>
        <v/>
      </c>
      <c r="G230" s="31" t="str">
        <f>IF(ROW()-8&gt;'Inf.'!$I$10,"",VLOOKUP(E230,'Q2.SL'!G:O,4,FALSE))</f>
        <v/>
      </c>
      <c r="H230" s="20" t="str">
        <f>IF(ROW()-8&gt;'Inf.'!$I$10,"",VLOOKUP(E230,'Q2.SL'!G:O,5,FALSE))</f>
        <v/>
      </c>
      <c r="I230" s="46"/>
      <c r="J230" t="str">
        <f ca="1" t="shared" si="3"/>
        <v/>
      </c>
    </row>
    <row r="231" spans="1:10" ht="21.95" customHeight="1">
      <c r="A231" s="20" t="str">
        <f>VLOOKUP(E231,'Q2.SL'!G:O,8,FALSE)</f>
        <v/>
      </c>
      <c r="B231" s="21" t="str">
        <f>_xlfn.IFERROR(VLOOKUP(E231,'Rec.'!B:H,4,FALSE),"")</f>
        <v/>
      </c>
      <c r="C231" s="21" t="str">
        <f>_xlfn.IFERROR(VLOOKUP(E231,'Rec.'!B:H,5,FALSE),"")</f>
        <v/>
      </c>
      <c r="D231" s="20" t="str">
        <f>_xlfn.IFERROR(VLOOKUP(E231,'Rec.'!B:H,6,FALSE),"")</f>
        <v/>
      </c>
      <c r="E231" s="20" t="str">
        <f>_xlfn.IFERROR(VLOOKUP(ROW()-8,'Q2.SL'!B:Q,6,FALSE),"")</f>
        <v/>
      </c>
      <c r="F231" s="20" t="str">
        <f>VLOOKUP(E231,'Q2.SL'!G:O,6,FALSE)</f>
        <v/>
      </c>
      <c r="G231" s="31" t="str">
        <f>IF(ROW()-8&gt;'Inf.'!$I$10,"",VLOOKUP(E231,'Q2.SL'!G:O,4,FALSE))</f>
        <v/>
      </c>
      <c r="H231" s="20" t="str">
        <f>IF(ROW()-8&gt;'Inf.'!$I$10,"",VLOOKUP(E231,'Q2.SL'!G:O,5,FALSE))</f>
        <v/>
      </c>
      <c r="I231" s="46"/>
      <c r="J231" t="str">
        <f ca="1" t="shared" si="3"/>
        <v/>
      </c>
    </row>
    <row r="232" spans="1:10" ht="21.95" customHeight="1">
      <c r="A232" s="20" t="str">
        <f>VLOOKUP(E232,'Q2.SL'!G:O,8,FALSE)</f>
        <v/>
      </c>
      <c r="B232" s="21" t="str">
        <f>_xlfn.IFERROR(VLOOKUP(E232,'Rec.'!B:H,4,FALSE),"")</f>
        <v/>
      </c>
      <c r="C232" s="21" t="str">
        <f>_xlfn.IFERROR(VLOOKUP(E232,'Rec.'!B:H,5,FALSE),"")</f>
        <v/>
      </c>
      <c r="D232" s="20" t="str">
        <f>_xlfn.IFERROR(VLOOKUP(E232,'Rec.'!B:H,6,FALSE),"")</f>
        <v/>
      </c>
      <c r="E232" s="20" t="str">
        <f>_xlfn.IFERROR(VLOOKUP(ROW()-8,'Q2.SL'!B:Q,6,FALSE),"")</f>
        <v/>
      </c>
      <c r="F232" s="20" t="str">
        <f>VLOOKUP(E232,'Q2.SL'!G:O,6,FALSE)</f>
        <v/>
      </c>
      <c r="G232" s="31" t="str">
        <f>IF(ROW()-8&gt;'Inf.'!$I$10,"",VLOOKUP(E232,'Q2.SL'!G:O,4,FALSE))</f>
        <v/>
      </c>
      <c r="H232" s="20" t="str">
        <f>IF(ROW()-8&gt;'Inf.'!$I$10,"",VLOOKUP(E232,'Q2.SL'!G:O,5,FALSE))</f>
        <v/>
      </c>
      <c r="I232" s="46"/>
      <c r="J232" t="str">
        <f ca="1" t="shared" si="3"/>
        <v/>
      </c>
    </row>
    <row r="233" spans="1:10" ht="21.95" customHeight="1">
      <c r="A233" s="20" t="str">
        <f>VLOOKUP(E233,'Q2.SL'!G:O,8,FALSE)</f>
        <v/>
      </c>
      <c r="B233" s="21" t="str">
        <f>_xlfn.IFERROR(VLOOKUP(E233,'Rec.'!B:H,4,FALSE),"")</f>
        <v/>
      </c>
      <c r="C233" s="21" t="str">
        <f>_xlfn.IFERROR(VLOOKUP(E233,'Rec.'!B:H,5,FALSE),"")</f>
        <v/>
      </c>
      <c r="D233" s="20" t="str">
        <f>_xlfn.IFERROR(VLOOKUP(E233,'Rec.'!B:H,6,FALSE),"")</f>
        <v/>
      </c>
      <c r="E233" s="20" t="str">
        <f>_xlfn.IFERROR(VLOOKUP(ROW()-8,'Q2.SL'!B:Q,6,FALSE),"")</f>
        <v/>
      </c>
      <c r="F233" s="20" t="str">
        <f>VLOOKUP(E233,'Q2.SL'!G:O,6,FALSE)</f>
        <v/>
      </c>
      <c r="G233" s="31" t="str">
        <f>IF(ROW()-8&gt;'Inf.'!$I$10,"",VLOOKUP(E233,'Q2.SL'!G:O,4,FALSE))</f>
        <v/>
      </c>
      <c r="H233" s="20" t="str">
        <f>IF(ROW()-8&gt;'Inf.'!$I$10,"",VLOOKUP(E233,'Q2.SL'!G:O,5,FALSE))</f>
        <v/>
      </c>
      <c r="I233" s="46"/>
      <c r="J233" t="str">
        <f ca="1" t="shared" si="3"/>
        <v/>
      </c>
    </row>
    <row r="234" spans="1:10" ht="21.95" customHeight="1">
      <c r="A234" s="20" t="str">
        <f>VLOOKUP(E234,'Q2.SL'!G:O,8,FALSE)</f>
        <v/>
      </c>
      <c r="B234" s="21" t="str">
        <f>_xlfn.IFERROR(VLOOKUP(E234,'Rec.'!B:H,4,FALSE),"")</f>
        <v/>
      </c>
      <c r="C234" s="21" t="str">
        <f>_xlfn.IFERROR(VLOOKUP(E234,'Rec.'!B:H,5,FALSE),"")</f>
        <v/>
      </c>
      <c r="D234" s="20" t="str">
        <f>_xlfn.IFERROR(VLOOKUP(E234,'Rec.'!B:H,6,FALSE),"")</f>
        <v/>
      </c>
      <c r="E234" s="20" t="str">
        <f>_xlfn.IFERROR(VLOOKUP(ROW()-8,'Q2.SL'!B:Q,6,FALSE),"")</f>
        <v/>
      </c>
      <c r="F234" s="20" t="str">
        <f>VLOOKUP(E234,'Q2.SL'!G:O,6,FALSE)</f>
        <v/>
      </c>
      <c r="G234" s="31" t="str">
        <f>IF(ROW()-8&gt;'Inf.'!$I$10,"",VLOOKUP(E234,'Q2.SL'!G:O,4,FALSE))</f>
        <v/>
      </c>
      <c r="H234" s="20" t="str">
        <f>IF(ROW()-8&gt;'Inf.'!$I$10,"",VLOOKUP(E234,'Q2.SL'!G:O,5,FALSE))</f>
        <v/>
      </c>
      <c r="I234" s="46"/>
      <c r="J234" t="str">
        <f ca="1" t="shared" si="3"/>
        <v/>
      </c>
    </row>
    <row r="235" spans="1:10" ht="21.95" customHeight="1">
      <c r="A235" s="20" t="str">
        <f>VLOOKUP(E235,'Q2.SL'!G:O,8,FALSE)</f>
        <v/>
      </c>
      <c r="B235" s="21" t="str">
        <f>_xlfn.IFERROR(VLOOKUP(E235,'Rec.'!B:H,4,FALSE),"")</f>
        <v/>
      </c>
      <c r="C235" s="21" t="str">
        <f>_xlfn.IFERROR(VLOOKUP(E235,'Rec.'!B:H,5,FALSE),"")</f>
        <v/>
      </c>
      <c r="D235" s="20" t="str">
        <f>_xlfn.IFERROR(VLOOKUP(E235,'Rec.'!B:H,6,FALSE),"")</f>
        <v/>
      </c>
      <c r="E235" s="20" t="str">
        <f>_xlfn.IFERROR(VLOOKUP(ROW()-8,'Q2.SL'!B:Q,6,FALSE),"")</f>
        <v/>
      </c>
      <c r="F235" s="20" t="str">
        <f>VLOOKUP(E235,'Q2.SL'!G:O,6,FALSE)</f>
        <v/>
      </c>
      <c r="G235" s="31" t="str">
        <f>IF(ROW()-8&gt;'Inf.'!$I$10,"",VLOOKUP(E235,'Q2.SL'!G:O,4,FALSE))</f>
        <v/>
      </c>
      <c r="H235" s="20" t="str">
        <f>IF(ROW()-8&gt;'Inf.'!$I$10,"",VLOOKUP(E235,'Q2.SL'!G:O,5,FALSE))</f>
        <v/>
      </c>
      <c r="I235" s="46"/>
      <c r="J235" t="str">
        <f ca="1" t="shared" si="3"/>
        <v/>
      </c>
    </row>
    <row r="236" spans="1:10" ht="21.95" customHeight="1">
      <c r="A236" s="20" t="str">
        <f>VLOOKUP(E236,'Q2.SL'!G:O,8,FALSE)</f>
        <v/>
      </c>
      <c r="B236" s="21" t="str">
        <f>_xlfn.IFERROR(VLOOKUP(E236,'Rec.'!B:H,4,FALSE),"")</f>
        <v/>
      </c>
      <c r="C236" s="21" t="str">
        <f>_xlfn.IFERROR(VLOOKUP(E236,'Rec.'!B:H,5,FALSE),"")</f>
        <v/>
      </c>
      <c r="D236" s="20" t="str">
        <f>_xlfn.IFERROR(VLOOKUP(E236,'Rec.'!B:H,6,FALSE),"")</f>
        <v/>
      </c>
      <c r="E236" s="20" t="str">
        <f>_xlfn.IFERROR(VLOOKUP(ROW()-8,'Q2.SL'!B:Q,6,FALSE),"")</f>
        <v/>
      </c>
      <c r="F236" s="20" t="str">
        <f>VLOOKUP(E236,'Q2.SL'!G:O,6,FALSE)</f>
        <v/>
      </c>
      <c r="G236" s="31" t="str">
        <f>IF(ROW()-8&gt;'Inf.'!$I$10,"",VLOOKUP(E236,'Q2.SL'!G:O,4,FALSE))</f>
        <v/>
      </c>
      <c r="H236" s="20" t="str">
        <f>IF(ROW()-8&gt;'Inf.'!$I$10,"",VLOOKUP(E236,'Q2.SL'!G:O,5,FALSE))</f>
        <v/>
      </c>
      <c r="I236" s="46"/>
      <c r="J236" t="str">
        <f ca="1" t="shared" si="3"/>
        <v/>
      </c>
    </row>
    <row r="237" spans="1:10" ht="21.95" customHeight="1">
      <c r="A237" s="20" t="str">
        <f>VLOOKUP(E237,'Q2.SL'!G:O,8,FALSE)</f>
        <v/>
      </c>
      <c r="B237" s="21" t="str">
        <f>_xlfn.IFERROR(VLOOKUP(E237,'Rec.'!B:H,4,FALSE),"")</f>
        <v/>
      </c>
      <c r="C237" s="21" t="str">
        <f>_xlfn.IFERROR(VLOOKUP(E237,'Rec.'!B:H,5,FALSE),"")</f>
        <v/>
      </c>
      <c r="D237" s="20" t="str">
        <f>_xlfn.IFERROR(VLOOKUP(E237,'Rec.'!B:H,6,FALSE),"")</f>
        <v/>
      </c>
      <c r="E237" s="20" t="str">
        <f>_xlfn.IFERROR(VLOOKUP(ROW()-8,'Q2.SL'!B:Q,6,FALSE),"")</f>
        <v/>
      </c>
      <c r="F237" s="20" t="str">
        <f>VLOOKUP(E237,'Q2.SL'!G:O,6,FALSE)</f>
        <v/>
      </c>
      <c r="G237" s="31" t="str">
        <f>IF(ROW()-8&gt;'Inf.'!$I$10,"",VLOOKUP(E237,'Q2.SL'!G:O,4,FALSE))</f>
        <v/>
      </c>
      <c r="H237" s="20" t="str">
        <f>IF(ROW()-8&gt;'Inf.'!$I$10,"",VLOOKUP(E237,'Q2.SL'!G:O,5,FALSE))</f>
        <v/>
      </c>
      <c r="I237" s="46"/>
      <c r="J237" t="str">
        <f ca="1" t="shared" si="3"/>
        <v/>
      </c>
    </row>
    <row r="238" spans="1:10" ht="21.95" customHeight="1">
      <c r="A238" s="20" t="str">
        <f>VLOOKUP(E238,'Q2.SL'!G:O,8,FALSE)</f>
        <v/>
      </c>
      <c r="B238" s="21" t="str">
        <f>_xlfn.IFERROR(VLOOKUP(E238,'Rec.'!B:H,4,FALSE),"")</f>
        <v/>
      </c>
      <c r="C238" s="21" t="str">
        <f>_xlfn.IFERROR(VLOOKUP(E238,'Rec.'!B:H,5,FALSE),"")</f>
        <v/>
      </c>
      <c r="D238" s="20" t="str">
        <f>_xlfn.IFERROR(VLOOKUP(E238,'Rec.'!B:H,6,FALSE),"")</f>
        <v/>
      </c>
      <c r="E238" s="20" t="str">
        <f>_xlfn.IFERROR(VLOOKUP(ROW()-8,'Q2.SL'!B:Q,6,FALSE),"")</f>
        <v/>
      </c>
      <c r="F238" s="20" t="str">
        <f>VLOOKUP(E238,'Q2.SL'!G:O,6,FALSE)</f>
        <v/>
      </c>
      <c r="G238" s="31" t="str">
        <f>IF(ROW()-8&gt;'Inf.'!$I$10,"",VLOOKUP(E238,'Q2.SL'!G:O,4,FALSE))</f>
        <v/>
      </c>
      <c r="H238" s="20" t="str">
        <f>IF(ROW()-8&gt;'Inf.'!$I$10,"",VLOOKUP(E238,'Q2.SL'!G:O,5,FALSE))</f>
        <v/>
      </c>
      <c r="I238" s="46"/>
      <c r="J238" t="str">
        <f ca="1" t="shared" si="3"/>
        <v/>
      </c>
    </row>
    <row r="239" spans="1:10" ht="21.95" customHeight="1">
      <c r="A239" s="20" t="str">
        <f>VLOOKUP(E239,'Q2.SL'!G:O,8,FALSE)</f>
        <v/>
      </c>
      <c r="B239" s="21" t="str">
        <f>_xlfn.IFERROR(VLOOKUP(E239,'Rec.'!B:H,4,FALSE),"")</f>
        <v/>
      </c>
      <c r="C239" s="21" t="str">
        <f>_xlfn.IFERROR(VLOOKUP(E239,'Rec.'!B:H,5,FALSE),"")</f>
        <v/>
      </c>
      <c r="D239" s="20" t="str">
        <f>_xlfn.IFERROR(VLOOKUP(E239,'Rec.'!B:H,6,FALSE),"")</f>
        <v/>
      </c>
      <c r="E239" s="20" t="str">
        <f>_xlfn.IFERROR(VLOOKUP(ROW()-8,'Q2.SL'!B:Q,6,FALSE),"")</f>
        <v/>
      </c>
      <c r="F239" s="20" t="str">
        <f>VLOOKUP(E239,'Q2.SL'!G:O,6,FALSE)</f>
        <v/>
      </c>
      <c r="G239" s="31" t="str">
        <f>IF(ROW()-8&gt;'Inf.'!$I$10,"",VLOOKUP(E239,'Q2.SL'!G:O,4,FALSE))</f>
        <v/>
      </c>
      <c r="H239" s="20" t="str">
        <f>IF(ROW()-8&gt;'Inf.'!$I$10,"",VLOOKUP(E239,'Q2.SL'!G:O,5,FALSE))</f>
        <v/>
      </c>
      <c r="I239" s="46"/>
      <c r="J239" t="str">
        <f ca="1" t="shared" si="3"/>
        <v/>
      </c>
    </row>
    <row r="240" spans="1:10" ht="21.95" customHeight="1">
      <c r="A240" s="20" t="str">
        <f>VLOOKUP(E240,'Q2.SL'!G:O,8,FALSE)</f>
        <v/>
      </c>
      <c r="B240" s="21" t="str">
        <f>_xlfn.IFERROR(VLOOKUP(E240,'Rec.'!B:H,4,FALSE),"")</f>
        <v/>
      </c>
      <c r="C240" s="21" t="str">
        <f>_xlfn.IFERROR(VLOOKUP(E240,'Rec.'!B:H,5,FALSE),"")</f>
        <v/>
      </c>
      <c r="D240" s="20" t="str">
        <f>_xlfn.IFERROR(VLOOKUP(E240,'Rec.'!B:H,6,FALSE),"")</f>
        <v/>
      </c>
      <c r="E240" s="20" t="str">
        <f>_xlfn.IFERROR(VLOOKUP(ROW()-8,'Q2.SL'!B:Q,6,FALSE),"")</f>
        <v/>
      </c>
      <c r="F240" s="20" t="str">
        <f>VLOOKUP(E240,'Q2.SL'!G:O,6,FALSE)</f>
        <v/>
      </c>
      <c r="G240" s="31" t="str">
        <f>IF(ROW()-8&gt;'Inf.'!$I$10,"",VLOOKUP(E240,'Q2.SL'!G:O,4,FALSE))</f>
        <v/>
      </c>
      <c r="H240" s="20" t="str">
        <f>IF(ROW()-8&gt;'Inf.'!$I$10,"",VLOOKUP(E240,'Q2.SL'!G:O,5,FALSE))</f>
        <v/>
      </c>
      <c r="I240" s="46"/>
      <c r="J240" t="str">
        <f ca="1" t="shared" si="3"/>
        <v/>
      </c>
    </row>
    <row r="241" spans="1:10" ht="21.95" customHeight="1">
      <c r="A241" s="20" t="str">
        <f>VLOOKUP(E241,'Q2.SL'!G:O,8,FALSE)</f>
        <v/>
      </c>
      <c r="B241" s="21" t="str">
        <f>_xlfn.IFERROR(VLOOKUP(E241,'Rec.'!B:H,4,FALSE),"")</f>
        <v/>
      </c>
      <c r="C241" s="21" t="str">
        <f>_xlfn.IFERROR(VLOOKUP(E241,'Rec.'!B:H,5,FALSE),"")</f>
        <v/>
      </c>
      <c r="D241" s="20" t="str">
        <f>_xlfn.IFERROR(VLOOKUP(E241,'Rec.'!B:H,6,FALSE),"")</f>
        <v/>
      </c>
      <c r="E241" s="20" t="str">
        <f>_xlfn.IFERROR(VLOOKUP(ROW()-8,'Q2.SL'!B:Q,6,FALSE),"")</f>
        <v/>
      </c>
      <c r="F241" s="20" t="str">
        <f>VLOOKUP(E241,'Q2.SL'!G:O,6,FALSE)</f>
        <v/>
      </c>
      <c r="G241" s="31" t="str">
        <f>IF(ROW()-8&gt;'Inf.'!$I$10,"",VLOOKUP(E241,'Q2.SL'!G:O,4,FALSE))</f>
        <v/>
      </c>
      <c r="H241" s="20" t="str">
        <f>IF(ROW()-8&gt;'Inf.'!$I$10,"",VLOOKUP(E241,'Q2.SL'!G:O,5,FALSE))</f>
        <v/>
      </c>
      <c r="I241" s="46"/>
      <c r="J241" t="str">
        <f ca="1" t="shared" si="3"/>
        <v/>
      </c>
    </row>
    <row r="242" spans="1:10" ht="21.95" customHeight="1">
      <c r="A242" s="20" t="str">
        <f>VLOOKUP(E242,'Q2.SL'!G:O,8,FALSE)</f>
        <v/>
      </c>
      <c r="B242" s="21" t="str">
        <f>_xlfn.IFERROR(VLOOKUP(E242,'Rec.'!B:H,4,FALSE),"")</f>
        <v/>
      </c>
      <c r="C242" s="21" t="str">
        <f>_xlfn.IFERROR(VLOOKUP(E242,'Rec.'!B:H,5,FALSE),"")</f>
        <v/>
      </c>
      <c r="D242" s="20" t="str">
        <f>_xlfn.IFERROR(VLOOKUP(E242,'Rec.'!B:H,6,FALSE),"")</f>
        <v/>
      </c>
      <c r="E242" s="20" t="str">
        <f>_xlfn.IFERROR(VLOOKUP(ROW()-8,'Q2.SL'!B:Q,6,FALSE),"")</f>
        <v/>
      </c>
      <c r="F242" s="20" t="str">
        <f>VLOOKUP(E242,'Q2.SL'!G:O,6,FALSE)</f>
        <v/>
      </c>
      <c r="G242" s="31" t="str">
        <f>IF(ROW()-8&gt;'Inf.'!$I$10,"",VLOOKUP(E242,'Q2.SL'!G:O,4,FALSE))</f>
        <v/>
      </c>
      <c r="H242" s="20" t="str">
        <f>IF(ROW()-8&gt;'Inf.'!$I$10,"",VLOOKUP(E242,'Q2.SL'!G:O,5,FALSE))</f>
        <v/>
      </c>
      <c r="I242" s="46"/>
      <c r="J242" t="str">
        <f ca="1" t="shared" si="3"/>
        <v/>
      </c>
    </row>
    <row r="243" spans="1:10" ht="21.95" customHeight="1">
      <c r="A243" s="20" t="str">
        <f>VLOOKUP(E243,'Q2.SL'!G:O,8,FALSE)</f>
        <v/>
      </c>
      <c r="B243" s="21" t="str">
        <f>_xlfn.IFERROR(VLOOKUP(E243,'Rec.'!B:H,4,FALSE),"")</f>
        <v/>
      </c>
      <c r="C243" s="21" t="str">
        <f>_xlfn.IFERROR(VLOOKUP(E243,'Rec.'!B:H,5,FALSE),"")</f>
        <v/>
      </c>
      <c r="D243" s="20" t="str">
        <f>_xlfn.IFERROR(VLOOKUP(E243,'Rec.'!B:H,6,FALSE),"")</f>
        <v/>
      </c>
      <c r="E243" s="20" t="str">
        <f>_xlfn.IFERROR(VLOOKUP(ROW()-8,'Q2.SL'!B:Q,6,FALSE),"")</f>
        <v/>
      </c>
      <c r="F243" s="20" t="str">
        <f>VLOOKUP(E243,'Q2.SL'!G:O,6,FALSE)</f>
        <v/>
      </c>
      <c r="G243" s="31" t="str">
        <f>IF(ROW()-8&gt;'Inf.'!$I$10,"",VLOOKUP(E243,'Q2.SL'!G:O,4,FALSE))</f>
        <v/>
      </c>
      <c r="H243" s="20" t="str">
        <f>IF(ROW()-8&gt;'Inf.'!$I$10,"",VLOOKUP(E243,'Q2.SL'!G:O,5,FALSE))</f>
        <v/>
      </c>
      <c r="I243" s="46"/>
      <c r="J243" t="str">
        <f ca="1" t="shared" si="3"/>
        <v/>
      </c>
    </row>
    <row r="244" spans="1:10" ht="21.95" customHeight="1">
      <c r="A244" s="20" t="str">
        <f>VLOOKUP(E244,'Q2.SL'!G:O,8,FALSE)</f>
        <v/>
      </c>
      <c r="B244" s="21" t="str">
        <f>_xlfn.IFERROR(VLOOKUP(E244,'Rec.'!B:H,4,FALSE),"")</f>
        <v/>
      </c>
      <c r="C244" s="21" t="str">
        <f>_xlfn.IFERROR(VLOOKUP(E244,'Rec.'!B:H,5,FALSE),"")</f>
        <v/>
      </c>
      <c r="D244" s="20" t="str">
        <f>_xlfn.IFERROR(VLOOKUP(E244,'Rec.'!B:H,6,FALSE),"")</f>
        <v/>
      </c>
      <c r="E244" s="20" t="str">
        <f>_xlfn.IFERROR(VLOOKUP(ROW()-8,'Q2.SL'!B:Q,6,FALSE),"")</f>
        <v/>
      </c>
      <c r="F244" s="20" t="str">
        <f>VLOOKUP(E244,'Q2.SL'!G:O,6,FALSE)</f>
        <v/>
      </c>
      <c r="G244" s="31" t="str">
        <f>IF(ROW()-8&gt;'Inf.'!$I$10,"",VLOOKUP(E244,'Q2.SL'!G:O,4,FALSE))</f>
        <v/>
      </c>
      <c r="H244" s="20" t="str">
        <f>IF(ROW()-8&gt;'Inf.'!$I$10,"",VLOOKUP(E244,'Q2.SL'!G:O,5,FALSE))</f>
        <v/>
      </c>
      <c r="I244" s="46"/>
      <c r="J244" t="str">
        <f ca="1" t="shared" si="3"/>
        <v/>
      </c>
    </row>
    <row r="245" spans="1:10" ht="21.95" customHeight="1">
      <c r="A245" s="20" t="str">
        <f>VLOOKUP(E245,'Q2.SL'!G:O,8,FALSE)</f>
        <v/>
      </c>
      <c r="B245" s="21" t="str">
        <f>_xlfn.IFERROR(VLOOKUP(E245,'Rec.'!B:H,4,FALSE),"")</f>
        <v/>
      </c>
      <c r="C245" s="21" t="str">
        <f>_xlfn.IFERROR(VLOOKUP(E245,'Rec.'!B:H,5,FALSE),"")</f>
        <v/>
      </c>
      <c r="D245" s="20" t="str">
        <f>_xlfn.IFERROR(VLOOKUP(E245,'Rec.'!B:H,6,FALSE),"")</f>
        <v/>
      </c>
      <c r="E245" s="20" t="str">
        <f>_xlfn.IFERROR(VLOOKUP(ROW()-8,'Q2.SL'!B:Q,6,FALSE),"")</f>
        <v/>
      </c>
      <c r="F245" s="20" t="str">
        <f>VLOOKUP(E245,'Q2.SL'!G:O,6,FALSE)</f>
        <v/>
      </c>
      <c r="G245" s="31" t="str">
        <f>IF(ROW()-8&gt;'Inf.'!$I$10,"",VLOOKUP(E245,'Q2.SL'!G:O,4,FALSE))</f>
        <v/>
      </c>
      <c r="H245" s="20" t="str">
        <f>IF(ROW()-8&gt;'Inf.'!$I$10,"",VLOOKUP(E245,'Q2.SL'!G:O,5,FALSE))</f>
        <v/>
      </c>
      <c r="I245" s="46"/>
      <c r="J245" t="str">
        <f ca="1" t="shared" si="3"/>
        <v/>
      </c>
    </row>
    <row r="246" spans="1:10" ht="21.95" customHeight="1">
      <c r="A246" s="20" t="str">
        <f>VLOOKUP(E246,'Q2.SL'!G:O,8,FALSE)</f>
        <v/>
      </c>
      <c r="B246" s="21" t="str">
        <f>_xlfn.IFERROR(VLOOKUP(E246,'Rec.'!B:H,4,FALSE),"")</f>
        <v/>
      </c>
      <c r="C246" s="21" t="str">
        <f>_xlfn.IFERROR(VLOOKUP(E246,'Rec.'!B:H,5,FALSE),"")</f>
        <v/>
      </c>
      <c r="D246" s="20" t="str">
        <f>_xlfn.IFERROR(VLOOKUP(E246,'Rec.'!B:H,6,FALSE),"")</f>
        <v/>
      </c>
      <c r="E246" s="20" t="str">
        <f>_xlfn.IFERROR(VLOOKUP(ROW()-8,'Q2.SL'!B:Q,6,FALSE),"")</f>
        <v/>
      </c>
      <c r="F246" s="20" t="str">
        <f>VLOOKUP(E246,'Q2.SL'!G:O,6,FALSE)</f>
        <v/>
      </c>
      <c r="G246" s="31" t="str">
        <f>IF(ROW()-8&gt;'Inf.'!$I$10,"",VLOOKUP(E246,'Q2.SL'!G:O,4,FALSE))</f>
        <v/>
      </c>
      <c r="H246" s="20" t="str">
        <f>IF(ROW()-8&gt;'Inf.'!$I$10,"",VLOOKUP(E246,'Q2.SL'!G:O,5,FALSE))</f>
        <v/>
      </c>
      <c r="I246" s="46"/>
      <c r="J246" t="str">
        <f ca="1" t="shared" si="3"/>
        <v/>
      </c>
    </row>
    <row r="247" spans="1:10" ht="21.95" customHeight="1">
      <c r="A247" s="20" t="str">
        <f>VLOOKUP(E247,'Q2.SL'!G:O,8,FALSE)</f>
        <v/>
      </c>
      <c r="B247" s="21" t="str">
        <f>_xlfn.IFERROR(VLOOKUP(E247,'Rec.'!B:H,4,FALSE),"")</f>
        <v/>
      </c>
      <c r="C247" s="21" t="str">
        <f>_xlfn.IFERROR(VLOOKUP(E247,'Rec.'!B:H,5,FALSE),"")</f>
        <v/>
      </c>
      <c r="D247" s="20" t="str">
        <f>_xlfn.IFERROR(VLOOKUP(E247,'Rec.'!B:H,6,FALSE),"")</f>
        <v/>
      </c>
      <c r="E247" s="20" t="str">
        <f>_xlfn.IFERROR(VLOOKUP(ROW()-8,'Q2.SL'!B:Q,6,FALSE),"")</f>
        <v/>
      </c>
      <c r="F247" s="20" t="str">
        <f>VLOOKUP(E247,'Q2.SL'!G:O,6,FALSE)</f>
        <v/>
      </c>
      <c r="G247" s="31" t="str">
        <f>IF(ROW()-8&gt;'Inf.'!$I$10,"",VLOOKUP(E247,'Q2.SL'!G:O,4,FALSE))</f>
        <v/>
      </c>
      <c r="H247" s="20" t="str">
        <f>IF(ROW()-8&gt;'Inf.'!$I$10,"",VLOOKUP(E247,'Q2.SL'!G:O,5,FALSE))</f>
        <v/>
      </c>
      <c r="I247" s="46"/>
      <c r="J247" t="str">
        <f ca="1" t="shared" si="3"/>
        <v/>
      </c>
    </row>
    <row r="248" spans="1:10" ht="21.95" customHeight="1">
      <c r="A248" s="20" t="str">
        <f>VLOOKUP(E248,'Q2.SL'!G:O,8,FALSE)</f>
        <v/>
      </c>
      <c r="B248" s="21" t="str">
        <f>_xlfn.IFERROR(VLOOKUP(E248,'Rec.'!B:H,4,FALSE),"")</f>
        <v/>
      </c>
      <c r="C248" s="21" t="str">
        <f>_xlfn.IFERROR(VLOOKUP(E248,'Rec.'!B:H,5,FALSE),"")</f>
        <v/>
      </c>
      <c r="D248" s="20" t="str">
        <f>_xlfn.IFERROR(VLOOKUP(E248,'Rec.'!B:H,6,FALSE),"")</f>
        <v/>
      </c>
      <c r="E248" s="20" t="str">
        <f>_xlfn.IFERROR(VLOOKUP(ROW()-8,'Q2.SL'!B:Q,6,FALSE),"")</f>
        <v/>
      </c>
      <c r="F248" s="20" t="str">
        <f>VLOOKUP(E248,'Q2.SL'!G:O,6,FALSE)</f>
        <v/>
      </c>
      <c r="G248" s="31" t="str">
        <f>IF(ROW()-8&gt;'Inf.'!$I$10,"",VLOOKUP(E248,'Q2.SL'!G:O,4,FALSE))</f>
        <v/>
      </c>
      <c r="H248" s="20" t="str">
        <f>IF(ROW()-8&gt;'Inf.'!$I$10,"",VLOOKUP(E248,'Q2.SL'!G:O,5,FALSE))</f>
        <v/>
      </c>
      <c r="I248" s="46"/>
      <c r="J248" t="str">
        <f ca="1" t="shared" si="3"/>
        <v/>
      </c>
    </row>
    <row r="249" spans="1:10" ht="21.95" customHeight="1">
      <c r="A249" s="20" t="str">
        <f>VLOOKUP(E249,'Q2.SL'!G:O,8,FALSE)</f>
        <v/>
      </c>
      <c r="B249" s="21" t="str">
        <f>_xlfn.IFERROR(VLOOKUP(E249,'Rec.'!B:H,4,FALSE),"")</f>
        <v/>
      </c>
      <c r="C249" s="21" t="str">
        <f>_xlfn.IFERROR(VLOOKUP(E249,'Rec.'!B:H,5,FALSE),"")</f>
        <v/>
      </c>
      <c r="D249" s="20" t="str">
        <f>_xlfn.IFERROR(VLOOKUP(E249,'Rec.'!B:H,6,FALSE),"")</f>
        <v/>
      </c>
      <c r="E249" s="20" t="str">
        <f>_xlfn.IFERROR(VLOOKUP(ROW()-8,'Q2.SL'!B:Q,6,FALSE),"")</f>
        <v/>
      </c>
      <c r="F249" s="20" t="str">
        <f>VLOOKUP(E249,'Q2.SL'!G:O,6,FALSE)</f>
        <v/>
      </c>
      <c r="G249" s="31" t="str">
        <f>IF(ROW()-8&gt;'Inf.'!$I$10,"",VLOOKUP(E249,'Q2.SL'!G:O,4,FALSE))</f>
        <v/>
      </c>
      <c r="H249" s="20" t="str">
        <f>IF(ROW()-8&gt;'Inf.'!$I$10,"",VLOOKUP(E249,'Q2.SL'!G:O,5,FALSE))</f>
        <v/>
      </c>
      <c r="I249" s="46"/>
      <c r="J249" t="str">
        <f ca="1" t="shared" si="3"/>
        <v/>
      </c>
    </row>
    <row r="250" spans="1:10" ht="21.95" customHeight="1">
      <c r="A250" s="20" t="str">
        <f>VLOOKUP(E250,'Q2.SL'!G:O,8,FALSE)</f>
        <v/>
      </c>
      <c r="B250" s="21" t="str">
        <f>_xlfn.IFERROR(VLOOKUP(E250,'Rec.'!B:H,4,FALSE),"")</f>
        <v/>
      </c>
      <c r="C250" s="21" t="str">
        <f>_xlfn.IFERROR(VLOOKUP(E250,'Rec.'!B:H,5,FALSE),"")</f>
        <v/>
      </c>
      <c r="D250" s="20" t="str">
        <f>_xlfn.IFERROR(VLOOKUP(E250,'Rec.'!B:H,6,FALSE),"")</f>
        <v/>
      </c>
      <c r="E250" s="20" t="str">
        <f>_xlfn.IFERROR(VLOOKUP(ROW()-8,'Q2.SL'!B:Q,6,FALSE),"")</f>
        <v/>
      </c>
      <c r="F250" s="20" t="str">
        <f>VLOOKUP(E250,'Q2.SL'!G:O,6,FALSE)</f>
        <v/>
      </c>
      <c r="G250" s="31" t="str">
        <f>IF(ROW()-8&gt;'Inf.'!$I$10,"",VLOOKUP(E250,'Q2.SL'!G:O,4,FALSE))</f>
        <v/>
      </c>
      <c r="H250" s="20" t="str">
        <f>IF(ROW()-8&gt;'Inf.'!$I$10,"",VLOOKUP(E250,'Q2.SL'!G:O,5,FALSE))</f>
        <v/>
      </c>
      <c r="I250" s="46"/>
      <c r="J250" t="str">
        <f ca="1" t="shared" si="3"/>
        <v/>
      </c>
    </row>
    <row r="251" spans="1:10" ht="21.95" customHeight="1">
      <c r="A251" s="20" t="str">
        <f>VLOOKUP(E251,'Q2.SL'!G:O,8,FALSE)</f>
        <v/>
      </c>
      <c r="B251" s="21" t="str">
        <f>_xlfn.IFERROR(VLOOKUP(E251,'Rec.'!B:H,4,FALSE),"")</f>
        <v/>
      </c>
      <c r="C251" s="21" t="str">
        <f>_xlfn.IFERROR(VLOOKUP(E251,'Rec.'!B:H,5,FALSE),"")</f>
        <v/>
      </c>
      <c r="D251" s="20" t="str">
        <f>_xlfn.IFERROR(VLOOKUP(E251,'Rec.'!B:H,6,FALSE),"")</f>
        <v/>
      </c>
      <c r="E251" s="20" t="str">
        <f>_xlfn.IFERROR(VLOOKUP(ROW()-8,'Q2.SL'!B:Q,6,FALSE),"")</f>
        <v/>
      </c>
      <c r="F251" s="20" t="str">
        <f>VLOOKUP(E251,'Q2.SL'!G:O,6,FALSE)</f>
        <v/>
      </c>
      <c r="G251" s="31" t="str">
        <f>IF(ROW()-8&gt;'Inf.'!$I$10,"",VLOOKUP(E251,'Q2.SL'!G:O,4,FALSE))</f>
        <v/>
      </c>
      <c r="H251" s="20" t="str">
        <f>IF(ROW()-8&gt;'Inf.'!$I$10,"",VLOOKUP(E251,'Q2.SL'!G:O,5,FALSE))</f>
        <v/>
      </c>
      <c r="I251" s="46"/>
      <c r="J251" t="str">
        <f ca="1" t="shared" si="3"/>
        <v/>
      </c>
    </row>
    <row r="252" spans="1:10" ht="21.95" customHeight="1">
      <c r="A252" s="20" t="str">
        <f>VLOOKUP(E252,'Q2.SL'!G:O,8,FALSE)</f>
        <v/>
      </c>
      <c r="B252" s="21" t="str">
        <f>_xlfn.IFERROR(VLOOKUP(E252,'Rec.'!B:H,4,FALSE),"")</f>
        <v/>
      </c>
      <c r="C252" s="21" t="str">
        <f>_xlfn.IFERROR(VLOOKUP(E252,'Rec.'!B:H,5,FALSE),"")</f>
        <v/>
      </c>
      <c r="D252" s="20" t="str">
        <f>_xlfn.IFERROR(VLOOKUP(E252,'Rec.'!B:H,6,FALSE),"")</f>
        <v/>
      </c>
      <c r="E252" s="20" t="str">
        <f>_xlfn.IFERROR(VLOOKUP(ROW()-8,'Q2.SL'!B:Q,6,FALSE),"")</f>
        <v/>
      </c>
      <c r="F252" s="20" t="str">
        <f>VLOOKUP(E252,'Q2.SL'!G:O,6,FALSE)</f>
        <v/>
      </c>
      <c r="G252" s="31" t="str">
        <f>IF(ROW()-8&gt;'Inf.'!$I$10,"",VLOOKUP(E252,'Q2.SL'!G:O,4,FALSE))</f>
        <v/>
      </c>
      <c r="H252" s="20" t="str">
        <f>IF(ROW()-8&gt;'Inf.'!$I$10,"",VLOOKUP(E252,'Q2.SL'!G:O,5,FALSE))</f>
        <v/>
      </c>
      <c r="I252" s="46"/>
      <c r="J252" t="str">
        <f ca="1" t="shared" si="3"/>
        <v/>
      </c>
    </row>
    <row r="253" spans="1:10" ht="21.95" customHeight="1">
      <c r="A253" s="20" t="str">
        <f>VLOOKUP(E253,'Q2.SL'!G:O,8,FALSE)</f>
        <v/>
      </c>
      <c r="B253" s="21" t="str">
        <f>_xlfn.IFERROR(VLOOKUP(E253,'Rec.'!B:H,4,FALSE),"")</f>
        <v/>
      </c>
      <c r="C253" s="21" t="str">
        <f>_xlfn.IFERROR(VLOOKUP(E253,'Rec.'!B:H,5,FALSE),"")</f>
        <v/>
      </c>
      <c r="D253" s="20" t="str">
        <f>_xlfn.IFERROR(VLOOKUP(E253,'Rec.'!B:H,6,FALSE),"")</f>
        <v/>
      </c>
      <c r="E253" s="20" t="str">
        <f>_xlfn.IFERROR(VLOOKUP(ROW()-8,'Q2.SL'!B:Q,6,FALSE),"")</f>
        <v/>
      </c>
      <c r="F253" s="20" t="str">
        <f>VLOOKUP(E253,'Q2.SL'!G:O,6,FALSE)</f>
        <v/>
      </c>
      <c r="G253" s="31" t="str">
        <f>IF(ROW()-8&gt;'Inf.'!$I$10,"",VLOOKUP(E253,'Q2.SL'!G:O,4,FALSE))</f>
        <v/>
      </c>
      <c r="H253" s="20" t="str">
        <f>IF(ROW()-8&gt;'Inf.'!$I$10,"",VLOOKUP(E253,'Q2.SL'!G:O,5,FALSE))</f>
        <v/>
      </c>
      <c r="I253" s="46"/>
      <c r="J253" t="str">
        <f ca="1" t="shared" si="3"/>
        <v/>
      </c>
    </row>
    <row r="254" spans="1:10" ht="21.95" customHeight="1">
      <c r="A254" s="20" t="str">
        <f>VLOOKUP(E254,'Q2.SL'!G:O,8,FALSE)</f>
        <v/>
      </c>
      <c r="B254" s="21" t="str">
        <f>_xlfn.IFERROR(VLOOKUP(E254,'Rec.'!B:H,4,FALSE),"")</f>
        <v/>
      </c>
      <c r="C254" s="21" t="str">
        <f>_xlfn.IFERROR(VLOOKUP(E254,'Rec.'!B:H,5,FALSE),"")</f>
        <v/>
      </c>
      <c r="D254" s="20" t="str">
        <f>_xlfn.IFERROR(VLOOKUP(E254,'Rec.'!B:H,6,FALSE),"")</f>
        <v/>
      </c>
      <c r="E254" s="20" t="str">
        <f>_xlfn.IFERROR(VLOOKUP(ROW()-8,'Q2.SL'!B:Q,6,FALSE),"")</f>
        <v/>
      </c>
      <c r="F254" s="20" t="str">
        <f>VLOOKUP(E254,'Q2.SL'!G:O,6,FALSE)</f>
        <v/>
      </c>
      <c r="G254" s="31" t="str">
        <f>IF(ROW()-8&gt;'Inf.'!$I$10,"",VLOOKUP(E254,'Q2.SL'!G:O,4,FALSE))</f>
        <v/>
      </c>
      <c r="H254" s="20" t="str">
        <f>IF(ROW()-8&gt;'Inf.'!$I$10,"",VLOOKUP(E254,'Q2.SL'!G:O,5,FALSE))</f>
        <v/>
      </c>
      <c r="I254" s="46"/>
      <c r="J254" t="str">
        <f ca="1" t="shared" si="3"/>
        <v/>
      </c>
    </row>
    <row r="255" spans="1:10" ht="21.95" customHeight="1">
      <c r="A255" s="20" t="str">
        <f>VLOOKUP(E255,'Q2.SL'!G:O,8,FALSE)</f>
        <v/>
      </c>
      <c r="B255" s="21" t="str">
        <f>_xlfn.IFERROR(VLOOKUP(E255,'Rec.'!B:H,4,FALSE),"")</f>
        <v/>
      </c>
      <c r="C255" s="21" t="str">
        <f>_xlfn.IFERROR(VLOOKUP(E255,'Rec.'!B:H,5,FALSE),"")</f>
        <v/>
      </c>
      <c r="D255" s="20" t="str">
        <f>_xlfn.IFERROR(VLOOKUP(E255,'Rec.'!B:H,6,FALSE),"")</f>
        <v/>
      </c>
      <c r="E255" s="20" t="str">
        <f>_xlfn.IFERROR(VLOOKUP(ROW()-8,'Q2.SL'!B:Q,6,FALSE),"")</f>
        <v/>
      </c>
      <c r="F255" s="20" t="str">
        <f>VLOOKUP(E255,'Q2.SL'!G:O,6,FALSE)</f>
        <v/>
      </c>
      <c r="G255" s="31" t="str">
        <f>IF(ROW()-8&gt;'Inf.'!$I$10,"",VLOOKUP(E255,'Q2.SL'!G:O,4,FALSE))</f>
        <v/>
      </c>
      <c r="H255" s="20" t="str">
        <f>IF(ROW()-8&gt;'Inf.'!$I$10,"",VLOOKUP(E255,'Q2.SL'!G:O,5,FALSE))</f>
        <v/>
      </c>
      <c r="I255" s="46"/>
      <c r="J255" t="str">
        <f ca="1" t="shared" si="3"/>
        <v/>
      </c>
    </row>
    <row r="256" spans="1:10" ht="21.95" customHeight="1">
      <c r="A256" s="20" t="str">
        <f>VLOOKUP(E256,'Q2.SL'!G:O,8,FALSE)</f>
        <v/>
      </c>
      <c r="B256" s="21" t="str">
        <f>_xlfn.IFERROR(VLOOKUP(E256,'Rec.'!B:H,4,FALSE),"")</f>
        <v/>
      </c>
      <c r="C256" s="21" t="str">
        <f>_xlfn.IFERROR(VLOOKUP(E256,'Rec.'!B:H,5,FALSE),"")</f>
        <v/>
      </c>
      <c r="D256" s="20" t="str">
        <f>_xlfn.IFERROR(VLOOKUP(E256,'Rec.'!B:H,6,FALSE),"")</f>
        <v/>
      </c>
      <c r="E256" s="20" t="str">
        <f>_xlfn.IFERROR(VLOOKUP(ROW()-8,'Q2.SL'!B:Q,6,FALSE),"")</f>
        <v/>
      </c>
      <c r="F256" s="20" t="str">
        <f>VLOOKUP(E256,'Q2.SL'!G:O,6,FALSE)</f>
        <v/>
      </c>
      <c r="G256" s="31" t="str">
        <f>IF(ROW()-8&gt;'Inf.'!$I$10,"",VLOOKUP(E256,'Q2.SL'!G:O,4,FALSE))</f>
        <v/>
      </c>
      <c r="H256" s="20" t="str">
        <f>IF(ROW()-8&gt;'Inf.'!$I$10,"",VLOOKUP(E256,'Q2.SL'!G:O,5,FALSE))</f>
        <v/>
      </c>
      <c r="I256" s="46"/>
      <c r="J256" t="str">
        <f ca="1" t="shared" si="3"/>
        <v/>
      </c>
    </row>
    <row r="257" spans="1:10" ht="21.95" customHeight="1">
      <c r="A257" s="20" t="str">
        <f>VLOOKUP(E257,'Q2.SL'!G:O,8,FALSE)</f>
        <v/>
      </c>
      <c r="B257" s="21" t="str">
        <f>_xlfn.IFERROR(VLOOKUP(E257,'Rec.'!B:H,4,FALSE),"")</f>
        <v/>
      </c>
      <c r="C257" s="21" t="str">
        <f>_xlfn.IFERROR(VLOOKUP(E257,'Rec.'!B:H,5,FALSE),"")</f>
        <v/>
      </c>
      <c r="D257" s="20" t="str">
        <f>_xlfn.IFERROR(VLOOKUP(E257,'Rec.'!B:H,6,FALSE),"")</f>
        <v/>
      </c>
      <c r="E257" s="20" t="str">
        <f>_xlfn.IFERROR(VLOOKUP(ROW()-8,'Q2.SL'!B:Q,6,FALSE),"")</f>
        <v/>
      </c>
      <c r="F257" s="20" t="str">
        <f>VLOOKUP(E257,'Q2.SL'!G:O,6,FALSE)</f>
        <v/>
      </c>
      <c r="G257" s="31" t="str">
        <f>IF(ROW()-8&gt;'Inf.'!$I$10,"",VLOOKUP(E257,'Q2.SL'!G:O,4,FALSE))</f>
        <v/>
      </c>
      <c r="H257" s="20" t="str">
        <f>IF(ROW()-8&gt;'Inf.'!$I$10,"",VLOOKUP(E257,'Q2.SL'!G:O,5,FALSE))</f>
        <v/>
      </c>
      <c r="I257" s="46"/>
      <c r="J257" t="str">
        <f ca="1" t="shared" si="3"/>
        <v/>
      </c>
    </row>
    <row r="258" spans="1:10" ht="21.95" customHeight="1">
      <c r="A258" s="20" t="str">
        <f>VLOOKUP(E258,'Q2.SL'!G:O,8,FALSE)</f>
        <v/>
      </c>
      <c r="B258" s="21" t="str">
        <f>_xlfn.IFERROR(VLOOKUP(E258,'Rec.'!B:H,4,FALSE),"")</f>
        <v/>
      </c>
      <c r="C258" s="21" t="str">
        <f>_xlfn.IFERROR(VLOOKUP(E258,'Rec.'!B:H,5,FALSE),"")</f>
        <v/>
      </c>
      <c r="D258" s="20" t="str">
        <f>_xlfn.IFERROR(VLOOKUP(E258,'Rec.'!B:H,6,FALSE),"")</f>
        <v/>
      </c>
      <c r="E258" s="20" t="str">
        <f>_xlfn.IFERROR(VLOOKUP(ROW()-8,'Q2.SL'!B:Q,6,FALSE),"")</f>
        <v/>
      </c>
      <c r="F258" s="20" t="str">
        <f>VLOOKUP(E258,'Q2.SL'!G:O,6,FALSE)</f>
        <v/>
      </c>
      <c r="G258" s="31" t="str">
        <f>IF(ROW()-8&gt;'Inf.'!$I$10,"",VLOOKUP(E258,'Q2.SL'!G:O,4,FALSE))</f>
        <v/>
      </c>
      <c r="H258" s="20" t="str">
        <f>IF(ROW()-8&gt;'Inf.'!$I$10,"",VLOOKUP(E258,'Q2.SL'!G:O,5,FALSE))</f>
        <v/>
      </c>
      <c r="I258" s="46"/>
      <c r="J258" t="str">
        <f ca="1" t="shared" si="3"/>
        <v/>
      </c>
    </row>
    <row r="259" spans="1:10" ht="21.95" customHeight="1">
      <c r="A259" s="20" t="str">
        <f>VLOOKUP(E259,'Q2.SL'!G:O,8,FALSE)</f>
        <v/>
      </c>
      <c r="B259" s="21" t="str">
        <f>_xlfn.IFERROR(VLOOKUP(E259,'Rec.'!B:H,4,FALSE),"")</f>
        <v/>
      </c>
      <c r="C259" s="21" t="str">
        <f>_xlfn.IFERROR(VLOOKUP(E259,'Rec.'!B:H,5,FALSE),"")</f>
        <v/>
      </c>
      <c r="D259" s="20" t="str">
        <f>_xlfn.IFERROR(VLOOKUP(E259,'Rec.'!B:H,6,FALSE),"")</f>
        <v/>
      </c>
      <c r="E259" s="20" t="str">
        <f>_xlfn.IFERROR(VLOOKUP(ROW()-8,'Q2.SL'!B:Q,6,FALSE),"")</f>
        <v/>
      </c>
      <c r="F259" s="20" t="str">
        <f>VLOOKUP(E259,'Q2.SL'!G:O,6,FALSE)</f>
        <v/>
      </c>
      <c r="G259" s="31" t="str">
        <f>IF(ROW()-8&gt;'Inf.'!$I$10,"",VLOOKUP(E259,'Q2.SL'!G:O,4,FALSE))</f>
        <v/>
      </c>
      <c r="H259" s="20" t="str">
        <f>IF(ROW()-8&gt;'Inf.'!$I$10,"",VLOOKUP(E259,'Q2.SL'!G:O,5,FALSE))</f>
        <v/>
      </c>
      <c r="I259" s="46"/>
      <c r="J259" t="str">
        <f ca="1" t="shared" si="3"/>
        <v/>
      </c>
    </row>
    <row r="260" spans="1:10" ht="21.95" customHeight="1">
      <c r="A260" s="20" t="str">
        <f>VLOOKUP(E260,'Q2.SL'!G:O,8,FALSE)</f>
        <v/>
      </c>
      <c r="B260" s="21" t="str">
        <f>_xlfn.IFERROR(VLOOKUP(E260,'Rec.'!B:H,4,FALSE),"")</f>
        <v/>
      </c>
      <c r="C260" s="21" t="str">
        <f>_xlfn.IFERROR(VLOOKUP(E260,'Rec.'!B:H,5,FALSE),"")</f>
        <v/>
      </c>
      <c r="D260" s="20" t="str">
        <f>_xlfn.IFERROR(VLOOKUP(E260,'Rec.'!B:H,6,FALSE),"")</f>
        <v/>
      </c>
      <c r="E260" s="20" t="str">
        <f>_xlfn.IFERROR(VLOOKUP(ROW()-8,'Q2.SL'!B:Q,6,FALSE),"")</f>
        <v/>
      </c>
      <c r="F260" s="20" t="str">
        <f>VLOOKUP(E260,'Q2.SL'!G:O,6,FALSE)</f>
        <v/>
      </c>
      <c r="G260" s="31" t="str">
        <f>IF(ROW()-8&gt;'Inf.'!$I$10,"",VLOOKUP(E260,'Q2.SL'!G:O,4,FALSE))</f>
        <v/>
      </c>
      <c r="H260" s="20" t="str">
        <f>IF(ROW()-8&gt;'Inf.'!$I$10,"",VLOOKUP(E260,'Q2.SL'!G:O,5,FALSE))</f>
        <v/>
      </c>
      <c r="I260" s="46"/>
      <c r="J260" t="str">
        <f ca="1" t="shared" si="3"/>
        <v/>
      </c>
    </row>
    <row r="261" spans="1:10" ht="21.95" customHeight="1">
      <c r="A261" s="20" t="str">
        <f>VLOOKUP(E261,'Q2.SL'!G:O,8,FALSE)</f>
        <v/>
      </c>
      <c r="B261" s="21" t="str">
        <f>_xlfn.IFERROR(VLOOKUP(E261,'Rec.'!B:H,4,FALSE),"")</f>
        <v/>
      </c>
      <c r="C261" s="21" t="str">
        <f>_xlfn.IFERROR(VLOOKUP(E261,'Rec.'!B:H,5,FALSE),"")</f>
        <v/>
      </c>
      <c r="D261" s="20" t="str">
        <f>_xlfn.IFERROR(VLOOKUP(E261,'Rec.'!B:H,6,FALSE),"")</f>
        <v/>
      </c>
      <c r="E261" s="20" t="str">
        <f>_xlfn.IFERROR(VLOOKUP(ROW()-8,'Q2.SL'!B:Q,6,FALSE),"")</f>
        <v/>
      </c>
      <c r="F261" s="20" t="str">
        <f>VLOOKUP(E261,'Q2.SL'!G:O,6,FALSE)</f>
        <v/>
      </c>
      <c r="G261" s="31" t="str">
        <f>IF(ROW()-8&gt;'Inf.'!$I$10,"",VLOOKUP(E261,'Q2.SL'!G:O,4,FALSE))</f>
        <v/>
      </c>
      <c r="H261" s="20" t="str">
        <f>IF(ROW()-8&gt;'Inf.'!$I$10,"",VLOOKUP(E261,'Q2.SL'!G:O,5,FALSE))</f>
        <v/>
      </c>
      <c r="I261" s="46"/>
      <c r="J261" t="str">
        <f ca="1" t="shared" si="3"/>
        <v/>
      </c>
    </row>
    <row r="262" spans="1:10" ht="21.95" customHeight="1">
      <c r="A262" s="20" t="str">
        <f>VLOOKUP(E262,'Q2.SL'!G:O,8,FALSE)</f>
        <v/>
      </c>
      <c r="B262" s="21" t="str">
        <f>_xlfn.IFERROR(VLOOKUP(E262,'Rec.'!B:H,4,FALSE),"")</f>
        <v/>
      </c>
      <c r="C262" s="21" t="str">
        <f>_xlfn.IFERROR(VLOOKUP(E262,'Rec.'!B:H,5,FALSE),"")</f>
        <v/>
      </c>
      <c r="D262" s="20" t="str">
        <f>_xlfn.IFERROR(VLOOKUP(E262,'Rec.'!B:H,6,FALSE),"")</f>
        <v/>
      </c>
      <c r="E262" s="20" t="str">
        <f>_xlfn.IFERROR(VLOOKUP(ROW()-8,'Q2.SL'!B:Q,6,FALSE),"")</f>
        <v/>
      </c>
      <c r="F262" s="20" t="str">
        <f>VLOOKUP(E262,'Q2.SL'!G:O,6,FALSE)</f>
        <v/>
      </c>
      <c r="G262" s="31" t="str">
        <f>IF(ROW()-8&gt;'Inf.'!$I$10,"",VLOOKUP(E262,'Q2.SL'!G:O,4,FALSE))</f>
        <v/>
      </c>
      <c r="H262" s="20" t="str">
        <f>IF(ROW()-8&gt;'Inf.'!$I$10,"",VLOOKUP(E262,'Q2.SL'!G:O,5,FALSE))</f>
        <v/>
      </c>
      <c r="I262" s="46"/>
      <c r="J262" t="str">
        <f ca="1" t="shared" si="3"/>
        <v/>
      </c>
    </row>
    <row r="263" spans="1:10" ht="21.95" customHeight="1">
      <c r="A263" s="20" t="str">
        <f>VLOOKUP(E263,'Q2.SL'!G:O,8,FALSE)</f>
        <v/>
      </c>
      <c r="B263" s="21" t="str">
        <f>_xlfn.IFERROR(VLOOKUP(E263,'Rec.'!B:H,4,FALSE),"")</f>
        <v/>
      </c>
      <c r="C263" s="21" t="str">
        <f>_xlfn.IFERROR(VLOOKUP(E263,'Rec.'!B:H,5,FALSE),"")</f>
        <v/>
      </c>
      <c r="D263" s="20" t="str">
        <f>_xlfn.IFERROR(VLOOKUP(E263,'Rec.'!B:H,6,FALSE),"")</f>
        <v/>
      </c>
      <c r="E263" s="20" t="str">
        <f>_xlfn.IFERROR(VLOOKUP(ROW()-8,'Q2.SL'!B:Q,6,FALSE),"")</f>
        <v/>
      </c>
      <c r="F263" s="20" t="str">
        <f>VLOOKUP(E263,'Q2.SL'!G:O,6,FALSE)</f>
        <v/>
      </c>
      <c r="G263" s="31" t="str">
        <f>IF(ROW()-8&gt;'Inf.'!$I$10,"",VLOOKUP(E263,'Q2.SL'!G:O,4,FALSE))</f>
        <v/>
      </c>
      <c r="H263" s="20" t="str">
        <f>IF(ROW()-8&gt;'Inf.'!$I$10,"",VLOOKUP(E263,'Q2.SL'!G:O,5,FALSE))</f>
        <v/>
      </c>
      <c r="I263" s="46"/>
      <c r="J263" t="str">
        <f ca="1" t="shared" si="3"/>
        <v/>
      </c>
    </row>
    <row r="264" spans="1:10" ht="21.95" customHeight="1">
      <c r="A264" s="20" t="str">
        <f>VLOOKUP(E264,'Q2.SL'!G:O,8,FALSE)</f>
        <v/>
      </c>
      <c r="B264" s="21" t="str">
        <f>_xlfn.IFERROR(VLOOKUP(E264,'Rec.'!B:H,4,FALSE),"")</f>
        <v/>
      </c>
      <c r="C264" s="21" t="str">
        <f>_xlfn.IFERROR(VLOOKUP(E264,'Rec.'!B:H,5,FALSE),"")</f>
        <v/>
      </c>
      <c r="D264" s="20" t="str">
        <f>_xlfn.IFERROR(VLOOKUP(E264,'Rec.'!B:H,6,FALSE),"")</f>
        <v/>
      </c>
      <c r="E264" s="20" t="str">
        <f>_xlfn.IFERROR(VLOOKUP(ROW()-8,'Q2.SL'!B:Q,6,FALSE),"")</f>
        <v/>
      </c>
      <c r="F264" s="20" t="str">
        <f>VLOOKUP(E264,'Q2.SL'!G:O,6,FALSE)</f>
        <v/>
      </c>
      <c r="G264" s="31" t="str">
        <f>IF(ROW()-8&gt;'Inf.'!$I$10,"",VLOOKUP(E264,'Q2.SL'!G:O,4,FALSE))</f>
        <v/>
      </c>
      <c r="H264" s="20" t="str">
        <f>IF(ROW()-8&gt;'Inf.'!$I$10,"",VLOOKUP(E264,'Q2.SL'!G:O,5,FALSE))</f>
        <v/>
      </c>
      <c r="I264" s="46"/>
      <c r="J264" t="str">
        <f ca="1" t="shared" si="3"/>
        <v/>
      </c>
    </row>
    <row r="265" spans="1:10" ht="21.95" customHeight="1">
      <c r="A265" s="20" t="str">
        <f>VLOOKUP(E265,'Q2.SL'!G:O,8,FALSE)</f>
        <v/>
      </c>
      <c r="B265" s="21" t="str">
        <f>_xlfn.IFERROR(VLOOKUP(E265,'Rec.'!B:H,4,FALSE),"")</f>
        <v/>
      </c>
      <c r="C265" s="21" t="str">
        <f>_xlfn.IFERROR(VLOOKUP(E265,'Rec.'!B:H,5,FALSE),"")</f>
        <v/>
      </c>
      <c r="D265" s="20" t="str">
        <f>_xlfn.IFERROR(VLOOKUP(E265,'Rec.'!B:H,6,FALSE),"")</f>
        <v/>
      </c>
      <c r="E265" s="20" t="str">
        <f>_xlfn.IFERROR(VLOOKUP(ROW()-8,'Q2.SL'!B:Q,6,FALSE),"")</f>
        <v/>
      </c>
      <c r="F265" s="20" t="str">
        <f>VLOOKUP(E265,'Q2.SL'!G:O,6,FALSE)</f>
        <v/>
      </c>
      <c r="G265" s="31" t="str">
        <f>IF(ROW()-8&gt;'Inf.'!$I$10,"",VLOOKUP(E265,'Q2.SL'!G:O,4,FALSE))</f>
        <v/>
      </c>
      <c r="H265" s="20" t="str">
        <f>IF(ROW()-8&gt;'Inf.'!$I$10,"",VLOOKUP(E265,'Q2.SL'!G:O,5,FALSE))</f>
        <v/>
      </c>
      <c r="I265" s="46"/>
      <c r="J265" t="str">
        <f aca="true" t="shared" si="4" ref="J265:J309">_xlfn.IFERROR(_xlfn.RANK.AVG(A265,A:A,1),"")</f>
        <v/>
      </c>
    </row>
    <row r="266" spans="1:10" ht="21.95" customHeight="1">
      <c r="A266" s="20" t="str">
        <f>VLOOKUP(E266,'Q2.SL'!G:O,8,FALSE)</f>
        <v/>
      </c>
      <c r="B266" s="21" t="str">
        <f>_xlfn.IFERROR(VLOOKUP(E266,'Rec.'!B:H,4,FALSE),"")</f>
        <v/>
      </c>
      <c r="C266" s="21" t="str">
        <f>_xlfn.IFERROR(VLOOKUP(E266,'Rec.'!B:H,5,FALSE),"")</f>
        <v/>
      </c>
      <c r="D266" s="20" t="str">
        <f>_xlfn.IFERROR(VLOOKUP(E266,'Rec.'!B:H,6,FALSE),"")</f>
        <v/>
      </c>
      <c r="E266" s="20" t="str">
        <f>_xlfn.IFERROR(VLOOKUP(ROW()-8,'Q2.SL'!B:Q,6,FALSE),"")</f>
        <v/>
      </c>
      <c r="F266" s="20" t="str">
        <f>VLOOKUP(E266,'Q2.SL'!G:O,6,FALSE)</f>
        <v/>
      </c>
      <c r="G266" s="31" t="str">
        <f>IF(ROW()-8&gt;'Inf.'!$I$10,"",VLOOKUP(E266,'Q2.SL'!G:O,4,FALSE))</f>
        <v/>
      </c>
      <c r="H266" s="20" t="str">
        <f>IF(ROW()-8&gt;'Inf.'!$I$10,"",VLOOKUP(E266,'Q2.SL'!G:O,5,FALSE))</f>
        <v/>
      </c>
      <c r="I266" s="46"/>
      <c r="J266" t="str">
        <f ca="1" t="shared" si="4"/>
        <v/>
      </c>
    </row>
    <row r="267" spans="1:10" ht="21.95" customHeight="1">
      <c r="A267" s="20" t="str">
        <f>VLOOKUP(E267,'Q2.SL'!G:O,8,FALSE)</f>
        <v/>
      </c>
      <c r="B267" s="21" t="str">
        <f>_xlfn.IFERROR(VLOOKUP(E267,'Rec.'!B:H,4,FALSE),"")</f>
        <v/>
      </c>
      <c r="C267" s="21" t="str">
        <f>_xlfn.IFERROR(VLOOKUP(E267,'Rec.'!B:H,5,FALSE),"")</f>
        <v/>
      </c>
      <c r="D267" s="20" t="str">
        <f>_xlfn.IFERROR(VLOOKUP(E267,'Rec.'!B:H,6,FALSE),"")</f>
        <v/>
      </c>
      <c r="E267" s="20" t="str">
        <f>_xlfn.IFERROR(VLOOKUP(ROW()-8,'Q2.SL'!B:Q,6,FALSE),"")</f>
        <v/>
      </c>
      <c r="F267" s="20" t="str">
        <f>VLOOKUP(E267,'Q2.SL'!G:O,6,FALSE)</f>
        <v/>
      </c>
      <c r="G267" s="31" t="str">
        <f>IF(ROW()-8&gt;'Inf.'!$I$10,"",VLOOKUP(E267,'Q2.SL'!G:O,4,FALSE))</f>
        <v/>
      </c>
      <c r="H267" s="20" t="str">
        <f>IF(ROW()-8&gt;'Inf.'!$I$10,"",VLOOKUP(E267,'Q2.SL'!G:O,5,FALSE))</f>
        <v/>
      </c>
      <c r="I267" s="46"/>
      <c r="J267" t="str">
        <f ca="1" t="shared" si="4"/>
        <v/>
      </c>
    </row>
    <row r="268" spans="1:10" ht="21.95" customHeight="1">
      <c r="A268" s="20" t="str">
        <f>VLOOKUP(E268,'Q2.SL'!G:O,8,FALSE)</f>
        <v/>
      </c>
      <c r="B268" s="21" t="str">
        <f>_xlfn.IFERROR(VLOOKUP(E268,'Rec.'!B:H,4,FALSE),"")</f>
        <v/>
      </c>
      <c r="C268" s="21" t="str">
        <f>_xlfn.IFERROR(VLOOKUP(E268,'Rec.'!B:H,5,FALSE),"")</f>
        <v/>
      </c>
      <c r="D268" s="20" t="str">
        <f>_xlfn.IFERROR(VLOOKUP(E268,'Rec.'!B:H,6,FALSE),"")</f>
        <v/>
      </c>
      <c r="E268" s="20" t="str">
        <f>_xlfn.IFERROR(VLOOKUP(ROW()-8,'Q2.SL'!B:Q,6,FALSE),"")</f>
        <v/>
      </c>
      <c r="F268" s="20" t="str">
        <f>VLOOKUP(E268,'Q2.SL'!G:O,6,FALSE)</f>
        <v/>
      </c>
      <c r="G268" s="31" t="str">
        <f>IF(ROW()-8&gt;'Inf.'!$I$10,"",VLOOKUP(E268,'Q2.SL'!G:O,4,FALSE))</f>
        <v/>
      </c>
      <c r="H268" s="20" t="str">
        <f>IF(ROW()-8&gt;'Inf.'!$I$10,"",VLOOKUP(E268,'Q2.SL'!G:O,5,FALSE))</f>
        <v/>
      </c>
      <c r="I268" s="46"/>
      <c r="J268" t="str">
        <f ca="1" t="shared" si="4"/>
        <v/>
      </c>
    </row>
    <row r="269" spans="1:10" ht="21.95" customHeight="1">
      <c r="A269" s="20" t="str">
        <f>VLOOKUP(E269,'Q2.SL'!G:O,8,FALSE)</f>
        <v/>
      </c>
      <c r="B269" s="21" t="str">
        <f>_xlfn.IFERROR(VLOOKUP(E269,'Rec.'!B:H,4,FALSE),"")</f>
        <v/>
      </c>
      <c r="C269" s="21" t="str">
        <f>_xlfn.IFERROR(VLOOKUP(E269,'Rec.'!B:H,5,FALSE),"")</f>
        <v/>
      </c>
      <c r="D269" s="20" t="str">
        <f>_xlfn.IFERROR(VLOOKUP(E269,'Rec.'!B:H,6,FALSE),"")</f>
        <v/>
      </c>
      <c r="E269" s="20" t="str">
        <f>_xlfn.IFERROR(VLOOKUP(ROW()-8,'Q2.SL'!B:Q,6,FALSE),"")</f>
        <v/>
      </c>
      <c r="F269" s="20" t="str">
        <f>VLOOKUP(E269,'Q2.SL'!G:O,6,FALSE)</f>
        <v/>
      </c>
      <c r="G269" s="31" t="str">
        <f>IF(ROW()-8&gt;'Inf.'!$I$10,"",VLOOKUP(E269,'Q2.SL'!G:O,4,FALSE))</f>
        <v/>
      </c>
      <c r="H269" s="20" t="str">
        <f>IF(ROW()-8&gt;'Inf.'!$I$10,"",VLOOKUP(E269,'Q2.SL'!G:O,5,FALSE))</f>
        <v/>
      </c>
      <c r="I269" s="46"/>
      <c r="J269" t="str">
        <f ca="1" t="shared" si="4"/>
        <v/>
      </c>
    </row>
    <row r="270" spans="1:10" ht="21.95" customHeight="1">
      <c r="A270" s="20" t="str">
        <f>VLOOKUP(E270,'Q2.SL'!G:O,8,FALSE)</f>
        <v/>
      </c>
      <c r="B270" s="21" t="str">
        <f>_xlfn.IFERROR(VLOOKUP(E270,'Rec.'!B:H,4,FALSE),"")</f>
        <v/>
      </c>
      <c r="C270" s="21" t="str">
        <f>_xlfn.IFERROR(VLOOKUP(E270,'Rec.'!B:H,5,FALSE),"")</f>
        <v/>
      </c>
      <c r="D270" s="20" t="str">
        <f>_xlfn.IFERROR(VLOOKUP(E270,'Rec.'!B:H,6,FALSE),"")</f>
        <v/>
      </c>
      <c r="E270" s="20" t="str">
        <f>_xlfn.IFERROR(VLOOKUP(ROW()-8,'Q2.SL'!B:Q,6,FALSE),"")</f>
        <v/>
      </c>
      <c r="F270" s="20" t="str">
        <f>VLOOKUP(E270,'Q2.SL'!G:O,6,FALSE)</f>
        <v/>
      </c>
      <c r="G270" s="31" t="str">
        <f>IF(ROW()-8&gt;'Inf.'!$I$10,"",VLOOKUP(E270,'Q2.SL'!G:O,4,FALSE))</f>
        <v/>
      </c>
      <c r="H270" s="20" t="str">
        <f>IF(ROW()-8&gt;'Inf.'!$I$10,"",VLOOKUP(E270,'Q2.SL'!G:O,5,FALSE))</f>
        <v/>
      </c>
      <c r="I270" s="46"/>
      <c r="J270" t="str">
        <f ca="1" t="shared" si="4"/>
        <v/>
      </c>
    </row>
    <row r="271" spans="1:10" ht="21.95" customHeight="1">
      <c r="A271" s="20" t="str">
        <f>VLOOKUP(E271,'Q2.SL'!G:O,8,FALSE)</f>
        <v/>
      </c>
      <c r="B271" s="21" t="str">
        <f>_xlfn.IFERROR(VLOOKUP(E271,'Rec.'!B:H,4,FALSE),"")</f>
        <v/>
      </c>
      <c r="C271" s="21" t="str">
        <f>_xlfn.IFERROR(VLOOKUP(E271,'Rec.'!B:H,5,FALSE),"")</f>
        <v/>
      </c>
      <c r="D271" s="20" t="str">
        <f>_xlfn.IFERROR(VLOOKUP(E271,'Rec.'!B:H,6,FALSE),"")</f>
        <v/>
      </c>
      <c r="E271" s="20" t="str">
        <f>_xlfn.IFERROR(VLOOKUP(ROW()-8,'Q2.SL'!B:Q,6,FALSE),"")</f>
        <v/>
      </c>
      <c r="F271" s="20" t="str">
        <f>VLOOKUP(E271,'Q2.SL'!G:O,6,FALSE)</f>
        <v/>
      </c>
      <c r="G271" s="31" t="str">
        <f>IF(ROW()-8&gt;'Inf.'!$I$10,"",VLOOKUP(E271,'Q2.SL'!G:O,4,FALSE))</f>
        <v/>
      </c>
      <c r="H271" s="20" t="str">
        <f>IF(ROW()-8&gt;'Inf.'!$I$10,"",VLOOKUP(E271,'Q2.SL'!G:O,5,FALSE))</f>
        <v/>
      </c>
      <c r="I271" s="46"/>
      <c r="J271" t="str">
        <f ca="1" t="shared" si="4"/>
        <v/>
      </c>
    </row>
    <row r="272" spans="1:10" ht="21.95" customHeight="1">
      <c r="A272" s="20" t="str">
        <f>VLOOKUP(E272,'Q2.SL'!G:O,8,FALSE)</f>
        <v/>
      </c>
      <c r="B272" s="21" t="str">
        <f>_xlfn.IFERROR(VLOOKUP(E272,'Rec.'!B:H,4,FALSE),"")</f>
        <v/>
      </c>
      <c r="C272" s="21" t="str">
        <f>_xlfn.IFERROR(VLOOKUP(E272,'Rec.'!B:H,5,FALSE),"")</f>
        <v/>
      </c>
      <c r="D272" s="20" t="str">
        <f>_xlfn.IFERROR(VLOOKUP(E272,'Rec.'!B:H,6,FALSE),"")</f>
        <v/>
      </c>
      <c r="E272" s="20" t="str">
        <f>_xlfn.IFERROR(VLOOKUP(ROW()-8,'Q2.SL'!B:Q,6,FALSE),"")</f>
        <v/>
      </c>
      <c r="F272" s="20" t="str">
        <f>VLOOKUP(E272,'Q2.SL'!G:O,6,FALSE)</f>
        <v/>
      </c>
      <c r="G272" s="31" t="str">
        <f>IF(ROW()-8&gt;'Inf.'!$I$10,"",VLOOKUP(E272,'Q2.SL'!G:O,4,FALSE))</f>
        <v/>
      </c>
      <c r="H272" s="20" t="str">
        <f>IF(ROW()-8&gt;'Inf.'!$I$10,"",VLOOKUP(E272,'Q2.SL'!G:O,5,FALSE))</f>
        <v/>
      </c>
      <c r="I272" s="46"/>
      <c r="J272" t="str">
        <f ca="1" t="shared" si="4"/>
        <v/>
      </c>
    </row>
    <row r="273" spans="1:10" ht="21.95" customHeight="1">
      <c r="A273" s="20" t="str">
        <f>VLOOKUP(E273,'Q2.SL'!G:O,8,FALSE)</f>
        <v/>
      </c>
      <c r="B273" s="21" t="str">
        <f>_xlfn.IFERROR(VLOOKUP(E273,'Rec.'!B:H,4,FALSE),"")</f>
        <v/>
      </c>
      <c r="C273" s="21" t="str">
        <f>_xlfn.IFERROR(VLOOKUP(E273,'Rec.'!B:H,5,FALSE),"")</f>
        <v/>
      </c>
      <c r="D273" s="20" t="str">
        <f>_xlfn.IFERROR(VLOOKUP(E273,'Rec.'!B:H,6,FALSE),"")</f>
        <v/>
      </c>
      <c r="E273" s="20" t="str">
        <f>_xlfn.IFERROR(VLOOKUP(ROW()-8,'Q2.SL'!B:Q,6,FALSE),"")</f>
        <v/>
      </c>
      <c r="F273" s="20" t="str">
        <f>VLOOKUP(E273,'Q2.SL'!G:O,6,FALSE)</f>
        <v/>
      </c>
      <c r="G273" s="31" t="str">
        <f>IF(ROW()-8&gt;'Inf.'!$I$10,"",VLOOKUP(E273,'Q2.SL'!G:O,4,FALSE))</f>
        <v/>
      </c>
      <c r="H273" s="20" t="str">
        <f>IF(ROW()-8&gt;'Inf.'!$I$10,"",VLOOKUP(E273,'Q2.SL'!G:O,5,FALSE))</f>
        <v/>
      </c>
      <c r="I273" s="46"/>
      <c r="J273" t="str">
        <f ca="1" t="shared" si="4"/>
        <v/>
      </c>
    </row>
    <row r="274" spans="1:10" ht="21.95" customHeight="1">
      <c r="A274" s="20" t="str">
        <f>VLOOKUP(E274,'Q2.SL'!G:O,8,FALSE)</f>
        <v/>
      </c>
      <c r="B274" s="21" t="str">
        <f>_xlfn.IFERROR(VLOOKUP(E274,'Rec.'!B:H,4,FALSE),"")</f>
        <v/>
      </c>
      <c r="C274" s="21" t="str">
        <f>_xlfn.IFERROR(VLOOKUP(E274,'Rec.'!B:H,5,FALSE),"")</f>
        <v/>
      </c>
      <c r="D274" s="20" t="str">
        <f>_xlfn.IFERROR(VLOOKUP(E274,'Rec.'!B:H,6,FALSE),"")</f>
        <v/>
      </c>
      <c r="E274" s="20" t="str">
        <f>_xlfn.IFERROR(VLOOKUP(ROW()-8,'Q2.SL'!B:Q,6,FALSE),"")</f>
        <v/>
      </c>
      <c r="F274" s="20" t="str">
        <f>VLOOKUP(E274,'Q2.SL'!G:O,6,FALSE)</f>
        <v/>
      </c>
      <c r="G274" s="31" t="str">
        <f>IF(ROW()-8&gt;'Inf.'!$I$10,"",VLOOKUP(E274,'Q2.SL'!G:O,4,FALSE))</f>
        <v/>
      </c>
      <c r="H274" s="20" t="str">
        <f>IF(ROW()-8&gt;'Inf.'!$I$10,"",VLOOKUP(E274,'Q2.SL'!G:O,5,FALSE))</f>
        <v/>
      </c>
      <c r="I274" s="46"/>
      <c r="J274" t="str">
        <f ca="1" t="shared" si="4"/>
        <v/>
      </c>
    </row>
    <row r="275" spans="1:10" ht="21.95" customHeight="1">
      <c r="A275" s="20" t="str">
        <f>VLOOKUP(E275,'Q2.SL'!G:O,8,FALSE)</f>
        <v/>
      </c>
      <c r="B275" s="21" t="str">
        <f>_xlfn.IFERROR(VLOOKUP(E275,'Rec.'!B:H,4,FALSE),"")</f>
        <v/>
      </c>
      <c r="C275" s="21" t="str">
        <f>_xlfn.IFERROR(VLOOKUP(E275,'Rec.'!B:H,5,FALSE),"")</f>
        <v/>
      </c>
      <c r="D275" s="20" t="str">
        <f>_xlfn.IFERROR(VLOOKUP(E275,'Rec.'!B:H,6,FALSE),"")</f>
        <v/>
      </c>
      <c r="E275" s="20" t="str">
        <f>_xlfn.IFERROR(VLOOKUP(ROW()-8,'Q2.SL'!B:Q,6,FALSE),"")</f>
        <v/>
      </c>
      <c r="F275" s="20" t="str">
        <f>VLOOKUP(E275,'Q2.SL'!G:O,6,FALSE)</f>
        <v/>
      </c>
      <c r="G275" s="31" t="str">
        <f>IF(ROW()-8&gt;'Inf.'!$I$10,"",VLOOKUP(E275,'Q2.SL'!G:O,4,FALSE))</f>
        <v/>
      </c>
      <c r="H275" s="20" t="str">
        <f>IF(ROW()-8&gt;'Inf.'!$I$10,"",VLOOKUP(E275,'Q2.SL'!G:O,5,FALSE))</f>
        <v/>
      </c>
      <c r="I275" s="46"/>
      <c r="J275" t="str">
        <f ca="1" t="shared" si="4"/>
        <v/>
      </c>
    </row>
    <row r="276" spans="1:10" ht="21.95" customHeight="1">
      <c r="A276" s="20" t="str">
        <f>VLOOKUP(E276,'Q2.SL'!G:O,8,FALSE)</f>
        <v/>
      </c>
      <c r="B276" s="21" t="str">
        <f>_xlfn.IFERROR(VLOOKUP(E276,'Rec.'!B:H,4,FALSE),"")</f>
        <v/>
      </c>
      <c r="C276" s="21" t="str">
        <f>_xlfn.IFERROR(VLOOKUP(E276,'Rec.'!B:H,5,FALSE),"")</f>
        <v/>
      </c>
      <c r="D276" s="20" t="str">
        <f>_xlfn.IFERROR(VLOOKUP(E276,'Rec.'!B:H,6,FALSE),"")</f>
        <v/>
      </c>
      <c r="E276" s="20" t="str">
        <f>_xlfn.IFERROR(VLOOKUP(ROW()-8,'Q2.SL'!B:Q,6,FALSE),"")</f>
        <v/>
      </c>
      <c r="F276" s="20" t="str">
        <f>VLOOKUP(E276,'Q2.SL'!G:O,6,FALSE)</f>
        <v/>
      </c>
      <c r="G276" s="31" t="str">
        <f>IF(ROW()-8&gt;'Inf.'!$I$10,"",VLOOKUP(E276,'Q2.SL'!G:O,4,FALSE))</f>
        <v/>
      </c>
      <c r="H276" s="20" t="str">
        <f>IF(ROW()-8&gt;'Inf.'!$I$10,"",VLOOKUP(E276,'Q2.SL'!G:O,5,FALSE))</f>
        <v/>
      </c>
      <c r="I276" s="46"/>
      <c r="J276" t="str">
        <f ca="1" t="shared" si="4"/>
        <v/>
      </c>
    </row>
    <row r="277" spans="1:10" ht="21.95" customHeight="1">
      <c r="A277" s="20" t="str">
        <f>VLOOKUP(E277,'Q2.SL'!G:O,8,FALSE)</f>
        <v/>
      </c>
      <c r="B277" s="21" t="str">
        <f>_xlfn.IFERROR(VLOOKUP(E277,'Rec.'!B:H,4,FALSE),"")</f>
        <v/>
      </c>
      <c r="C277" s="21" t="str">
        <f>_xlfn.IFERROR(VLOOKUP(E277,'Rec.'!B:H,5,FALSE),"")</f>
        <v/>
      </c>
      <c r="D277" s="20" t="str">
        <f>_xlfn.IFERROR(VLOOKUP(E277,'Rec.'!B:H,6,FALSE),"")</f>
        <v/>
      </c>
      <c r="E277" s="20" t="str">
        <f>_xlfn.IFERROR(VLOOKUP(ROW()-8,'Q2.SL'!B:Q,6,FALSE),"")</f>
        <v/>
      </c>
      <c r="F277" s="20" t="str">
        <f>VLOOKUP(E277,'Q2.SL'!G:O,6,FALSE)</f>
        <v/>
      </c>
      <c r="G277" s="31" t="str">
        <f>IF(ROW()-8&gt;'Inf.'!$I$10,"",VLOOKUP(E277,'Q2.SL'!G:O,4,FALSE))</f>
        <v/>
      </c>
      <c r="H277" s="20" t="str">
        <f>IF(ROW()-8&gt;'Inf.'!$I$10,"",VLOOKUP(E277,'Q2.SL'!G:O,5,FALSE))</f>
        <v/>
      </c>
      <c r="I277" s="46"/>
      <c r="J277" t="str">
        <f ca="1" t="shared" si="4"/>
        <v/>
      </c>
    </row>
    <row r="278" spans="1:10" ht="21.95" customHeight="1">
      <c r="A278" s="20" t="str">
        <f>VLOOKUP(E278,'Q2.SL'!G:O,8,FALSE)</f>
        <v/>
      </c>
      <c r="B278" s="21" t="str">
        <f>_xlfn.IFERROR(VLOOKUP(E278,'Rec.'!B:H,4,FALSE),"")</f>
        <v/>
      </c>
      <c r="C278" s="21" t="str">
        <f>_xlfn.IFERROR(VLOOKUP(E278,'Rec.'!B:H,5,FALSE),"")</f>
        <v/>
      </c>
      <c r="D278" s="20" t="str">
        <f>_xlfn.IFERROR(VLOOKUP(E278,'Rec.'!B:H,6,FALSE),"")</f>
        <v/>
      </c>
      <c r="E278" s="20" t="str">
        <f>_xlfn.IFERROR(VLOOKUP(ROW()-8,'Q2.SL'!B:Q,6,FALSE),"")</f>
        <v/>
      </c>
      <c r="F278" s="20" t="str">
        <f>VLOOKUP(E278,'Q2.SL'!G:O,6,FALSE)</f>
        <v/>
      </c>
      <c r="G278" s="31" t="str">
        <f>IF(ROW()-8&gt;'Inf.'!$I$10,"",VLOOKUP(E278,'Q2.SL'!G:O,4,FALSE))</f>
        <v/>
      </c>
      <c r="H278" s="20" t="str">
        <f>IF(ROW()-8&gt;'Inf.'!$I$10,"",VLOOKUP(E278,'Q2.SL'!G:O,5,FALSE))</f>
        <v/>
      </c>
      <c r="I278" s="46"/>
      <c r="J278" t="str">
        <f ca="1" t="shared" si="4"/>
        <v/>
      </c>
    </row>
    <row r="279" spans="1:10" ht="21.95" customHeight="1">
      <c r="A279" s="20" t="str">
        <f>VLOOKUP(E279,'Q2.SL'!G:O,8,FALSE)</f>
        <v/>
      </c>
      <c r="B279" s="21" t="str">
        <f>_xlfn.IFERROR(VLOOKUP(E279,'Rec.'!B:H,4,FALSE),"")</f>
        <v/>
      </c>
      <c r="C279" s="21" t="str">
        <f>_xlfn.IFERROR(VLOOKUP(E279,'Rec.'!B:H,5,FALSE),"")</f>
        <v/>
      </c>
      <c r="D279" s="20" t="str">
        <f>_xlfn.IFERROR(VLOOKUP(E279,'Rec.'!B:H,6,FALSE),"")</f>
        <v/>
      </c>
      <c r="E279" s="20" t="str">
        <f>_xlfn.IFERROR(VLOOKUP(ROW()-8,'Q2.SL'!B:Q,6,FALSE),"")</f>
        <v/>
      </c>
      <c r="F279" s="20" t="str">
        <f>VLOOKUP(E279,'Q2.SL'!G:O,6,FALSE)</f>
        <v/>
      </c>
      <c r="G279" s="31" t="str">
        <f>IF(ROW()-8&gt;'Inf.'!$I$10,"",VLOOKUP(E279,'Q2.SL'!G:O,4,FALSE))</f>
        <v/>
      </c>
      <c r="H279" s="20" t="str">
        <f>IF(ROW()-8&gt;'Inf.'!$I$10,"",VLOOKUP(E279,'Q2.SL'!G:O,5,FALSE))</f>
        <v/>
      </c>
      <c r="I279" s="46"/>
      <c r="J279" t="str">
        <f ca="1" t="shared" si="4"/>
        <v/>
      </c>
    </row>
    <row r="280" spans="1:10" ht="21.95" customHeight="1">
      <c r="A280" s="20" t="str">
        <f>VLOOKUP(E280,'Q2.SL'!G:O,8,FALSE)</f>
        <v/>
      </c>
      <c r="B280" s="21" t="str">
        <f>_xlfn.IFERROR(VLOOKUP(E280,'Rec.'!B:H,4,FALSE),"")</f>
        <v/>
      </c>
      <c r="C280" s="21" t="str">
        <f>_xlfn.IFERROR(VLOOKUP(E280,'Rec.'!B:H,5,FALSE),"")</f>
        <v/>
      </c>
      <c r="D280" s="20" t="str">
        <f>_xlfn.IFERROR(VLOOKUP(E280,'Rec.'!B:H,6,FALSE),"")</f>
        <v/>
      </c>
      <c r="E280" s="20" t="str">
        <f>_xlfn.IFERROR(VLOOKUP(ROW()-8,'Q2.SL'!B:Q,6,FALSE),"")</f>
        <v/>
      </c>
      <c r="F280" s="20" t="str">
        <f>VLOOKUP(E280,'Q2.SL'!G:O,6,FALSE)</f>
        <v/>
      </c>
      <c r="G280" s="31" t="str">
        <f>IF(ROW()-8&gt;'Inf.'!$I$10,"",VLOOKUP(E280,'Q2.SL'!G:O,4,FALSE))</f>
        <v/>
      </c>
      <c r="H280" s="20" t="str">
        <f>IF(ROW()-8&gt;'Inf.'!$I$10,"",VLOOKUP(E280,'Q2.SL'!G:O,5,FALSE))</f>
        <v/>
      </c>
      <c r="I280" s="46"/>
      <c r="J280" t="str">
        <f ca="1" t="shared" si="4"/>
        <v/>
      </c>
    </row>
    <row r="281" spans="1:10" ht="21.95" customHeight="1">
      <c r="A281" s="20" t="str">
        <f>VLOOKUP(E281,'Q2.SL'!G:O,8,FALSE)</f>
        <v/>
      </c>
      <c r="B281" s="21" t="str">
        <f>_xlfn.IFERROR(VLOOKUP(E281,'Rec.'!B:H,4,FALSE),"")</f>
        <v/>
      </c>
      <c r="C281" s="21" t="str">
        <f>_xlfn.IFERROR(VLOOKUP(E281,'Rec.'!B:H,5,FALSE),"")</f>
        <v/>
      </c>
      <c r="D281" s="20" t="str">
        <f>_xlfn.IFERROR(VLOOKUP(E281,'Rec.'!B:H,6,FALSE),"")</f>
        <v/>
      </c>
      <c r="E281" s="20" t="str">
        <f>_xlfn.IFERROR(VLOOKUP(ROW()-8,'Q2.SL'!B:Q,6,FALSE),"")</f>
        <v/>
      </c>
      <c r="F281" s="20" t="str">
        <f>VLOOKUP(E281,'Q2.SL'!G:O,6,FALSE)</f>
        <v/>
      </c>
      <c r="G281" s="31" t="str">
        <f>IF(ROW()-8&gt;'Inf.'!$I$10,"",VLOOKUP(E281,'Q2.SL'!G:O,4,FALSE))</f>
        <v/>
      </c>
      <c r="H281" s="20" t="str">
        <f>IF(ROW()-8&gt;'Inf.'!$I$10,"",VLOOKUP(E281,'Q2.SL'!G:O,5,FALSE))</f>
        <v/>
      </c>
      <c r="I281" s="46"/>
      <c r="J281" t="str">
        <f ca="1" t="shared" si="4"/>
        <v/>
      </c>
    </row>
    <row r="282" spans="1:10" ht="21.95" customHeight="1">
      <c r="A282" s="20" t="str">
        <f>VLOOKUP(E282,'Q2.SL'!G:O,8,FALSE)</f>
        <v/>
      </c>
      <c r="B282" s="21" t="str">
        <f>_xlfn.IFERROR(VLOOKUP(E282,'Rec.'!B:H,4,FALSE),"")</f>
        <v/>
      </c>
      <c r="C282" s="21" t="str">
        <f>_xlfn.IFERROR(VLOOKUP(E282,'Rec.'!B:H,5,FALSE),"")</f>
        <v/>
      </c>
      <c r="D282" s="20" t="str">
        <f>_xlfn.IFERROR(VLOOKUP(E282,'Rec.'!B:H,6,FALSE),"")</f>
        <v/>
      </c>
      <c r="E282" s="20" t="str">
        <f>_xlfn.IFERROR(VLOOKUP(ROW()-8,'Q2.SL'!B:Q,6,FALSE),"")</f>
        <v/>
      </c>
      <c r="F282" s="20" t="str">
        <f>VLOOKUP(E282,'Q2.SL'!G:O,6,FALSE)</f>
        <v/>
      </c>
      <c r="G282" s="31" t="str">
        <f>IF(ROW()-8&gt;'Inf.'!$I$10,"",VLOOKUP(E282,'Q2.SL'!G:O,4,FALSE))</f>
        <v/>
      </c>
      <c r="H282" s="20" t="str">
        <f>IF(ROW()-8&gt;'Inf.'!$I$10,"",VLOOKUP(E282,'Q2.SL'!G:O,5,FALSE))</f>
        <v/>
      </c>
      <c r="I282" s="46"/>
      <c r="J282" t="str">
        <f ca="1" t="shared" si="4"/>
        <v/>
      </c>
    </row>
    <row r="283" spans="1:10" ht="21.95" customHeight="1">
      <c r="A283" s="20" t="str">
        <f>VLOOKUP(E283,'Q2.SL'!G:O,8,FALSE)</f>
        <v/>
      </c>
      <c r="B283" s="21" t="str">
        <f>_xlfn.IFERROR(VLOOKUP(E283,'Rec.'!B:H,4,FALSE),"")</f>
        <v/>
      </c>
      <c r="C283" s="21" t="str">
        <f>_xlfn.IFERROR(VLOOKUP(E283,'Rec.'!B:H,5,FALSE),"")</f>
        <v/>
      </c>
      <c r="D283" s="20" t="str">
        <f>_xlfn.IFERROR(VLOOKUP(E283,'Rec.'!B:H,6,FALSE),"")</f>
        <v/>
      </c>
      <c r="E283" s="20" t="str">
        <f>_xlfn.IFERROR(VLOOKUP(ROW()-8,'Q2.SL'!B:Q,6,FALSE),"")</f>
        <v/>
      </c>
      <c r="F283" s="20" t="str">
        <f>VLOOKUP(E283,'Q2.SL'!G:O,6,FALSE)</f>
        <v/>
      </c>
      <c r="G283" s="31" t="str">
        <f>IF(ROW()-8&gt;'Inf.'!$I$10,"",VLOOKUP(E283,'Q2.SL'!G:O,4,FALSE))</f>
        <v/>
      </c>
      <c r="H283" s="20" t="str">
        <f>IF(ROW()-8&gt;'Inf.'!$I$10,"",VLOOKUP(E283,'Q2.SL'!G:O,5,FALSE))</f>
        <v/>
      </c>
      <c r="I283" s="46"/>
      <c r="J283" t="str">
        <f ca="1" t="shared" si="4"/>
        <v/>
      </c>
    </row>
    <row r="284" spans="1:10" ht="21.95" customHeight="1">
      <c r="A284" s="20" t="str">
        <f>VLOOKUP(E284,'Q2.SL'!G:O,8,FALSE)</f>
        <v/>
      </c>
      <c r="B284" s="21" t="str">
        <f>_xlfn.IFERROR(VLOOKUP(E284,'Rec.'!B:H,4,FALSE),"")</f>
        <v/>
      </c>
      <c r="C284" s="21" t="str">
        <f>_xlfn.IFERROR(VLOOKUP(E284,'Rec.'!B:H,5,FALSE),"")</f>
        <v/>
      </c>
      <c r="D284" s="20" t="str">
        <f>_xlfn.IFERROR(VLOOKUP(E284,'Rec.'!B:H,6,FALSE),"")</f>
        <v/>
      </c>
      <c r="E284" s="20" t="str">
        <f>_xlfn.IFERROR(VLOOKUP(ROW()-8,'Q2.SL'!B:Q,6,FALSE),"")</f>
        <v/>
      </c>
      <c r="F284" s="20" t="str">
        <f>VLOOKUP(E284,'Q2.SL'!G:O,6,FALSE)</f>
        <v/>
      </c>
      <c r="G284" s="31" t="str">
        <f>IF(ROW()-8&gt;'Inf.'!$I$10,"",VLOOKUP(E284,'Q2.SL'!G:O,4,FALSE))</f>
        <v/>
      </c>
      <c r="H284" s="20" t="str">
        <f>IF(ROW()-8&gt;'Inf.'!$I$10,"",VLOOKUP(E284,'Q2.SL'!G:O,5,FALSE))</f>
        <v/>
      </c>
      <c r="I284" s="46"/>
      <c r="J284" t="str">
        <f ca="1" t="shared" si="4"/>
        <v/>
      </c>
    </row>
    <row r="285" spans="1:10" ht="21.95" customHeight="1">
      <c r="A285" s="20" t="str">
        <f>VLOOKUP(E285,'Q2.SL'!G:O,8,FALSE)</f>
        <v/>
      </c>
      <c r="B285" s="21" t="str">
        <f>_xlfn.IFERROR(VLOOKUP(E285,'Rec.'!B:H,4,FALSE),"")</f>
        <v/>
      </c>
      <c r="C285" s="21" t="str">
        <f>_xlfn.IFERROR(VLOOKUP(E285,'Rec.'!B:H,5,FALSE),"")</f>
        <v/>
      </c>
      <c r="D285" s="20" t="str">
        <f>_xlfn.IFERROR(VLOOKUP(E285,'Rec.'!B:H,6,FALSE),"")</f>
        <v/>
      </c>
      <c r="E285" s="20" t="str">
        <f>_xlfn.IFERROR(VLOOKUP(ROW()-8,'Q2.SL'!B:Q,6,FALSE),"")</f>
        <v/>
      </c>
      <c r="F285" s="20" t="str">
        <f>VLOOKUP(E285,'Q2.SL'!G:O,6,FALSE)</f>
        <v/>
      </c>
      <c r="G285" s="31" t="str">
        <f>IF(ROW()-8&gt;'Inf.'!$I$10,"",VLOOKUP(E285,'Q2.SL'!G:O,4,FALSE))</f>
        <v/>
      </c>
      <c r="H285" s="20" t="str">
        <f>IF(ROW()-8&gt;'Inf.'!$I$10,"",VLOOKUP(E285,'Q2.SL'!G:O,5,FALSE))</f>
        <v/>
      </c>
      <c r="I285" s="46"/>
      <c r="J285" t="str">
        <f ca="1" t="shared" si="4"/>
        <v/>
      </c>
    </row>
    <row r="286" spans="1:10" ht="21.95" customHeight="1">
      <c r="A286" s="20" t="str">
        <f>VLOOKUP(E286,'Q2.SL'!G:O,8,FALSE)</f>
        <v/>
      </c>
      <c r="B286" s="21" t="str">
        <f>_xlfn.IFERROR(VLOOKUP(E286,'Rec.'!B:H,4,FALSE),"")</f>
        <v/>
      </c>
      <c r="C286" s="21" t="str">
        <f>_xlfn.IFERROR(VLOOKUP(E286,'Rec.'!B:H,5,FALSE),"")</f>
        <v/>
      </c>
      <c r="D286" s="20" t="str">
        <f>_xlfn.IFERROR(VLOOKUP(E286,'Rec.'!B:H,6,FALSE),"")</f>
        <v/>
      </c>
      <c r="E286" s="20" t="str">
        <f>_xlfn.IFERROR(VLOOKUP(ROW()-8,'Q2.SL'!B:Q,6,FALSE),"")</f>
        <v/>
      </c>
      <c r="F286" s="20" t="str">
        <f>VLOOKUP(E286,'Q2.SL'!G:O,6,FALSE)</f>
        <v/>
      </c>
      <c r="G286" s="31" t="str">
        <f>IF(ROW()-8&gt;'Inf.'!$I$10,"",VLOOKUP(E286,'Q2.SL'!G:O,4,FALSE))</f>
        <v/>
      </c>
      <c r="H286" s="20" t="str">
        <f>IF(ROW()-8&gt;'Inf.'!$I$10,"",VLOOKUP(E286,'Q2.SL'!G:O,5,FALSE))</f>
        <v/>
      </c>
      <c r="I286" s="46"/>
      <c r="J286" t="str">
        <f ca="1" t="shared" si="4"/>
        <v/>
      </c>
    </row>
    <row r="287" spans="1:10" ht="21.95" customHeight="1">
      <c r="A287" s="20" t="str">
        <f>VLOOKUP(E287,'Q2.SL'!G:O,8,FALSE)</f>
        <v/>
      </c>
      <c r="B287" s="21" t="str">
        <f>_xlfn.IFERROR(VLOOKUP(E287,'Rec.'!B:H,4,FALSE),"")</f>
        <v/>
      </c>
      <c r="C287" s="21" t="str">
        <f>_xlfn.IFERROR(VLOOKUP(E287,'Rec.'!B:H,5,FALSE),"")</f>
        <v/>
      </c>
      <c r="D287" s="20" t="str">
        <f>_xlfn.IFERROR(VLOOKUP(E287,'Rec.'!B:H,6,FALSE),"")</f>
        <v/>
      </c>
      <c r="E287" s="20" t="str">
        <f>_xlfn.IFERROR(VLOOKUP(ROW()-8,'Q2.SL'!B:Q,6,FALSE),"")</f>
        <v/>
      </c>
      <c r="F287" s="20" t="str">
        <f>VLOOKUP(E287,'Q2.SL'!G:O,6,FALSE)</f>
        <v/>
      </c>
      <c r="G287" s="31" t="str">
        <f>IF(ROW()-8&gt;'Inf.'!$I$10,"",VLOOKUP(E287,'Q2.SL'!G:O,4,FALSE))</f>
        <v/>
      </c>
      <c r="H287" s="20" t="str">
        <f>IF(ROW()-8&gt;'Inf.'!$I$10,"",VLOOKUP(E287,'Q2.SL'!G:O,5,FALSE))</f>
        <v/>
      </c>
      <c r="I287" s="46"/>
      <c r="J287" t="str">
        <f ca="1" t="shared" si="4"/>
        <v/>
      </c>
    </row>
    <row r="288" spans="1:10" ht="21.95" customHeight="1">
      <c r="A288" s="20" t="str">
        <f>VLOOKUP(E288,'Q2.SL'!G:O,8,FALSE)</f>
        <v/>
      </c>
      <c r="B288" s="21" t="str">
        <f>_xlfn.IFERROR(VLOOKUP(E288,'Rec.'!B:H,4,FALSE),"")</f>
        <v/>
      </c>
      <c r="C288" s="21" t="str">
        <f>_xlfn.IFERROR(VLOOKUP(E288,'Rec.'!B:H,5,FALSE),"")</f>
        <v/>
      </c>
      <c r="D288" s="20" t="str">
        <f>_xlfn.IFERROR(VLOOKUP(E288,'Rec.'!B:H,6,FALSE),"")</f>
        <v/>
      </c>
      <c r="E288" s="20" t="str">
        <f>_xlfn.IFERROR(VLOOKUP(ROW()-8,'Q2.SL'!B:Q,6,FALSE),"")</f>
        <v/>
      </c>
      <c r="F288" s="20" t="str">
        <f>VLOOKUP(E288,'Q2.SL'!G:O,6,FALSE)</f>
        <v/>
      </c>
      <c r="G288" s="31" t="str">
        <f>IF(ROW()-8&gt;'Inf.'!$I$10,"",VLOOKUP(E288,'Q2.SL'!G:O,4,FALSE))</f>
        <v/>
      </c>
      <c r="H288" s="20" t="str">
        <f>IF(ROW()-8&gt;'Inf.'!$I$10,"",VLOOKUP(E288,'Q2.SL'!G:O,5,FALSE))</f>
        <v/>
      </c>
      <c r="I288" s="46"/>
      <c r="J288" t="str">
        <f ca="1" t="shared" si="4"/>
        <v/>
      </c>
    </row>
    <row r="289" spans="1:10" ht="21.95" customHeight="1">
      <c r="A289" s="20" t="str">
        <f>VLOOKUP(E289,'Q2.SL'!G:O,8,FALSE)</f>
        <v/>
      </c>
      <c r="B289" s="21" t="str">
        <f>_xlfn.IFERROR(VLOOKUP(E289,'Rec.'!B:H,4,FALSE),"")</f>
        <v/>
      </c>
      <c r="C289" s="21" t="str">
        <f>_xlfn.IFERROR(VLOOKUP(E289,'Rec.'!B:H,5,FALSE),"")</f>
        <v/>
      </c>
      <c r="D289" s="20" t="str">
        <f>_xlfn.IFERROR(VLOOKUP(E289,'Rec.'!B:H,6,FALSE),"")</f>
        <v/>
      </c>
      <c r="E289" s="20" t="str">
        <f>_xlfn.IFERROR(VLOOKUP(ROW()-8,'Q2.SL'!B:Q,6,FALSE),"")</f>
        <v/>
      </c>
      <c r="F289" s="20" t="str">
        <f>VLOOKUP(E289,'Q2.SL'!G:O,6,FALSE)</f>
        <v/>
      </c>
      <c r="G289" s="31" t="str">
        <f>IF(ROW()-8&gt;'Inf.'!$I$10,"",VLOOKUP(E289,'Q2.SL'!G:O,4,FALSE))</f>
        <v/>
      </c>
      <c r="H289" s="20" t="str">
        <f>IF(ROW()-8&gt;'Inf.'!$I$10,"",VLOOKUP(E289,'Q2.SL'!G:O,5,FALSE))</f>
        <v/>
      </c>
      <c r="I289" s="46"/>
      <c r="J289" t="str">
        <f ca="1" t="shared" si="4"/>
        <v/>
      </c>
    </row>
    <row r="290" spans="1:10" ht="21.95" customHeight="1">
      <c r="A290" s="20" t="str">
        <f>VLOOKUP(E290,'Q2.SL'!G:O,8,FALSE)</f>
        <v/>
      </c>
      <c r="B290" s="21" t="str">
        <f>_xlfn.IFERROR(VLOOKUP(E290,'Rec.'!B:H,4,FALSE),"")</f>
        <v/>
      </c>
      <c r="C290" s="21" t="str">
        <f>_xlfn.IFERROR(VLOOKUP(E290,'Rec.'!B:H,5,FALSE),"")</f>
        <v/>
      </c>
      <c r="D290" s="20" t="str">
        <f>_xlfn.IFERROR(VLOOKUP(E290,'Rec.'!B:H,6,FALSE),"")</f>
        <v/>
      </c>
      <c r="E290" s="20" t="str">
        <f>_xlfn.IFERROR(VLOOKUP(ROW()-8,'Q2.SL'!B:Q,6,FALSE),"")</f>
        <v/>
      </c>
      <c r="F290" s="20" t="str">
        <f>VLOOKUP(E290,'Q2.SL'!G:O,6,FALSE)</f>
        <v/>
      </c>
      <c r="G290" s="31" t="str">
        <f>IF(ROW()-8&gt;'Inf.'!$I$10,"",VLOOKUP(E290,'Q2.SL'!G:O,4,FALSE))</f>
        <v/>
      </c>
      <c r="H290" s="20" t="str">
        <f>IF(ROW()-8&gt;'Inf.'!$I$10,"",VLOOKUP(E290,'Q2.SL'!G:O,5,FALSE))</f>
        <v/>
      </c>
      <c r="I290" s="46"/>
      <c r="J290" t="str">
        <f ca="1" t="shared" si="4"/>
        <v/>
      </c>
    </row>
    <row r="291" spans="1:10" ht="21.95" customHeight="1">
      <c r="A291" s="20" t="str">
        <f>VLOOKUP(E291,'Q2.SL'!G:O,8,FALSE)</f>
        <v/>
      </c>
      <c r="B291" s="21" t="str">
        <f>_xlfn.IFERROR(VLOOKUP(E291,'Rec.'!B:H,4,FALSE),"")</f>
        <v/>
      </c>
      <c r="C291" s="21" t="str">
        <f>_xlfn.IFERROR(VLOOKUP(E291,'Rec.'!B:H,5,FALSE),"")</f>
        <v/>
      </c>
      <c r="D291" s="20" t="str">
        <f>_xlfn.IFERROR(VLOOKUP(E291,'Rec.'!B:H,6,FALSE),"")</f>
        <v/>
      </c>
      <c r="E291" s="20" t="str">
        <f>_xlfn.IFERROR(VLOOKUP(ROW()-8,'Q2.SL'!B:Q,6,FALSE),"")</f>
        <v/>
      </c>
      <c r="F291" s="20" t="str">
        <f>VLOOKUP(E291,'Q2.SL'!G:O,6,FALSE)</f>
        <v/>
      </c>
      <c r="G291" s="31" t="str">
        <f>IF(ROW()-8&gt;'Inf.'!$I$10,"",VLOOKUP(E291,'Q2.SL'!G:O,4,FALSE))</f>
        <v/>
      </c>
      <c r="H291" s="20" t="str">
        <f>IF(ROW()-8&gt;'Inf.'!$I$10,"",VLOOKUP(E291,'Q2.SL'!G:O,5,FALSE))</f>
        <v/>
      </c>
      <c r="I291" s="46"/>
      <c r="J291" t="str">
        <f ca="1" t="shared" si="4"/>
        <v/>
      </c>
    </row>
    <row r="292" spans="1:10" ht="21.95" customHeight="1">
      <c r="A292" s="20" t="str">
        <f>VLOOKUP(E292,'Q2.SL'!G:O,8,FALSE)</f>
        <v/>
      </c>
      <c r="B292" s="21" t="str">
        <f>_xlfn.IFERROR(VLOOKUP(E292,'Rec.'!B:H,4,FALSE),"")</f>
        <v/>
      </c>
      <c r="C292" s="21" t="str">
        <f>_xlfn.IFERROR(VLOOKUP(E292,'Rec.'!B:H,5,FALSE),"")</f>
        <v/>
      </c>
      <c r="D292" s="20" t="str">
        <f>_xlfn.IFERROR(VLOOKUP(E292,'Rec.'!B:H,6,FALSE),"")</f>
        <v/>
      </c>
      <c r="E292" s="20" t="str">
        <f>_xlfn.IFERROR(VLOOKUP(ROW()-8,'Q2.SL'!B:Q,6,FALSE),"")</f>
        <v/>
      </c>
      <c r="F292" s="20" t="str">
        <f>VLOOKUP(E292,'Q2.SL'!G:O,6,FALSE)</f>
        <v/>
      </c>
      <c r="G292" s="31" t="str">
        <f>IF(ROW()-8&gt;'Inf.'!$I$10,"",VLOOKUP(E292,'Q2.SL'!G:O,4,FALSE))</f>
        <v/>
      </c>
      <c r="H292" s="20" t="str">
        <f>IF(ROW()-8&gt;'Inf.'!$I$10,"",VLOOKUP(E292,'Q2.SL'!G:O,5,FALSE))</f>
        <v/>
      </c>
      <c r="I292" s="46"/>
      <c r="J292" t="str">
        <f ca="1" t="shared" si="4"/>
        <v/>
      </c>
    </row>
    <row r="293" spans="1:10" ht="21.95" customHeight="1">
      <c r="A293" s="20" t="str">
        <f>VLOOKUP(E293,'Q2.SL'!G:O,8,FALSE)</f>
        <v/>
      </c>
      <c r="B293" s="21" t="str">
        <f>_xlfn.IFERROR(VLOOKUP(E293,'Rec.'!B:H,4,FALSE),"")</f>
        <v/>
      </c>
      <c r="C293" s="21" t="str">
        <f>_xlfn.IFERROR(VLOOKUP(E293,'Rec.'!B:H,5,FALSE),"")</f>
        <v/>
      </c>
      <c r="D293" s="20" t="str">
        <f>_xlfn.IFERROR(VLOOKUP(E293,'Rec.'!B:H,6,FALSE),"")</f>
        <v/>
      </c>
      <c r="E293" s="20" t="str">
        <f>_xlfn.IFERROR(VLOOKUP(ROW()-8,'Q2.SL'!B:Q,6,FALSE),"")</f>
        <v/>
      </c>
      <c r="F293" s="20" t="str">
        <f>VLOOKUP(E293,'Q2.SL'!G:O,6,FALSE)</f>
        <v/>
      </c>
      <c r="G293" s="31" t="str">
        <f>IF(ROW()-8&gt;'Inf.'!$I$10,"",VLOOKUP(E293,'Q2.SL'!G:O,4,FALSE))</f>
        <v/>
      </c>
      <c r="H293" s="20" t="str">
        <f>IF(ROW()-8&gt;'Inf.'!$I$10,"",VLOOKUP(E293,'Q2.SL'!G:O,5,FALSE))</f>
        <v/>
      </c>
      <c r="I293" s="46"/>
      <c r="J293" t="str">
        <f ca="1" t="shared" si="4"/>
        <v/>
      </c>
    </row>
    <row r="294" spans="1:10" ht="21.95" customHeight="1">
      <c r="A294" s="20" t="str">
        <f>VLOOKUP(E294,'Q2.SL'!G:O,8,FALSE)</f>
        <v/>
      </c>
      <c r="B294" s="21" t="str">
        <f>_xlfn.IFERROR(VLOOKUP(E294,'Rec.'!B:H,4,FALSE),"")</f>
        <v/>
      </c>
      <c r="C294" s="21" t="str">
        <f>_xlfn.IFERROR(VLOOKUP(E294,'Rec.'!B:H,5,FALSE),"")</f>
        <v/>
      </c>
      <c r="D294" s="20" t="str">
        <f>_xlfn.IFERROR(VLOOKUP(E294,'Rec.'!B:H,6,FALSE),"")</f>
        <v/>
      </c>
      <c r="E294" s="20" t="str">
        <f>_xlfn.IFERROR(VLOOKUP(ROW()-8,'Q2.SL'!B:Q,6,FALSE),"")</f>
        <v/>
      </c>
      <c r="F294" s="20" t="str">
        <f>VLOOKUP(E294,'Q2.SL'!G:O,6,FALSE)</f>
        <v/>
      </c>
      <c r="G294" s="31" t="str">
        <f>IF(ROW()-8&gt;'Inf.'!$I$10,"",VLOOKUP(E294,'Q2.SL'!G:O,4,FALSE))</f>
        <v/>
      </c>
      <c r="H294" s="20" t="str">
        <f>IF(ROW()-8&gt;'Inf.'!$I$10,"",VLOOKUP(E294,'Q2.SL'!G:O,5,FALSE))</f>
        <v/>
      </c>
      <c r="I294" s="46"/>
      <c r="J294" t="str">
        <f ca="1" t="shared" si="4"/>
        <v/>
      </c>
    </row>
    <row r="295" spans="1:10" ht="21.95" customHeight="1">
      <c r="A295" s="20" t="str">
        <f>VLOOKUP(E295,'Q2.SL'!G:O,8,FALSE)</f>
        <v/>
      </c>
      <c r="B295" s="21" t="str">
        <f>_xlfn.IFERROR(VLOOKUP(E295,'Rec.'!B:H,4,FALSE),"")</f>
        <v/>
      </c>
      <c r="C295" s="21" t="str">
        <f>_xlfn.IFERROR(VLOOKUP(E295,'Rec.'!B:H,5,FALSE),"")</f>
        <v/>
      </c>
      <c r="D295" s="20" t="str">
        <f>_xlfn.IFERROR(VLOOKUP(E295,'Rec.'!B:H,6,FALSE),"")</f>
        <v/>
      </c>
      <c r="E295" s="20" t="str">
        <f>_xlfn.IFERROR(VLOOKUP(ROW()-8,'Q2.SL'!B:Q,6,FALSE),"")</f>
        <v/>
      </c>
      <c r="F295" s="20" t="str">
        <f>VLOOKUP(E295,'Q2.SL'!G:O,6,FALSE)</f>
        <v/>
      </c>
      <c r="G295" s="31" t="str">
        <f>IF(ROW()-8&gt;'Inf.'!$I$10,"",VLOOKUP(E295,'Q2.SL'!G:O,4,FALSE))</f>
        <v/>
      </c>
      <c r="H295" s="20" t="str">
        <f>IF(ROW()-8&gt;'Inf.'!$I$10,"",VLOOKUP(E295,'Q2.SL'!G:O,5,FALSE))</f>
        <v/>
      </c>
      <c r="I295" s="46"/>
      <c r="J295" t="str">
        <f ca="1" t="shared" si="4"/>
        <v/>
      </c>
    </row>
    <row r="296" spans="1:10" ht="21.95" customHeight="1">
      <c r="A296" s="20" t="str">
        <f>VLOOKUP(E296,'Q2.SL'!G:O,8,FALSE)</f>
        <v/>
      </c>
      <c r="B296" s="21" t="str">
        <f>_xlfn.IFERROR(VLOOKUP(E296,'Rec.'!B:H,4,FALSE),"")</f>
        <v/>
      </c>
      <c r="C296" s="21" t="str">
        <f>_xlfn.IFERROR(VLOOKUP(E296,'Rec.'!B:H,5,FALSE),"")</f>
        <v/>
      </c>
      <c r="D296" s="20" t="str">
        <f>_xlfn.IFERROR(VLOOKUP(E296,'Rec.'!B:H,6,FALSE),"")</f>
        <v/>
      </c>
      <c r="E296" s="20" t="str">
        <f>_xlfn.IFERROR(VLOOKUP(ROW()-8,'Q2.SL'!B:Q,6,FALSE),"")</f>
        <v/>
      </c>
      <c r="F296" s="20" t="str">
        <f>VLOOKUP(E296,'Q2.SL'!G:O,6,FALSE)</f>
        <v/>
      </c>
      <c r="G296" s="31" t="str">
        <f>IF(ROW()-8&gt;'Inf.'!$I$10,"",VLOOKUP(E296,'Q2.SL'!G:O,4,FALSE))</f>
        <v/>
      </c>
      <c r="H296" s="20" t="str">
        <f>IF(ROW()-8&gt;'Inf.'!$I$10,"",VLOOKUP(E296,'Q2.SL'!G:O,5,FALSE))</f>
        <v/>
      </c>
      <c r="I296" s="46"/>
      <c r="J296" t="str">
        <f ca="1" t="shared" si="4"/>
        <v/>
      </c>
    </row>
    <row r="297" spans="1:10" ht="21.95" customHeight="1">
      <c r="A297" s="20" t="str">
        <f>VLOOKUP(E297,'Q2.SL'!G:O,8,FALSE)</f>
        <v/>
      </c>
      <c r="B297" s="21" t="str">
        <f>_xlfn.IFERROR(VLOOKUP(E297,'Rec.'!B:H,4,FALSE),"")</f>
        <v/>
      </c>
      <c r="C297" s="21" t="str">
        <f>_xlfn.IFERROR(VLOOKUP(E297,'Rec.'!B:H,5,FALSE),"")</f>
        <v/>
      </c>
      <c r="D297" s="20" t="str">
        <f>_xlfn.IFERROR(VLOOKUP(E297,'Rec.'!B:H,6,FALSE),"")</f>
        <v/>
      </c>
      <c r="E297" s="20" t="str">
        <f>_xlfn.IFERROR(VLOOKUP(ROW()-8,'Q2.SL'!B:Q,6,FALSE),"")</f>
        <v/>
      </c>
      <c r="F297" s="20" t="str">
        <f>VLOOKUP(E297,'Q2.SL'!G:O,6,FALSE)</f>
        <v/>
      </c>
      <c r="G297" s="31" t="str">
        <f>IF(ROW()-8&gt;'Inf.'!$I$10,"",VLOOKUP(E297,'Q2.SL'!G:O,4,FALSE))</f>
        <v/>
      </c>
      <c r="H297" s="20" t="str">
        <f>IF(ROW()-8&gt;'Inf.'!$I$10,"",VLOOKUP(E297,'Q2.SL'!G:O,5,FALSE))</f>
        <v/>
      </c>
      <c r="I297" s="46"/>
      <c r="J297" t="str">
        <f ca="1" t="shared" si="4"/>
        <v/>
      </c>
    </row>
    <row r="298" spans="1:10" ht="21.95" customHeight="1">
      <c r="A298" s="20" t="str">
        <f>VLOOKUP(E298,'Q2.SL'!G:O,8,FALSE)</f>
        <v/>
      </c>
      <c r="B298" s="21" t="str">
        <f>_xlfn.IFERROR(VLOOKUP(E298,'Rec.'!B:H,4,FALSE),"")</f>
        <v/>
      </c>
      <c r="C298" s="21" t="str">
        <f>_xlfn.IFERROR(VLOOKUP(E298,'Rec.'!B:H,5,FALSE),"")</f>
        <v/>
      </c>
      <c r="D298" s="20" t="str">
        <f>_xlfn.IFERROR(VLOOKUP(E298,'Rec.'!B:H,6,FALSE),"")</f>
        <v/>
      </c>
      <c r="E298" s="20" t="str">
        <f>_xlfn.IFERROR(VLOOKUP(ROW()-8,'Q2.SL'!B:Q,6,FALSE),"")</f>
        <v/>
      </c>
      <c r="F298" s="20" t="str">
        <f>VLOOKUP(E298,'Q2.SL'!G:O,6,FALSE)</f>
        <v/>
      </c>
      <c r="G298" s="31" t="str">
        <f>IF(ROW()-8&gt;'Inf.'!$I$10,"",VLOOKUP(E298,'Q2.SL'!G:O,4,FALSE))</f>
        <v/>
      </c>
      <c r="H298" s="20" t="str">
        <f>IF(ROW()-8&gt;'Inf.'!$I$10,"",VLOOKUP(E298,'Q2.SL'!G:O,5,FALSE))</f>
        <v/>
      </c>
      <c r="I298" s="46"/>
      <c r="J298" t="str">
        <f ca="1" t="shared" si="4"/>
        <v/>
      </c>
    </row>
    <row r="299" spans="1:10" ht="21.95" customHeight="1">
      <c r="A299" s="20" t="str">
        <f>VLOOKUP(E299,'Q2.SL'!G:O,8,FALSE)</f>
        <v/>
      </c>
      <c r="B299" s="21" t="str">
        <f>_xlfn.IFERROR(VLOOKUP(E299,'Rec.'!B:H,4,FALSE),"")</f>
        <v/>
      </c>
      <c r="C299" s="21" t="str">
        <f>_xlfn.IFERROR(VLOOKUP(E299,'Rec.'!B:H,5,FALSE),"")</f>
        <v/>
      </c>
      <c r="D299" s="20" t="str">
        <f>_xlfn.IFERROR(VLOOKUP(E299,'Rec.'!B:H,6,FALSE),"")</f>
        <v/>
      </c>
      <c r="E299" s="20" t="str">
        <f>_xlfn.IFERROR(VLOOKUP(ROW()-8,'Q2.SL'!B:Q,6,FALSE),"")</f>
        <v/>
      </c>
      <c r="F299" s="20" t="str">
        <f>VLOOKUP(E299,'Q2.SL'!G:O,6,FALSE)</f>
        <v/>
      </c>
      <c r="G299" s="31" t="str">
        <f>IF(ROW()-8&gt;'Inf.'!$I$10,"",VLOOKUP(E299,'Q2.SL'!G:O,4,FALSE))</f>
        <v/>
      </c>
      <c r="H299" s="20" t="str">
        <f>IF(ROW()-8&gt;'Inf.'!$I$10,"",VLOOKUP(E299,'Q2.SL'!G:O,5,FALSE))</f>
        <v/>
      </c>
      <c r="I299" s="46"/>
      <c r="J299" t="str">
        <f ca="1" t="shared" si="4"/>
        <v/>
      </c>
    </row>
    <row r="300" spans="1:10" ht="21.95" customHeight="1">
      <c r="A300" s="20" t="str">
        <f>VLOOKUP(E300,'Q2.SL'!G:O,8,FALSE)</f>
        <v/>
      </c>
      <c r="B300" s="21" t="str">
        <f>_xlfn.IFERROR(VLOOKUP(E300,'Rec.'!B:H,4,FALSE),"")</f>
        <v/>
      </c>
      <c r="C300" s="21" t="str">
        <f>_xlfn.IFERROR(VLOOKUP(E300,'Rec.'!B:H,5,FALSE),"")</f>
        <v/>
      </c>
      <c r="D300" s="20" t="str">
        <f>_xlfn.IFERROR(VLOOKUP(E300,'Rec.'!B:H,6,FALSE),"")</f>
        <v/>
      </c>
      <c r="E300" s="20" t="str">
        <f>_xlfn.IFERROR(VLOOKUP(ROW()-8,'Q2.SL'!B:Q,6,FALSE),"")</f>
        <v/>
      </c>
      <c r="F300" s="20" t="str">
        <f>VLOOKUP(E300,'Q2.SL'!G:O,6,FALSE)</f>
        <v/>
      </c>
      <c r="G300" s="31" t="str">
        <f>IF(ROW()-8&gt;'Inf.'!$I$10,"",VLOOKUP(E300,'Q2.SL'!G:O,4,FALSE))</f>
        <v/>
      </c>
      <c r="H300" s="20" t="str">
        <f>IF(ROW()-8&gt;'Inf.'!$I$10,"",VLOOKUP(E300,'Q2.SL'!G:O,5,FALSE))</f>
        <v/>
      </c>
      <c r="I300" s="46"/>
      <c r="J300" t="str">
        <f ca="1" t="shared" si="4"/>
        <v/>
      </c>
    </row>
    <row r="301" spans="1:10" ht="21.95" customHeight="1">
      <c r="A301" s="20" t="str">
        <f>VLOOKUP(E301,'Q2.SL'!G:O,8,FALSE)</f>
        <v/>
      </c>
      <c r="B301" s="21" t="str">
        <f>_xlfn.IFERROR(VLOOKUP(E301,'Rec.'!B:H,4,FALSE),"")</f>
        <v/>
      </c>
      <c r="C301" s="21" t="str">
        <f>_xlfn.IFERROR(VLOOKUP(E301,'Rec.'!B:H,5,FALSE),"")</f>
        <v/>
      </c>
      <c r="D301" s="20" t="str">
        <f>_xlfn.IFERROR(VLOOKUP(E301,'Rec.'!B:H,6,FALSE),"")</f>
        <v/>
      </c>
      <c r="E301" s="20" t="str">
        <f>_xlfn.IFERROR(VLOOKUP(ROW()-8,'Q2.SL'!B:Q,6,FALSE),"")</f>
        <v/>
      </c>
      <c r="F301" s="20" t="str">
        <f>VLOOKUP(E301,'Q2.SL'!G:O,6,FALSE)</f>
        <v/>
      </c>
      <c r="G301" s="31" t="str">
        <f>IF(ROW()-8&gt;'Inf.'!$I$10,"",VLOOKUP(E301,'Q2.SL'!G:O,4,FALSE))</f>
        <v/>
      </c>
      <c r="H301" s="20" t="str">
        <f>IF(ROW()-8&gt;'Inf.'!$I$10,"",VLOOKUP(E301,'Q2.SL'!G:O,5,FALSE))</f>
        <v/>
      </c>
      <c r="I301" s="46"/>
      <c r="J301" t="str">
        <f ca="1" t="shared" si="4"/>
        <v/>
      </c>
    </row>
    <row r="302" spans="1:10" ht="21.95" customHeight="1">
      <c r="A302" s="20" t="str">
        <f>VLOOKUP(E302,'Q2.SL'!G:O,8,FALSE)</f>
        <v/>
      </c>
      <c r="B302" s="21" t="str">
        <f>_xlfn.IFERROR(VLOOKUP(E302,'Rec.'!B:H,4,FALSE),"")</f>
        <v/>
      </c>
      <c r="C302" s="21" t="str">
        <f>_xlfn.IFERROR(VLOOKUP(E302,'Rec.'!B:H,5,FALSE),"")</f>
        <v/>
      </c>
      <c r="D302" s="20" t="str">
        <f>_xlfn.IFERROR(VLOOKUP(E302,'Rec.'!B:H,6,FALSE),"")</f>
        <v/>
      </c>
      <c r="E302" s="20" t="str">
        <f>_xlfn.IFERROR(VLOOKUP(ROW()-8,'Q2.SL'!B:Q,6,FALSE),"")</f>
        <v/>
      </c>
      <c r="F302" s="20" t="str">
        <f>VLOOKUP(E302,'Q2.SL'!G:O,6,FALSE)</f>
        <v/>
      </c>
      <c r="G302" s="31" t="str">
        <f>IF(ROW()-8&gt;'Inf.'!$I$10,"",VLOOKUP(E302,'Q2.SL'!G:O,4,FALSE))</f>
        <v/>
      </c>
      <c r="H302" s="20" t="str">
        <f>IF(ROW()-8&gt;'Inf.'!$I$10,"",VLOOKUP(E302,'Q2.SL'!G:O,5,FALSE))</f>
        <v/>
      </c>
      <c r="I302" s="46"/>
      <c r="J302" t="str">
        <f ca="1" t="shared" si="4"/>
        <v/>
      </c>
    </row>
    <row r="303" spans="1:10" ht="21.95" customHeight="1">
      <c r="A303" s="20" t="str">
        <f>VLOOKUP(E303,'Q2.SL'!G:O,8,FALSE)</f>
        <v/>
      </c>
      <c r="B303" s="21" t="str">
        <f>_xlfn.IFERROR(VLOOKUP(E303,'Rec.'!B:H,4,FALSE),"")</f>
        <v/>
      </c>
      <c r="C303" s="21" t="str">
        <f>_xlfn.IFERROR(VLOOKUP(E303,'Rec.'!B:H,5,FALSE),"")</f>
        <v/>
      </c>
      <c r="D303" s="20" t="str">
        <f>_xlfn.IFERROR(VLOOKUP(E303,'Rec.'!B:H,6,FALSE),"")</f>
        <v/>
      </c>
      <c r="E303" s="20" t="str">
        <f>_xlfn.IFERROR(VLOOKUP(ROW()-8,'Q2.SL'!B:Q,6,FALSE),"")</f>
        <v/>
      </c>
      <c r="F303" s="20" t="str">
        <f>VLOOKUP(E303,'Q2.SL'!G:O,6,FALSE)</f>
        <v/>
      </c>
      <c r="G303" s="31" t="str">
        <f>IF(ROW()-8&gt;'Inf.'!$I$10,"",VLOOKUP(E303,'Q2.SL'!G:O,4,FALSE))</f>
        <v/>
      </c>
      <c r="H303" s="20" t="str">
        <f>IF(ROW()-8&gt;'Inf.'!$I$10,"",VLOOKUP(E303,'Q2.SL'!G:O,5,FALSE))</f>
        <v/>
      </c>
      <c r="I303" s="46"/>
      <c r="J303" t="str">
        <f ca="1" t="shared" si="4"/>
        <v/>
      </c>
    </row>
    <row r="304" spans="1:10" ht="21.95" customHeight="1">
      <c r="A304" s="20" t="str">
        <f>VLOOKUP(E304,'Q2.SL'!G:O,8,FALSE)</f>
        <v/>
      </c>
      <c r="B304" s="21" t="str">
        <f>_xlfn.IFERROR(VLOOKUP(E304,'Rec.'!B:H,4,FALSE),"")</f>
        <v/>
      </c>
      <c r="C304" s="21" t="str">
        <f>_xlfn.IFERROR(VLOOKUP(E304,'Rec.'!B:H,5,FALSE),"")</f>
        <v/>
      </c>
      <c r="D304" s="20" t="str">
        <f>_xlfn.IFERROR(VLOOKUP(E304,'Rec.'!B:H,6,FALSE),"")</f>
        <v/>
      </c>
      <c r="E304" s="20" t="str">
        <f>_xlfn.IFERROR(VLOOKUP(ROW()-8,'Q2.SL'!B:Q,6,FALSE),"")</f>
        <v/>
      </c>
      <c r="F304" s="20" t="str">
        <f>VLOOKUP(E304,'Q2.SL'!G:O,6,FALSE)</f>
        <v/>
      </c>
      <c r="G304" s="31" t="str">
        <f>IF(ROW()-8&gt;'Inf.'!$I$10,"",VLOOKUP(E304,'Q2.SL'!G:O,4,FALSE))</f>
        <v/>
      </c>
      <c r="H304" s="20" t="str">
        <f>IF(ROW()-8&gt;'Inf.'!$I$10,"",VLOOKUP(E304,'Q2.SL'!G:O,5,FALSE))</f>
        <v/>
      </c>
      <c r="I304" s="46"/>
      <c r="J304" t="str">
        <f ca="1" t="shared" si="4"/>
        <v/>
      </c>
    </row>
    <row r="305" spans="1:10" ht="21.95" customHeight="1">
      <c r="A305" s="20" t="str">
        <f>VLOOKUP(E305,'Q2.SL'!G:O,8,FALSE)</f>
        <v/>
      </c>
      <c r="B305" s="21" t="str">
        <f>_xlfn.IFERROR(VLOOKUP(E305,'Rec.'!B:H,4,FALSE),"")</f>
        <v/>
      </c>
      <c r="C305" s="21" t="str">
        <f>_xlfn.IFERROR(VLOOKUP(E305,'Rec.'!B:H,5,FALSE),"")</f>
        <v/>
      </c>
      <c r="D305" s="20" t="str">
        <f>_xlfn.IFERROR(VLOOKUP(E305,'Rec.'!B:H,6,FALSE),"")</f>
        <v/>
      </c>
      <c r="E305" s="20" t="str">
        <f>_xlfn.IFERROR(VLOOKUP(ROW()-8,'Q2.SL'!B:Q,6,FALSE),"")</f>
        <v/>
      </c>
      <c r="F305" s="20" t="str">
        <f>VLOOKUP(E305,'Q2.SL'!G:O,6,FALSE)</f>
        <v/>
      </c>
      <c r="G305" s="31" t="str">
        <f>IF(ROW()-8&gt;'Inf.'!$I$10,"",VLOOKUP(E305,'Q2.SL'!G:O,4,FALSE))</f>
        <v/>
      </c>
      <c r="H305" s="20" t="str">
        <f>IF(ROW()-8&gt;'Inf.'!$I$10,"",VLOOKUP(E305,'Q2.SL'!G:O,5,FALSE))</f>
        <v/>
      </c>
      <c r="I305" s="46"/>
      <c r="J305" t="str">
        <f ca="1" t="shared" si="4"/>
        <v/>
      </c>
    </row>
    <row r="306" spans="1:10" ht="21.95" customHeight="1">
      <c r="A306" s="20" t="str">
        <f>VLOOKUP(E306,'Q2.SL'!G:O,8,FALSE)</f>
        <v/>
      </c>
      <c r="B306" s="21" t="str">
        <f>_xlfn.IFERROR(VLOOKUP(E306,'Rec.'!B:H,4,FALSE),"")</f>
        <v/>
      </c>
      <c r="C306" s="21" t="str">
        <f>_xlfn.IFERROR(VLOOKUP(E306,'Rec.'!B:H,5,FALSE),"")</f>
        <v/>
      </c>
      <c r="D306" s="20" t="str">
        <f>_xlfn.IFERROR(VLOOKUP(E306,'Rec.'!B:H,6,FALSE),"")</f>
        <v/>
      </c>
      <c r="E306" s="20" t="str">
        <f>_xlfn.IFERROR(VLOOKUP(ROW()-8,'Q2.SL'!B:Q,6,FALSE),"")</f>
        <v/>
      </c>
      <c r="F306" s="20" t="str">
        <f>VLOOKUP(E306,'Q2.SL'!G:O,6,FALSE)</f>
        <v/>
      </c>
      <c r="G306" s="31" t="str">
        <f>IF(ROW()-8&gt;'Inf.'!$I$10,"",VLOOKUP(E306,'Q2.SL'!G:O,4,FALSE))</f>
        <v/>
      </c>
      <c r="H306" s="20" t="str">
        <f>IF(ROW()-8&gt;'Inf.'!$I$10,"",VLOOKUP(E306,'Q2.SL'!G:O,5,FALSE))</f>
        <v/>
      </c>
      <c r="I306" s="46"/>
      <c r="J306" t="str">
        <f ca="1" t="shared" si="4"/>
        <v/>
      </c>
    </row>
    <row r="307" spans="1:10" ht="21.95" customHeight="1">
      <c r="A307" s="20" t="str">
        <f>VLOOKUP(E307,'Q2.SL'!G:O,8,FALSE)</f>
        <v/>
      </c>
      <c r="B307" s="21" t="str">
        <f>_xlfn.IFERROR(VLOOKUP(E307,'Rec.'!B:H,4,FALSE),"")</f>
        <v/>
      </c>
      <c r="C307" s="21" t="str">
        <f>_xlfn.IFERROR(VLOOKUP(E307,'Rec.'!B:H,5,FALSE),"")</f>
        <v/>
      </c>
      <c r="D307" s="20" t="str">
        <f>_xlfn.IFERROR(VLOOKUP(E307,'Rec.'!B:H,6,FALSE),"")</f>
        <v/>
      </c>
      <c r="E307" s="20" t="str">
        <f>_xlfn.IFERROR(VLOOKUP(ROW()-8,'Q2.SL'!B:Q,6,FALSE),"")</f>
        <v/>
      </c>
      <c r="F307" s="20" t="str">
        <f>VLOOKUP(E307,'Q2.SL'!G:O,6,FALSE)</f>
        <v/>
      </c>
      <c r="G307" s="31" t="str">
        <f>IF(ROW()-8&gt;'Inf.'!$I$10,"",VLOOKUP(E307,'Q2.SL'!G:O,4,FALSE))</f>
        <v/>
      </c>
      <c r="H307" s="20" t="str">
        <f>IF(ROW()-8&gt;'Inf.'!$I$10,"",VLOOKUP(E307,'Q2.SL'!G:O,5,FALSE))</f>
        <v/>
      </c>
      <c r="I307" s="46"/>
      <c r="J307" t="str">
        <f ca="1" t="shared" si="4"/>
        <v/>
      </c>
    </row>
    <row r="308" spans="1:10" ht="21.95" customHeight="1">
      <c r="A308" s="20" t="str">
        <f>VLOOKUP(E308,'Q2.SL'!G:O,8,FALSE)</f>
        <v/>
      </c>
      <c r="B308" s="21" t="str">
        <f>_xlfn.IFERROR(VLOOKUP(E308,'Rec.'!B:H,4,FALSE),"")</f>
        <v/>
      </c>
      <c r="C308" s="21" t="str">
        <f>_xlfn.IFERROR(VLOOKUP(E308,'Rec.'!B:H,5,FALSE),"")</f>
        <v/>
      </c>
      <c r="D308" s="20" t="str">
        <f>_xlfn.IFERROR(VLOOKUP(E308,'Rec.'!B:H,6,FALSE),"")</f>
        <v/>
      </c>
      <c r="E308" s="20" t="str">
        <f>_xlfn.IFERROR(VLOOKUP(ROW()-8,'Q2.SL'!B:Q,6,FALSE),"")</f>
        <v/>
      </c>
      <c r="F308" s="20" t="str">
        <f>VLOOKUP(E308,'Q2.SL'!G:O,6,FALSE)</f>
        <v/>
      </c>
      <c r="G308" s="31" t="str">
        <f>IF(ROW()-8&gt;'Inf.'!$I$10,"",VLOOKUP(E308,'Q2.SL'!G:O,4,FALSE))</f>
        <v/>
      </c>
      <c r="H308" s="20" t="str">
        <f>IF(ROW()-8&gt;'Inf.'!$I$10,"",VLOOKUP(E308,'Q2.SL'!G:O,5,FALSE))</f>
        <v/>
      </c>
      <c r="I308" s="46"/>
      <c r="J308" t="str">
        <f ca="1" t="shared" si="4"/>
        <v/>
      </c>
    </row>
    <row r="309" spans="1:10" ht="21.95" customHeight="1">
      <c r="A309" s="20" t="str">
        <f>VLOOKUP(E309,'Q2.SL'!G:O,8,FALSE)</f>
        <v/>
      </c>
      <c r="B309" s="21" t="str">
        <f>_xlfn.IFERROR(VLOOKUP(E309,'Rec.'!B:H,4,FALSE),"")</f>
        <v/>
      </c>
      <c r="C309" s="21" t="str">
        <f>_xlfn.IFERROR(VLOOKUP(E309,'Rec.'!B:H,5,FALSE),"")</f>
        <v/>
      </c>
      <c r="D309" s="20" t="str">
        <f>_xlfn.IFERROR(VLOOKUP(E309,'Rec.'!B:H,6,FALSE),"")</f>
        <v/>
      </c>
      <c r="E309" s="20" t="str">
        <f>_xlfn.IFERROR(VLOOKUP(ROW()-8,'Q2.SL'!B:Q,6,FALSE),"")</f>
        <v/>
      </c>
      <c r="F309" s="20" t="str">
        <f>VLOOKUP(E309,'Q2.SL'!G:O,6,FALSE)</f>
        <v/>
      </c>
      <c r="G309" s="31" t="str">
        <f>IF(ROW()-8&gt;'Inf.'!$I$10,"",VLOOKUP(E309,'Q2.SL'!G:O,4,FALSE))</f>
        <v/>
      </c>
      <c r="H309" s="20" t="str">
        <f>IF(ROW()-8&gt;'Inf.'!$I$10,"",VLOOKUP(E309,'Q2.SL'!G:O,5,FALSE))</f>
        <v/>
      </c>
      <c r="I309" s="46"/>
      <c r="J309" t="str">
        <f ca="1" t="shared" si="4"/>
        <v/>
      </c>
    </row>
  </sheetData>
  <mergeCells count="6">
    <mergeCell ref="G3:H3"/>
    <mergeCell ref="C4:D4"/>
    <mergeCell ref="C5:D5"/>
    <mergeCell ref="A1:I1"/>
    <mergeCell ref="A2:I2"/>
    <mergeCell ref="G5:H5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18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scale="85" r:id="rId2"/>
  <headerFooter>
    <oddFooter>&amp;L&amp;"B Titr"&amp;10Route Judge:  &amp;"B Mitra"&amp;12&amp;C&amp;"B Titr"&amp;10Category Judge:  &amp;"B Mitra"&amp;12Paťka Rafajdusová&amp;R&amp;"B Titr"&amp;10   Jury President:  &amp;"B Mitra"&amp;12Paťka Rafajdusová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308"/>
  <sheetViews>
    <sheetView workbookViewId="0" topLeftCell="C1">
      <pane ySplit="8" topLeftCell="A9" activePane="bottomLeft" state="frozen"/>
      <selection pane="topLeft" activeCell="C1" sqref="C1"/>
      <selection pane="bottomLeft" activeCell="I13" sqref="I13"/>
    </sheetView>
  </sheetViews>
  <sheetFormatPr defaultColWidth="9.00390625" defaultRowHeight="15"/>
  <cols>
    <col min="1" max="2" width="7.28125" style="8" hidden="1" customWidth="1"/>
    <col min="3" max="3" width="7.00390625" style="8" bestFit="1" customWidth="1"/>
    <col min="4" max="4" width="17.28125" style="8" customWidth="1"/>
    <col min="5" max="5" width="16.421875" style="8" customWidth="1"/>
    <col min="6" max="6" width="7.7109375" style="8" customWidth="1"/>
    <col min="7" max="7" width="9.28125" style="8" customWidth="1"/>
    <col min="8" max="8" width="15.57421875" style="47" customWidth="1"/>
    <col min="9" max="9" width="8.140625" style="48" customWidth="1"/>
    <col min="10" max="10" width="6.28125" style="49" customWidth="1"/>
    <col min="11" max="11" width="13.57421875" style="48" customWidth="1"/>
    <col min="12" max="12" width="10.7109375" style="12" hidden="1" customWidth="1"/>
    <col min="13" max="13" width="9.7109375" style="8" hidden="1" customWidth="1"/>
    <col min="14" max="15" width="10.00390625" style="8" hidden="1" customWidth="1"/>
    <col min="16" max="16" width="10.421875" style="8" hidden="1" customWidth="1"/>
    <col min="17" max="17" width="9.421875" style="8" customWidth="1"/>
    <col min="18" max="16384" width="9.00390625" style="8" customWidth="1"/>
  </cols>
  <sheetData>
    <row r="1" spans="3:13" s="33" customFormat="1" ht="18" customHeight="1">
      <c r="C1" s="107" t="str">
        <f>'Inf.'!C2&amp;" - "&amp;'Inf.'!C5</f>
        <v xml:space="preserve">2.Kolo SP a MSR  v Drytoolingu - Zilina La Skala  Slovakia </v>
      </c>
      <c r="D1" s="107"/>
      <c r="E1" s="107"/>
      <c r="F1" s="107"/>
      <c r="G1" s="107"/>
      <c r="H1" s="107"/>
      <c r="I1" s="34"/>
      <c r="M1" s="36"/>
    </row>
    <row r="2" spans="3:13" s="33" customFormat="1" ht="18" customHeight="1">
      <c r="C2" s="106" t="str">
        <f>"Startlist Qualification(3) "&amp;'Inf.'!C7&amp;" "&amp;'Inf.'!C8&amp;" Lead"</f>
        <v>Startlist Qualification(3) Man  Lead</v>
      </c>
      <c r="D2" s="106"/>
      <c r="E2" s="106"/>
      <c r="F2" s="106"/>
      <c r="G2" s="106"/>
      <c r="H2" s="106"/>
      <c r="I2" s="50"/>
      <c r="M2" s="36"/>
    </row>
    <row r="3" spans="4:13" s="33" customFormat="1" ht="18" customHeight="1">
      <c r="D3" s="70"/>
      <c r="E3" s="45"/>
      <c r="F3" s="45"/>
      <c r="G3" s="70"/>
      <c r="H3" s="70"/>
      <c r="I3" s="44"/>
      <c r="M3" s="36"/>
    </row>
    <row r="4" spans="4:13" s="33" customFormat="1" ht="18" customHeight="1">
      <c r="D4" s="37" t="s">
        <v>18</v>
      </c>
      <c r="E4" s="64" t="str">
        <f>'Inf.'!C5</f>
        <v xml:space="preserve">Zilina La Skala  Slovakia </v>
      </c>
      <c r="F4" s="108" t="str">
        <f>IF('Inf.'!C10="Flash","Reciption Open:","Isolation Open:")</f>
        <v>Reciption Open:</v>
      </c>
      <c r="G4" s="108"/>
      <c r="H4" s="65">
        <f>'Inf.'!G4</f>
        <v>0</v>
      </c>
      <c r="I4" s="48"/>
      <c r="M4" s="36"/>
    </row>
    <row r="5" spans="4:13" s="33" customFormat="1" ht="18" customHeight="1">
      <c r="D5" s="37" t="s">
        <v>19</v>
      </c>
      <c r="E5" s="40">
        <f>'Inf.'!F4</f>
        <v>45269</v>
      </c>
      <c r="F5" s="108" t="str">
        <f>IF('Inf.'!C10="Flash","Reciption Close:","Isolation Close:")</f>
        <v>Reciption Close:</v>
      </c>
      <c r="G5" s="108"/>
      <c r="H5" s="65">
        <f>'Inf.'!H4</f>
        <v>0</v>
      </c>
      <c r="I5" s="48"/>
      <c r="M5" s="36"/>
    </row>
    <row r="6" spans="4:13" s="33" customFormat="1" ht="18" customHeight="1">
      <c r="D6" s="38"/>
      <c r="E6" s="64"/>
      <c r="F6" s="108" t="s">
        <v>27</v>
      </c>
      <c r="G6" s="108"/>
      <c r="H6" s="65">
        <f>'Inf.'!I4</f>
        <v>0</v>
      </c>
      <c r="I6" s="48"/>
      <c r="M6" s="36"/>
    </row>
    <row r="7" spans="3:13" s="33" customFormat="1" ht="18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5" ht="35.1" customHeight="1">
      <c r="A8" t="s">
        <v>48</v>
      </c>
      <c r="C8" s="16" t="s">
        <v>14</v>
      </c>
      <c r="D8" s="78" t="s">
        <v>15</v>
      </c>
      <c r="E8" s="78" t="s">
        <v>16</v>
      </c>
      <c r="F8" s="79" t="s">
        <v>45</v>
      </c>
      <c r="G8" s="78" t="s">
        <v>22</v>
      </c>
      <c r="H8" s="78" t="s">
        <v>30</v>
      </c>
      <c r="I8" s="78" t="s">
        <v>23</v>
      </c>
      <c r="J8" s="78" t="s">
        <v>24</v>
      </c>
      <c r="K8" s="80" t="s">
        <v>41</v>
      </c>
      <c r="L8" s="11"/>
      <c r="N8" s="3" t="s">
        <v>25</v>
      </c>
      <c r="O8" s="3" t="s">
        <v>26</v>
      </c>
    </row>
    <row r="9" spans="1:16" ht="21.95" customHeight="1">
      <c r="A9" s="8">
        <f>_xlfn.IFERROR(IF((C9+ROUNDUP(MAX(C:C)/2,0))&gt;MAX(C:C),C9-ROUNDUP(MAX(C:C)/2,0)+IF(MOD(MAX(C:C),2)=0,0,1),C9+ROUNDUP(MAX(C:C)/2,0)),"")</f>
        <v>10</v>
      </c>
      <c r="B9" s="8">
        <f aca="true" t="shared" si="0" ref="B9:B72">P9</f>
        <v>8</v>
      </c>
      <c r="C9" s="20">
        <f>IF('Rec.'!H2&gt;0,COUNT('Rec.'!H$2:H2),"")</f>
        <v>1</v>
      </c>
      <c r="D9" s="21" t="str">
        <f>IF(C9&gt;'Inf.'!$I$10,"",VLOOKUP(A9,'Q1.SL'!B:F,2,FALSE))</f>
        <v>Lienerth</v>
      </c>
      <c r="E9" s="21" t="str">
        <f>IF(C9&gt;'Inf.'!$I$10,"",VLOOKUP(A9,'Q1.SL'!B:F,3,FALSE))</f>
        <v>Matyáš</v>
      </c>
      <c r="F9" s="20" t="str">
        <f>IF(C9&gt;'Inf.'!$I$10,"",VLOOKUP(A9,'Q1.SL'!B:F,4,FALSE))</f>
        <v>CZE</v>
      </c>
      <c r="G9" s="20">
        <f>IF(C9&gt;'Inf.'!$I$10,"",VLOOKUP(A9,'Q1.SL'!B:F,5,FALSE))</f>
        <v>39</v>
      </c>
      <c r="H9" s="42"/>
      <c r="I9" s="42">
        <v>16</v>
      </c>
      <c r="J9" s="43"/>
      <c r="K9" s="42">
        <v>1</v>
      </c>
      <c r="L9" s="12">
        <f>_xlfn.IFERROR(IF(C9&gt;'Inf.'!$I$10,"",I9),"")</f>
        <v>16</v>
      </c>
      <c r="M9" s="8">
        <f>_xlfn.IFERROR(IF('Inf.'!$C$10="Onsight",IF(L9="TOP",10^7+(10-J9)+(3-K9)*10,L9*10^5+(3-K9)*10),IF(L9="TOP",10^7+(3-K9)*10,L9*10^5+(3-K9)*10)),"")</f>
        <v>1600020</v>
      </c>
      <c r="N9" s="8">
        <f aca="true" t="shared" si="1" ref="N9:N72">_xlfn.IFERROR(RANK(M9,M:M,0),"")</f>
        <v>8</v>
      </c>
      <c r="O9" s="8">
        <f>_xlfn.IFERROR(N9*100+'Rec.'!I2,"")</f>
        <v>800.5924457788518</v>
      </c>
      <c r="P9" s="8">
        <f aca="true" t="shared" si="2" ref="P9:P72">_xlfn.IFERROR(RANK(O9,O:O,1),"")</f>
        <v>8</v>
      </c>
    </row>
    <row r="10" spans="1:16" ht="21.95" customHeight="1">
      <c r="A10" s="8">
        <f aca="true" t="shared" si="3" ref="A10:A73">_xlfn.IFERROR(IF((C10+ROUNDUP(MAX(C:C)/2,0))&gt;MAX(C:C),C10-ROUNDUP(MAX(C:C)/2,0)+IF(MOD(MAX(C:C),2)=0,0,1),C10+ROUNDUP(MAX(C:C)/2,0)),"")</f>
        <v>11</v>
      </c>
      <c r="B10" s="8">
        <f t="shared" si="0"/>
        <v>16</v>
      </c>
      <c r="C10" s="20">
        <f>IF('Rec.'!H3&gt;0,COUNT('Rec.'!H$2:H3),"")</f>
        <v>2</v>
      </c>
      <c r="D10" s="21" t="str">
        <f>IF(C10&gt;'Inf.'!$I$10,"",VLOOKUP(A10,'Q1.SL'!B:F,2,FALSE))</f>
        <v>Stec</v>
      </c>
      <c r="E10" s="21" t="str">
        <f>IF(C10&gt;'Inf.'!$I$10,"",VLOOKUP(A10,'Q1.SL'!B:F,3,FALSE))</f>
        <v>Premyslav</v>
      </c>
      <c r="F10" s="20" t="str">
        <f>IF(C10&gt;'Inf.'!$I$10,"",VLOOKUP(A10,'Q1.SL'!B:F,4,FALSE))</f>
        <v>POL</v>
      </c>
      <c r="G10" s="20">
        <f>IF(C10&gt;'Inf.'!$I$10,"",VLOOKUP(A10,'Q1.SL'!B:F,5,FALSE))</f>
        <v>29</v>
      </c>
      <c r="H10" s="42"/>
      <c r="I10" s="42">
        <v>12</v>
      </c>
      <c r="J10" s="43"/>
      <c r="K10" s="42">
        <v>1</v>
      </c>
      <c r="L10" s="12">
        <f>_xlfn.IFERROR(IF(C10&gt;'Inf.'!$I$10,"",I10),"")</f>
        <v>12</v>
      </c>
      <c r="M10" s="8">
        <f>_xlfn.IFERROR(IF('Inf.'!$C$10="Onsight",IF(L10="TOP",10^7+(10-J10)+(3-K10)*10,L10*10^5+(3-K10)*10),IF(L10="TOP",10^7+(3-K10)*10,L10*10^5+(3-K10)*10)),"")</f>
        <v>1200020</v>
      </c>
      <c r="N10" s="8">
        <f t="shared" si="1"/>
        <v>16</v>
      </c>
      <c r="O10" s="8">
        <f>_xlfn.IFERROR(N10*100+'Rec.'!I3,"")</f>
        <v>1600.6536795935338</v>
      </c>
      <c r="P10" s="8">
        <f t="shared" si="2"/>
        <v>16</v>
      </c>
    </row>
    <row r="11" spans="1:16" ht="21.95" customHeight="1">
      <c r="A11" s="8">
        <f t="shared" si="3"/>
        <v>12</v>
      </c>
      <c r="B11" s="8">
        <f t="shared" si="0"/>
        <v>10</v>
      </c>
      <c r="C11" s="20">
        <f>IF('Rec.'!H4&gt;0,COUNT('Rec.'!H$2:H4),"")</f>
        <v>3</v>
      </c>
      <c r="D11" s="21" t="str">
        <f>IF(C11&gt;'Inf.'!$I$10,"",VLOOKUP(A11,'Q1.SL'!B:F,2,FALSE))</f>
        <v>Sivák</v>
      </c>
      <c r="E11" s="21" t="str">
        <f>IF(C11&gt;'Inf.'!$I$10,"",VLOOKUP(A11,'Q1.SL'!B:F,3,FALSE))</f>
        <v>Pavol</v>
      </c>
      <c r="F11" s="20" t="str">
        <f>IF(C11&gt;'Inf.'!$I$10,"",VLOOKUP(A11,'Q1.SL'!B:F,4,FALSE))</f>
        <v>SVK</v>
      </c>
      <c r="G11" s="20">
        <f>IF(C11&gt;'Inf.'!$I$10,"",VLOOKUP(A11,'Q1.SL'!B:F,5,FALSE))</f>
        <v>45</v>
      </c>
      <c r="H11" s="42"/>
      <c r="I11" s="42">
        <v>15</v>
      </c>
      <c r="J11" s="43"/>
      <c r="K11" s="42">
        <v>1</v>
      </c>
      <c r="L11" s="12">
        <f>_xlfn.IFERROR(IF(C11&gt;'Inf.'!$I$10,"",I11),"")</f>
        <v>15</v>
      </c>
      <c r="M11" s="8">
        <f>_xlfn.IFERROR(IF('Inf.'!$C$10="Onsight",IF(L11="TOP",10^7+(10-J11)+(3-K11)*10,L11*10^5+(3-K11)*10),IF(L11="TOP",10^7+(3-K11)*10,L11*10^5+(3-K11)*10)),"")</f>
        <v>1500020</v>
      </c>
      <c r="N11" s="8">
        <f t="shared" si="1"/>
        <v>10</v>
      </c>
      <c r="O11" s="8">
        <f>_xlfn.IFERROR(N11*100+'Rec.'!I4,"")</f>
        <v>1000.6152707397669</v>
      </c>
      <c r="P11" s="8">
        <f t="shared" si="2"/>
        <v>10</v>
      </c>
    </row>
    <row r="12" spans="1:16" ht="21.95" customHeight="1">
      <c r="A12" s="8">
        <f t="shared" si="3"/>
        <v>13</v>
      </c>
      <c r="B12" s="8">
        <f t="shared" si="0"/>
        <v>17</v>
      </c>
      <c r="C12" s="20">
        <f>IF('Rec.'!H5&gt;0,COUNT('Rec.'!H$2:H5),"")</f>
        <v>4</v>
      </c>
      <c r="D12" s="21" t="str">
        <f>IF(C12&gt;'Inf.'!$I$10,"",VLOOKUP(A12,'Q1.SL'!B:F,2,FALSE))</f>
        <v>Marfiak</v>
      </c>
      <c r="E12" s="21" t="str">
        <f>IF(C12&gt;'Inf.'!$I$10,"",VLOOKUP(A12,'Q1.SL'!B:F,3,FALSE))</f>
        <v>Dávid</v>
      </c>
      <c r="F12" s="20" t="str">
        <f>IF(C12&gt;'Inf.'!$I$10,"",VLOOKUP(A12,'Q1.SL'!B:F,4,FALSE))</f>
        <v>SVK</v>
      </c>
      <c r="G12" s="20">
        <f>IF(C12&gt;'Inf.'!$I$10,"",VLOOKUP(A12,'Q1.SL'!B:F,5,FALSE))</f>
        <v>46</v>
      </c>
      <c r="H12" s="42"/>
      <c r="I12" s="42">
        <v>9.2</v>
      </c>
      <c r="J12" s="43"/>
      <c r="K12" s="42">
        <v>1</v>
      </c>
      <c r="L12" s="12">
        <f>_xlfn.IFERROR(IF(C12&gt;'Inf.'!$I$10,"",I12),"")</f>
        <v>9.2</v>
      </c>
      <c r="M12" s="8">
        <f>_xlfn.IFERROR(IF('Inf.'!$C$10="Onsight",IF(L12="TOP",10^7+(10-J12)+(3-K12)*10,L12*10^5+(3-K12)*10),IF(L12="TOP",10^7+(3-K12)*10,L12*10^5+(3-K12)*10)),"")</f>
        <v>920019.9999999999</v>
      </c>
      <c r="N12" s="8">
        <f t="shared" si="1"/>
        <v>17</v>
      </c>
      <c r="O12" s="8">
        <f>_xlfn.IFERROR(N12*100+'Rec.'!I5,"")</f>
        <v>1700.8468863513367</v>
      </c>
      <c r="P12" s="8">
        <f t="shared" si="2"/>
        <v>17</v>
      </c>
    </row>
    <row r="13" spans="1:16" ht="21.95" customHeight="1">
      <c r="A13" s="8">
        <f t="shared" si="3"/>
        <v>14</v>
      </c>
      <c r="B13" s="8">
        <f t="shared" si="0"/>
        <v>3</v>
      </c>
      <c r="C13" s="20">
        <f>IF('Rec.'!H6&gt;0,COUNT('Rec.'!H$2:H6),"")</f>
        <v>5</v>
      </c>
      <c r="D13" s="21" t="str">
        <f>IF(C13&gt;'Inf.'!$I$10,"",VLOOKUP(A13,'Q1.SL'!B:F,2,FALSE))</f>
        <v>Radovský</v>
      </c>
      <c r="E13" s="21" t="str">
        <f>IF(C13&gt;'Inf.'!$I$10,"",VLOOKUP(A13,'Q1.SL'!B:F,3,FALSE))</f>
        <v>Marek</v>
      </c>
      <c r="F13" s="20" t="str">
        <f>IF(C13&gt;'Inf.'!$I$10,"",VLOOKUP(A13,'Q1.SL'!B:F,4,FALSE))</f>
        <v>SVK</v>
      </c>
      <c r="G13" s="20">
        <f>IF(C13&gt;'Inf.'!$I$10,"",VLOOKUP(A13,'Q1.SL'!B:F,5,FALSE))</f>
        <v>47</v>
      </c>
      <c r="H13" s="42"/>
      <c r="I13" s="42">
        <v>21</v>
      </c>
      <c r="J13" s="43"/>
      <c r="K13" s="42">
        <v>1</v>
      </c>
      <c r="L13" s="12">
        <f>_xlfn.IFERROR(IF(C13&gt;'Inf.'!$I$10,"",I13),"")</f>
        <v>21</v>
      </c>
      <c r="M13" s="8">
        <f>_xlfn.IFERROR(IF('Inf.'!$C$10="Onsight",IF(L13="TOP",10^7+(10-J13)+(3-K13)*10,L13*10^5+(3-K13)*10),IF(L13="TOP",10^7+(3-K13)*10,L13*10^5+(3-K13)*10)),"")</f>
        <v>2100020</v>
      </c>
      <c r="N13" s="8">
        <f t="shared" si="1"/>
        <v>2</v>
      </c>
      <c r="O13" s="8">
        <f>_xlfn.IFERROR(N13*100+'Rec.'!I6,"")</f>
        <v>200.89433202980618</v>
      </c>
      <c r="P13" s="8">
        <f t="shared" si="2"/>
        <v>3</v>
      </c>
    </row>
    <row r="14" spans="1:16" ht="21.95" customHeight="1">
      <c r="A14" s="8">
        <f t="shared" si="3"/>
        <v>15</v>
      </c>
      <c r="B14" s="8">
        <f t="shared" si="0"/>
        <v>1</v>
      </c>
      <c r="C14" s="20">
        <f>IF('Rec.'!H7&gt;0,COUNT('Rec.'!H$2:H7),"")</f>
        <v>6</v>
      </c>
      <c r="D14" s="21" t="str">
        <f>IF(C14&gt;'Inf.'!$I$10,"",VLOOKUP(A14,'Q1.SL'!B:F,2,FALSE))</f>
        <v>Fraštia</v>
      </c>
      <c r="E14" s="21" t="str">
        <f>IF(C14&gt;'Inf.'!$I$10,"",VLOOKUP(A14,'Q1.SL'!B:F,3,FALSE))</f>
        <v>Emil</v>
      </c>
      <c r="F14" s="20" t="str">
        <f>IF(C14&gt;'Inf.'!$I$10,"",VLOOKUP(A14,'Q1.SL'!B:F,4,FALSE))</f>
        <v>SVK</v>
      </c>
      <c r="G14" s="20">
        <f>IF(C14&gt;'Inf.'!$I$10,"",VLOOKUP(A14,'Q1.SL'!B:F,5,FALSE))</f>
        <v>56</v>
      </c>
      <c r="H14" s="42"/>
      <c r="I14" s="42">
        <v>23</v>
      </c>
      <c r="J14" s="43"/>
      <c r="K14" s="42">
        <v>1</v>
      </c>
      <c r="L14" s="12">
        <f>_xlfn.IFERROR(IF(C14&gt;'Inf.'!$I$10,"",I14),"")</f>
        <v>23</v>
      </c>
      <c r="M14" s="8">
        <f>_xlfn.IFERROR(IF('Inf.'!$C$10="Onsight",IF(L14="TOP",10^7+(10-J14)+(3-K14)*10,L14*10^5+(3-K14)*10),IF(L14="TOP",10^7+(3-K14)*10,L14*10^5+(3-K14)*10)),"")</f>
        <v>2300020</v>
      </c>
      <c r="N14" s="8">
        <f t="shared" si="1"/>
        <v>1</v>
      </c>
      <c r="O14" s="8">
        <f>_xlfn.IFERROR(N14*100+'Rec.'!I7,"")</f>
        <v>100.60437180157506</v>
      </c>
      <c r="P14" s="8">
        <f t="shared" si="2"/>
        <v>1</v>
      </c>
    </row>
    <row r="15" spans="1:16" ht="21.95" customHeight="1">
      <c r="A15" s="8">
        <f t="shared" si="3"/>
        <v>16</v>
      </c>
      <c r="B15" s="8">
        <f t="shared" si="0"/>
        <v>12</v>
      </c>
      <c r="C15" s="20">
        <f>IF('Rec.'!H8&gt;0,COUNT('Rec.'!H$2:H8),"")</f>
        <v>7</v>
      </c>
      <c r="D15" s="21" t="str">
        <f>IF(C15&gt;'Inf.'!$I$10,"",VLOOKUP(A15,'Q1.SL'!B:F,2,FALSE))</f>
        <v>Mrovčák</v>
      </c>
      <c r="E15" s="21" t="str">
        <f>IF(C15&gt;'Inf.'!$I$10,"",VLOOKUP(A15,'Q1.SL'!B:F,3,FALSE))</f>
        <v>František</v>
      </c>
      <c r="F15" s="20" t="str">
        <f>IF(C15&gt;'Inf.'!$I$10,"",VLOOKUP(A15,'Q1.SL'!B:F,4,FALSE))</f>
        <v>SVK</v>
      </c>
      <c r="G15" s="20">
        <f>IF(C15&gt;'Inf.'!$I$10,"",VLOOKUP(A15,'Q1.SL'!B:F,5,FALSE))</f>
        <v>33</v>
      </c>
      <c r="H15" s="42"/>
      <c r="I15" s="42">
        <v>12.1</v>
      </c>
      <c r="J15" s="43"/>
      <c r="K15" s="42">
        <v>1</v>
      </c>
      <c r="L15" s="12">
        <f>_xlfn.IFERROR(IF(C15&gt;'Inf.'!$I$10,"",I15),"")</f>
        <v>12.1</v>
      </c>
      <c r="M15" s="8">
        <f>_xlfn.IFERROR(IF('Inf.'!$C$10="Onsight",IF(L15="TOP",10^7+(10-J15)+(3-K15)*10,L15*10^5+(3-K15)*10),IF(L15="TOP",10^7+(3-K15)*10,L15*10^5+(3-K15)*10)),"")</f>
        <v>1210020</v>
      </c>
      <c r="N15" s="8">
        <f t="shared" si="1"/>
        <v>12</v>
      </c>
      <c r="O15" s="8">
        <f>_xlfn.IFERROR(N15*100+'Rec.'!I8,"")</f>
        <v>1200.2548890143482</v>
      </c>
      <c r="P15" s="8">
        <f t="shared" si="2"/>
        <v>12</v>
      </c>
    </row>
    <row r="16" spans="1:16" ht="21.95" customHeight="1">
      <c r="A16" s="8">
        <f t="shared" si="3"/>
        <v>17</v>
      </c>
      <c r="B16" s="8">
        <f t="shared" si="0"/>
        <v>14</v>
      </c>
      <c r="C16" s="20">
        <f>IF('Rec.'!H9&gt;0,COUNT('Rec.'!H$2:H9),"")</f>
        <v>8</v>
      </c>
      <c r="D16" s="21" t="str">
        <f>IF(C16&gt;'Inf.'!$I$10,"",VLOOKUP(A16,'Q1.SL'!B:F,2,FALSE))</f>
        <v>Pawlovski</v>
      </c>
      <c r="E16" s="21" t="str">
        <f>IF(C16&gt;'Inf.'!$I$10,"",VLOOKUP(A16,'Q1.SL'!B:F,3,FALSE))</f>
        <v>Pavel</v>
      </c>
      <c r="F16" s="20" t="str">
        <f>IF(C16&gt;'Inf.'!$I$10,"",VLOOKUP(A16,'Q1.SL'!B:F,4,FALSE))</f>
        <v>POL</v>
      </c>
      <c r="G16" s="20">
        <f>IF(C16&gt;'Inf.'!$I$10,"",VLOOKUP(A16,'Q1.SL'!B:F,5,FALSE))</f>
        <v>34</v>
      </c>
      <c r="H16" s="42"/>
      <c r="I16" s="42">
        <v>12.1</v>
      </c>
      <c r="J16" s="43"/>
      <c r="K16" s="42">
        <v>1</v>
      </c>
      <c r="L16" s="12">
        <f>_xlfn.IFERROR(IF(C16&gt;'Inf.'!$I$10,"",I16),"")</f>
        <v>12.1</v>
      </c>
      <c r="M16" s="8">
        <f>_xlfn.IFERROR(IF('Inf.'!$C$10="Onsight",IF(L16="TOP",10^7+(10-J16)+(3-K16)*10,L16*10^5+(3-K16)*10),IF(L16="TOP",10^7+(3-K16)*10,L16*10^5+(3-K16)*10)),"")</f>
        <v>1210020</v>
      </c>
      <c r="N16" s="8">
        <f t="shared" si="1"/>
        <v>12</v>
      </c>
      <c r="O16" s="8">
        <f>_xlfn.IFERROR(N16*100+'Rec.'!I9,"")</f>
        <v>1200.5442549022102</v>
      </c>
      <c r="P16" s="8">
        <f t="shared" si="2"/>
        <v>14</v>
      </c>
    </row>
    <row r="17" spans="1:16" ht="21.95" customHeight="1">
      <c r="A17" s="8">
        <f t="shared" si="3"/>
        <v>1</v>
      </c>
      <c r="B17" s="8">
        <f t="shared" si="0"/>
        <v>6</v>
      </c>
      <c r="C17" s="20">
        <f>IF('Rec.'!H10&gt;0,COUNT('Rec.'!H$2:H10),"")</f>
        <v>9</v>
      </c>
      <c r="D17" s="21" t="str">
        <f>IF(C17&gt;'Inf.'!$I$10,"",VLOOKUP(A17,'Q1.SL'!B:F,2,FALSE))</f>
        <v>Mrovčák</v>
      </c>
      <c r="E17" s="21" t="str">
        <f>IF(C17&gt;'Inf.'!$I$10,"",VLOOKUP(A17,'Q1.SL'!B:F,3,FALSE))</f>
        <v>Miroslav</v>
      </c>
      <c r="F17" s="20" t="str">
        <f>IF(C17&gt;'Inf.'!$I$10,"",VLOOKUP(A17,'Q1.SL'!B:F,4,FALSE))</f>
        <v>SVK</v>
      </c>
      <c r="G17" s="20">
        <f>IF(C17&gt;'Inf.'!$I$10,"",VLOOKUP(A17,'Q1.SL'!B:F,5,FALSE))</f>
        <v>32</v>
      </c>
      <c r="H17" s="42"/>
      <c r="I17" s="42">
        <v>18.1</v>
      </c>
      <c r="J17" s="43"/>
      <c r="K17" s="42">
        <v>1</v>
      </c>
      <c r="L17" s="12">
        <f>_xlfn.IFERROR(IF(C17&gt;'Inf.'!$I$10,"",I17),"")</f>
        <v>18.1</v>
      </c>
      <c r="M17" s="8">
        <f>_xlfn.IFERROR(IF('Inf.'!$C$10="Onsight",IF(L17="TOP",10^7+(10-J17)+(3-K17)*10,L17*10^5+(3-K17)*10),IF(L17="TOP",10^7+(3-K17)*10,L17*10^5+(3-K17)*10)),"")</f>
        <v>1810020.0000000002</v>
      </c>
      <c r="N17" s="8">
        <f t="shared" si="1"/>
        <v>6</v>
      </c>
      <c r="O17" s="8">
        <f>_xlfn.IFERROR(N17*100+'Rec.'!I10,"")</f>
        <v>600.9804677815423</v>
      </c>
      <c r="P17" s="8">
        <f t="shared" si="2"/>
        <v>6</v>
      </c>
    </row>
    <row r="18" spans="1:16" ht="21.95" customHeight="1">
      <c r="A18" s="8">
        <f t="shared" si="3"/>
        <v>2</v>
      </c>
      <c r="B18" s="8">
        <f t="shared" si="0"/>
        <v>13</v>
      </c>
      <c r="C18" s="20">
        <f>IF('Rec.'!H11&gt;0,COUNT('Rec.'!H$2:H11),"")</f>
        <v>10</v>
      </c>
      <c r="D18" s="21" t="str">
        <f>IF(C18&gt;'Inf.'!$I$10,"",VLOOKUP(A18,'Q1.SL'!B:F,2,FALSE))</f>
        <v>Nečej</v>
      </c>
      <c r="E18" s="21" t="str">
        <f>IF(C18&gt;'Inf.'!$I$10,"",VLOOKUP(A18,'Q1.SL'!B:F,3,FALSE))</f>
        <v>Martin</v>
      </c>
      <c r="F18" s="20" t="str">
        <f>IF(C18&gt;'Inf.'!$I$10,"",VLOOKUP(A18,'Q1.SL'!B:F,4,FALSE))</f>
        <v>SVK</v>
      </c>
      <c r="G18" s="20">
        <f>IF(C18&gt;'Inf.'!$I$10,"",VLOOKUP(A18,'Q1.SL'!B:F,5,FALSE))</f>
        <v>69</v>
      </c>
      <c r="H18" s="42"/>
      <c r="I18" s="42">
        <v>12.1</v>
      </c>
      <c r="J18" s="43"/>
      <c r="K18" s="42">
        <v>1</v>
      </c>
      <c r="L18" s="12">
        <f>_xlfn.IFERROR(IF(C18&gt;'Inf.'!$I$10,"",I18),"")</f>
        <v>12.1</v>
      </c>
      <c r="M18" s="8">
        <f>_xlfn.IFERROR(IF('Inf.'!$C$10="Onsight",IF(L18="TOP",10^7+(10-J18)+(3-K18)*10,L18*10^5+(3-K18)*10),IF(L18="TOP",10^7+(3-K18)*10,L18*10^5+(3-K18)*10)),"")</f>
        <v>1210020</v>
      </c>
      <c r="N18" s="8">
        <f t="shared" si="1"/>
        <v>12</v>
      </c>
      <c r="O18" s="8">
        <f>_xlfn.IFERROR(N18*100+'Rec.'!I11,"")</f>
        <v>1200.5152881294912</v>
      </c>
      <c r="P18" s="8">
        <f t="shared" si="2"/>
        <v>13</v>
      </c>
    </row>
    <row r="19" spans="1:16" ht="21.95" customHeight="1">
      <c r="A19" s="8">
        <f t="shared" si="3"/>
        <v>3</v>
      </c>
      <c r="B19" s="8">
        <f t="shared" si="0"/>
        <v>11</v>
      </c>
      <c r="C19" s="20">
        <f>IF('Rec.'!H12&gt;0,COUNT('Rec.'!H$2:H12),"")</f>
        <v>11</v>
      </c>
      <c r="D19" s="21" t="str">
        <f>IF(C19&gt;'Inf.'!$I$10,"",VLOOKUP(A19,'Q1.SL'!B:F,2,FALSE))</f>
        <v>Mikel</v>
      </c>
      <c r="E19" s="21" t="str">
        <f>IF(C19&gt;'Inf.'!$I$10,"",VLOOKUP(A19,'Q1.SL'!B:F,3,FALSE))</f>
        <v>Jan</v>
      </c>
      <c r="F19" s="20" t="str">
        <f>IF(C19&gt;'Inf.'!$I$10,"",VLOOKUP(A19,'Q1.SL'!B:F,4,FALSE))</f>
        <v>CZE</v>
      </c>
      <c r="G19" s="20">
        <f>IF(C19&gt;'Inf.'!$I$10,"",VLOOKUP(A19,'Q1.SL'!B:F,5,FALSE))</f>
        <v>31</v>
      </c>
      <c r="H19" s="42"/>
      <c r="I19" s="42">
        <v>12.2</v>
      </c>
      <c r="J19" s="43"/>
      <c r="K19" s="42">
        <v>1</v>
      </c>
      <c r="L19" s="12">
        <f>_xlfn.IFERROR(IF(C19&gt;'Inf.'!$I$10,"",I19),"")</f>
        <v>12.2</v>
      </c>
      <c r="M19" s="8">
        <f>_xlfn.IFERROR(IF('Inf.'!$C$10="Onsight",IF(L19="TOP",10^7+(10-J19)+(3-K19)*10,L19*10^5+(3-K19)*10),IF(L19="TOP",10^7+(3-K19)*10,L19*10^5+(3-K19)*10)),"")</f>
        <v>1220020</v>
      </c>
      <c r="N19" s="8">
        <f t="shared" si="1"/>
        <v>11</v>
      </c>
      <c r="O19" s="8">
        <f>_xlfn.IFERROR(N19*100+'Rec.'!I12,"")</f>
        <v>1100.6634055445234</v>
      </c>
      <c r="P19" s="8">
        <f t="shared" si="2"/>
        <v>11</v>
      </c>
    </row>
    <row r="20" spans="1:16" ht="21.95" customHeight="1">
      <c r="A20" s="8">
        <f t="shared" si="3"/>
        <v>4</v>
      </c>
      <c r="B20" s="8">
        <f t="shared" si="0"/>
        <v>9</v>
      </c>
      <c r="C20" s="20">
        <f>IF('Rec.'!H13&gt;0,COUNT('Rec.'!H$2:H13),"")</f>
        <v>12</v>
      </c>
      <c r="D20" s="21" t="str">
        <f>IF(C20&gt;'Inf.'!$I$10,"",VLOOKUP(A20,'Q1.SL'!B:F,2,FALSE))</f>
        <v>Stryhala</v>
      </c>
      <c r="E20" s="21" t="str">
        <f>IF(C20&gt;'Inf.'!$I$10,"",VLOOKUP(A20,'Q1.SL'!B:F,3,FALSE))</f>
        <v>Miroslaw</v>
      </c>
      <c r="F20" s="20" t="str">
        <f>IF(C20&gt;'Inf.'!$I$10,"",VLOOKUP(A20,'Q1.SL'!B:F,4,FALSE))</f>
        <v>POL</v>
      </c>
      <c r="G20" s="20">
        <f>IF(C20&gt;'Inf.'!$I$10,"",VLOOKUP(A20,'Q1.SL'!B:F,5,FALSE))</f>
        <v>52</v>
      </c>
      <c r="H20" s="42"/>
      <c r="I20" s="42">
        <v>16</v>
      </c>
      <c r="J20" s="43"/>
      <c r="K20" s="42">
        <v>1</v>
      </c>
      <c r="L20" s="12">
        <f>_xlfn.IFERROR(IF(C20&gt;'Inf.'!$I$10,"",I20),"")</f>
        <v>16</v>
      </c>
      <c r="M20" s="8">
        <f>_xlfn.IFERROR(IF('Inf.'!$C$10="Onsight",IF(L20="TOP",10^7+(10-J20)+(3-K20)*10,L20*10^5+(3-K20)*10),IF(L20="TOP",10^7+(3-K20)*10,L20*10^5+(3-K20)*10)),"")</f>
        <v>1600020</v>
      </c>
      <c r="N20" s="8">
        <f t="shared" si="1"/>
        <v>8</v>
      </c>
      <c r="O20" s="8">
        <f>_xlfn.IFERROR(N20*100+'Rec.'!I13,"")</f>
        <v>800.6087878149165</v>
      </c>
      <c r="P20" s="8">
        <f t="shared" si="2"/>
        <v>9</v>
      </c>
    </row>
    <row r="21" spans="1:16" ht="21.95" customHeight="1">
      <c r="A21" s="8">
        <f t="shared" si="3"/>
        <v>5</v>
      </c>
      <c r="B21" s="8">
        <f t="shared" si="0"/>
        <v>15</v>
      </c>
      <c r="C21" s="20">
        <f>IF('Rec.'!H14&gt;0,COUNT('Rec.'!H$2:H14),"")</f>
        <v>13</v>
      </c>
      <c r="D21" s="21" t="str">
        <f>IF(C21&gt;'Inf.'!$I$10,"",VLOOKUP(A21,'Q1.SL'!B:F,2,FALSE))</f>
        <v>Šustr</v>
      </c>
      <c r="E21" s="21" t="str">
        <f>IF(C21&gt;'Inf.'!$I$10,"",VLOOKUP(A21,'Q1.SL'!B:F,3,FALSE))</f>
        <v>Ján</v>
      </c>
      <c r="F21" s="20" t="str">
        <f>IF(C21&gt;'Inf.'!$I$10,"",VLOOKUP(A21,'Q1.SL'!B:F,4,FALSE))</f>
        <v>SVK</v>
      </c>
      <c r="G21" s="20">
        <f>IF(C21&gt;'Inf.'!$I$10,"",VLOOKUP(A21,'Q1.SL'!B:F,5,FALSE))</f>
        <v>55</v>
      </c>
      <c r="H21" s="42"/>
      <c r="I21" s="42">
        <v>12.1</v>
      </c>
      <c r="J21" s="43"/>
      <c r="K21" s="42">
        <v>1</v>
      </c>
      <c r="L21" s="12">
        <f>_xlfn.IFERROR(IF(C21&gt;'Inf.'!$I$10,"",I21),"")</f>
        <v>12.1</v>
      </c>
      <c r="M21" s="8">
        <f>_xlfn.IFERROR(IF('Inf.'!$C$10="Onsight",IF(L21="TOP",10^7+(10-J21)+(3-K21)*10,L21*10^5+(3-K21)*10),IF(L21="TOP",10^7+(3-K21)*10,L21*10^5+(3-K21)*10)),"")</f>
        <v>1210020</v>
      </c>
      <c r="N21" s="8">
        <f t="shared" si="1"/>
        <v>12</v>
      </c>
      <c r="O21" s="8">
        <f>_xlfn.IFERROR(N21*100+'Rec.'!I14,"")</f>
        <v>1200.7156830609865</v>
      </c>
      <c r="P21" s="8">
        <f t="shared" si="2"/>
        <v>15</v>
      </c>
    </row>
    <row r="22" spans="1:16" ht="21.95" customHeight="1">
      <c r="A22" s="8">
        <f t="shared" si="3"/>
        <v>6</v>
      </c>
      <c r="B22" s="8">
        <f t="shared" si="0"/>
        <v>4</v>
      </c>
      <c r="C22" s="20">
        <f>IF('Rec.'!H15&gt;0,COUNT('Rec.'!H$2:H15),"")</f>
        <v>14</v>
      </c>
      <c r="D22" s="21" t="str">
        <f>IF(C22&gt;'Inf.'!$I$10,"",VLOOKUP(A22,'Q1.SL'!B:F,2,FALSE))</f>
        <v>Lienerth</v>
      </c>
      <c r="E22" s="21" t="str">
        <f>IF(C22&gt;'Inf.'!$I$10,"",VLOOKUP(A22,'Q1.SL'!B:F,3,FALSE))</f>
        <v>Radek</v>
      </c>
      <c r="F22" s="20" t="str">
        <f>IF(C22&gt;'Inf.'!$I$10,"",VLOOKUP(A22,'Q1.SL'!B:F,4,FALSE))</f>
        <v>CZE</v>
      </c>
      <c r="G22" s="20">
        <f>IF(C22&gt;'Inf.'!$I$10,"",VLOOKUP(A22,'Q1.SL'!B:F,5,FALSE))</f>
        <v>28</v>
      </c>
      <c r="H22" s="42"/>
      <c r="I22" s="42">
        <v>20</v>
      </c>
      <c r="J22" s="43"/>
      <c r="K22" s="42">
        <v>1</v>
      </c>
      <c r="L22" s="12">
        <f>_xlfn.IFERROR(IF(C22&gt;'Inf.'!$I$10,"",I22),"")</f>
        <v>20</v>
      </c>
      <c r="M22" s="8">
        <f>_xlfn.IFERROR(IF('Inf.'!$C$10="Onsight",IF(L22="TOP",10^7+(10-J22)+(3-K22)*10,L22*10^5+(3-K22)*10),IF(L22="TOP",10^7+(3-K22)*10,L22*10^5+(3-K22)*10)),"")</f>
        <v>2000020</v>
      </c>
      <c r="N22" s="8">
        <f t="shared" si="1"/>
        <v>4</v>
      </c>
      <c r="O22" s="8">
        <f>_xlfn.IFERROR(N22*100+'Rec.'!I15,"")</f>
        <v>400.2898258710186</v>
      </c>
      <c r="P22" s="8">
        <f t="shared" si="2"/>
        <v>4</v>
      </c>
    </row>
    <row r="23" spans="1:16" ht="21.95" customHeight="1">
      <c r="A23" s="8">
        <f t="shared" si="3"/>
        <v>7</v>
      </c>
      <c r="B23" s="8">
        <f t="shared" si="0"/>
        <v>2</v>
      </c>
      <c r="C23" s="20">
        <f>IF('Rec.'!H16&gt;0,COUNT('Rec.'!H$2:H16),"")</f>
        <v>15</v>
      </c>
      <c r="D23" s="21" t="str">
        <f>IF(C23&gt;'Inf.'!$I$10,"",VLOOKUP(A23,'Q1.SL'!B:F,2,FALSE))</f>
        <v>Černý</v>
      </c>
      <c r="E23" s="21" t="str">
        <f>IF(C23&gt;'Inf.'!$I$10,"",VLOOKUP(A23,'Q1.SL'!B:F,3,FALSE))</f>
        <v>Marek</v>
      </c>
      <c r="F23" s="20" t="str">
        <f>IF(C23&gt;'Inf.'!$I$10,"",VLOOKUP(A23,'Q1.SL'!B:F,4,FALSE))</f>
        <v>SVK</v>
      </c>
      <c r="G23" s="20">
        <f>IF(C23&gt;'Inf.'!$I$10,"",VLOOKUP(A23,'Q1.SL'!B:F,5,FALSE))</f>
        <v>35</v>
      </c>
      <c r="H23" s="42"/>
      <c r="I23" s="42">
        <v>21</v>
      </c>
      <c r="J23" s="43"/>
      <c r="K23" s="42">
        <v>1</v>
      </c>
      <c r="L23" s="12">
        <f>_xlfn.IFERROR(IF(C23&gt;'Inf.'!$I$10,"",I23),"")</f>
        <v>21</v>
      </c>
      <c r="M23" s="8">
        <f>_xlfn.IFERROR(IF('Inf.'!$C$10="Onsight",IF(L23="TOP",10^7+(10-J23)+(3-K23)*10,L23*10^5+(3-K23)*10),IF(L23="TOP",10^7+(3-K23)*10,L23*10^5+(3-K23)*10)),"")</f>
        <v>2100020</v>
      </c>
      <c r="N23" s="8">
        <f t="shared" si="1"/>
        <v>2</v>
      </c>
      <c r="O23" s="8">
        <f>_xlfn.IFERROR(N23*100+'Rec.'!I16,"")</f>
        <v>200.76599259219168</v>
      </c>
      <c r="P23" s="8">
        <f t="shared" si="2"/>
        <v>2</v>
      </c>
    </row>
    <row r="24" spans="1:16" ht="21.95" customHeight="1">
      <c r="A24" s="8">
        <f t="shared" si="3"/>
        <v>8</v>
      </c>
      <c r="B24" s="8">
        <f t="shared" si="0"/>
        <v>5</v>
      </c>
      <c r="C24" s="20">
        <f>IF('Rec.'!H17&gt;0,COUNT('Rec.'!H$2:H17),"")</f>
        <v>16</v>
      </c>
      <c r="D24" s="21" t="str">
        <f>IF(C24&gt;'Inf.'!$I$10,"",VLOOKUP(A24,'Q1.SL'!B:F,2,FALSE))</f>
        <v>Hamerský</v>
      </c>
      <c r="E24" s="21" t="str">
        <f>IF(C24&gt;'Inf.'!$I$10,"",VLOOKUP(A24,'Q1.SL'!B:F,3,FALSE))</f>
        <v>Oliver</v>
      </c>
      <c r="F24" s="20" t="str">
        <f>IF(C24&gt;'Inf.'!$I$10,"",VLOOKUP(A24,'Q1.SL'!B:F,4,FALSE))</f>
        <v>CZE</v>
      </c>
      <c r="G24" s="20">
        <f>IF(C24&gt;'Inf.'!$I$10,"",VLOOKUP(A24,'Q1.SL'!B:F,5,FALSE))</f>
        <v>40</v>
      </c>
      <c r="H24" s="42"/>
      <c r="I24" s="42">
        <v>19</v>
      </c>
      <c r="J24" s="43"/>
      <c r="K24" s="42">
        <v>1</v>
      </c>
      <c r="L24" s="12">
        <f>_xlfn.IFERROR(IF(C24&gt;'Inf.'!$I$10,"",I24),"")</f>
        <v>19</v>
      </c>
      <c r="M24" s="8">
        <f>_xlfn.IFERROR(IF('Inf.'!$C$10="Onsight",IF(L24="TOP",10^7+(10-J24)+(3-K24)*10,L24*10^5+(3-K24)*10),IF(L24="TOP",10^7+(3-K24)*10,L24*10^5+(3-K24)*10)),"")</f>
        <v>1900020</v>
      </c>
      <c r="N24" s="8">
        <f t="shared" si="1"/>
        <v>5</v>
      </c>
      <c r="O24" s="8">
        <f>_xlfn.IFERROR(N24*100+'Rec.'!I17,"")</f>
        <v>500.40484899020106</v>
      </c>
      <c r="P24" s="8">
        <f t="shared" si="2"/>
        <v>5</v>
      </c>
    </row>
    <row r="25" spans="1:16" ht="21.95" customHeight="1">
      <c r="A25" s="8">
        <f t="shared" si="3"/>
        <v>9</v>
      </c>
      <c r="B25" s="8">
        <f t="shared" si="0"/>
        <v>7</v>
      </c>
      <c r="C25" s="20">
        <f>IF('Rec.'!H18&gt;0,COUNT('Rec.'!H$2:H18),"")</f>
        <v>17</v>
      </c>
      <c r="D25" s="21" t="str">
        <f>IF(C25&gt;'Inf.'!$I$10,"",VLOOKUP(A25,'Q1.SL'!B:F,2,FALSE))</f>
        <v>Bizub</v>
      </c>
      <c r="E25" s="21" t="str">
        <f>IF(C25&gt;'Inf.'!$I$10,"",VLOOKUP(A25,'Q1.SL'!B:F,3,FALSE))</f>
        <v>Ondrej</v>
      </c>
      <c r="F25" s="20" t="str">
        <f>IF(C25&gt;'Inf.'!$I$10,"",VLOOKUP(A25,'Q1.SL'!B:F,4,FALSE))</f>
        <v>SVK</v>
      </c>
      <c r="G25" s="20">
        <f>IF(C25&gt;'Inf.'!$I$10,"",VLOOKUP(A25,'Q1.SL'!B:F,5,FALSE))</f>
        <v>27</v>
      </c>
      <c r="H25" s="42"/>
      <c r="I25" s="42">
        <v>18</v>
      </c>
      <c r="J25" s="43"/>
      <c r="K25" s="42">
        <v>1</v>
      </c>
      <c r="L25" s="12">
        <f>_xlfn.IFERROR(IF(C25&gt;'Inf.'!$I$10,"",I25),"")</f>
        <v>18</v>
      </c>
      <c r="M25" s="8">
        <f>_xlfn.IFERROR(IF('Inf.'!$C$10="Onsight",IF(L25="TOP",10^7+(10-J25)+(3-K25)*10,L25*10^5+(3-K25)*10),IF(L25="TOP",10^7+(3-K25)*10,L25*10^5+(3-K25)*10)),"")</f>
        <v>1800020</v>
      </c>
      <c r="N25" s="8">
        <f t="shared" si="1"/>
        <v>7</v>
      </c>
      <c r="O25" s="8">
        <f>_xlfn.IFERROR(N25*100+'Rec.'!I18,"")</f>
        <v>700.8243173174561</v>
      </c>
      <c r="P25" s="8">
        <f t="shared" si="2"/>
        <v>7</v>
      </c>
    </row>
    <row r="26" spans="1:16" ht="21.95" customHeight="1">
      <c r="A26" s="8" t="str">
        <f t="shared" si="3"/>
        <v/>
      </c>
      <c r="B26" s="8" t="str">
        <f t="shared" si="0"/>
        <v/>
      </c>
      <c r="C26" s="20" t="str">
        <f>IF('Rec.'!H19&gt;0,COUNT('Rec.'!H$2:H19),"")</f>
        <v/>
      </c>
      <c r="D26" s="21" t="str">
        <f>IF(C26&gt;'Inf.'!$I$10,"",VLOOKUP(A26,'Q1.SL'!B:F,2,FALSE))</f>
        <v/>
      </c>
      <c r="E26" s="21" t="str">
        <f>IF(C26&gt;'Inf.'!$I$10,"",VLOOKUP(A26,'Q1.SL'!B:F,3,FALSE))</f>
        <v/>
      </c>
      <c r="F26" s="20" t="str">
        <f>IF(C26&gt;'Inf.'!$I$10,"",VLOOKUP(A26,'Q1.SL'!B:F,4,FALSE))</f>
        <v/>
      </c>
      <c r="G26" s="20" t="str">
        <f>IF(C26&gt;'Inf.'!$I$10,"",VLOOKUP(A26,'Q1.SL'!B:F,5,FALSE))</f>
        <v/>
      </c>
      <c r="H26" s="42"/>
      <c r="I26" s="42"/>
      <c r="J26" s="43"/>
      <c r="K26" s="42"/>
      <c r="L26" s="12" t="str">
        <f>_xlfn.IFERROR(IF(C26&gt;'Inf.'!$I$10,"",I26),"")</f>
        <v/>
      </c>
      <c r="M26" s="8" t="str">
        <f>_xlfn.IFERROR(IF('Inf.'!$C$10="Onsight",IF(L26="TOP",10^7+(10-J26)+(3-K26)*10,L26*10^5+(3-K26)*10),IF(L26="TOP",10^7+(3-K26)*10,L26*10^5+(3-K26)*10)),"")</f>
        <v/>
      </c>
      <c r="N26" s="8" t="str">
        <f t="shared" si="1"/>
        <v/>
      </c>
      <c r="O26" s="8" t="str">
        <f>_xlfn.IFERROR(N26*100+'Rec.'!I19,"")</f>
        <v/>
      </c>
      <c r="P26" s="8" t="str">
        <f t="shared" si="2"/>
        <v/>
      </c>
    </row>
    <row r="27" spans="1:16" ht="21.95" customHeight="1">
      <c r="A27" s="8" t="str">
        <f t="shared" si="3"/>
        <v/>
      </c>
      <c r="B27" s="8" t="str">
        <f t="shared" si="0"/>
        <v/>
      </c>
      <c r="C27" s="20" t="str">
        <f>IF('Rec.'!H20&gt;0,COUNT('Rec.'!H$2:H20),"")</f>
        <v/>
      </c>
      <c r="D27" s="21" t="str">
        <f>IF(C27&gt;'Inf.'!$I$10,"",VLOOKUP(A27,'Q1.SL'!B:F,2,FALSE))</f>
        <v/>
      </c>
      <c r="E27" s="21" t="str">
        <f>IF(C27&gt;'Inf.'!$I$10,"",VLOOKUP(A27,'Q1.SL'!B:F,3,FALSE))</f>
        <v/>
      </c>
      <c r="F27" s="20" t="str">
        <f>IF(C27&gt;'Inf.'!$I$10,"",VLOOKUP(A27,'Q1.SL'!B:F,4,FALSE))</f>
        <v/>
      </c>
      <c r="G27" s="20" t="str">
        <f>IF(C27&gt;'Inf.'!$I$10,"",VLOOKUP(A27,'Q1.SL'!B:F,5,FALSE))</f>
        <v/>
      </c>
      <c r="H27" s="42"/>
      <c r="I27" s="42"/>
      <c r="J27" s="43"/>
      <c r="K27" s="42"/>
      <c r="L27" s="12" t="str">
        <f>_xlfn.IFERROR(IF(C27&gt;'Inf.'!$I$10,"",I27),"")</f>
        <v/>
      </c>
      <c r="M27" s="8" t="str">
        <f>_xlfn.IFERROR(IF('Inf.'!$C$10="Onsight",IF(L27="TOP",10^7+(10-J27)+(3-K27)*10,L27*10^5+(3-K27)*10),IF(L27="TOP",10^7+(3-K27)*10,L27*10^5+(3-K27)*10)),"")</f>
        <v/>
      </c>
      <c r="N27" s="8" t="str">
        <f t="shared" si="1"/>
        <v/>
      </c>
      <c r="O27" s="8" t="str">
        <f>_xlfn.IFERROR(N27*100+'Rec.'!I20,"")</f>
        <v/>
      </c>
      <c r="P27" s="8" t="str">
        <f t="shared" si="2"/>
        <v/>
      </c>
    </row>
    <row r="28" spans="1:16" ht="21.95" customHeight="1">
      <c r="A28" s="8" t="str">
        <f t="shared" si="3"/>
        <v/>
      </c>
      <c r="B28" s="8" t="str">
        <f t="shared" si="0"/>
        <v/>
      </c>
      <c r="C28" s="20" t="str">
        <f>IF('Rec.'!H21&gt;0,COUNT('Rec.'!H$2:H21),"")</f>
        <v/>
      </c>
      <c r="D28" s="21" t="str">
        <f>IF(C28&gt;'Inf.'!$I$10,"",VLOOKUP(A28,'Q1.SL'!B:F,2,FALSE))</f>
        <v/>
      </c>
      <c r="E28" s="21" t="str">
        <f>IF(C28&gt;'Inf.'!$I$10,"",VLOOKUP(A28,'Q1.SL'!B:F,3,FALSE))</f>
        <v/>
      </c>
      <c r="F28" s="20" t="str">
        <f>IF(C28&gt;'Inf.'!$I$10,"",VLOOKUP(A28,'Q1.SL'!B:F,4,FALSE))</f>
        <v/>
      </c>
      <c r="G28" s="20" t="str">
        <f>IF(C28&gt;'Inf.'!$I$10,"",VLOOKUP(A28,'Q1.SL'!B:F,5,FALSE))</f>
        <v/>
      </c>
      <c r="H28" s="42"/>
      <c r="I28" s="42"/>
      <c r="J28" s="43"/>
      <c r="K28" s="42"/>
      <c r="L28" s="12" t="str">
        <f>_xlfn.IFERROR(IF(C28&gt;'Inf.'!$I$10,"",I28),"")</f>
        <v/>
      </c>
      <c r="M28" s="8" t="str">
        <f>_xlfn.IFERROR(IF('Inf.'!$C$10="Onsight",IF(L28="TOP",10^7+(10-J28)+(3-K28)*10,L28*10^5+(3-K28)*10),IF(L28="TOP",10^7+(3-K28)*10,L28*10^5+(3-K28)*10)),"")</f>
        <v/>
      </c>
      <c r="N28" s="8" t="str">
        <f t="shared" si="1"/>
        <v/>
      </c>
      <c r="O28" s="8" t="str">
        <f>_xlfn.IFERROR(N28*100+'Rec.'!I21,"")</f>
        <v/>
      </c>
      <c r="P28" s="8" t="str">
        <f t="shared" si="2"/>
        <v/>
      </c>
    </row>
    <row r="29" spans="1:16" ht="21.95" customHeight="1">
      <c r="A29" s="8" t="str">
        <f t="shared" si="3"/>
        <v/>
      </c>
      <c r="B29" s="8" t="str">
        <f t="shared" si="0"/>
        <v/>
      </c>
      <c r="C29" s="20" t="str">
        <f>IF('Rec.'!H22&gt;0,COUNT('Rec.'!H$2:H22),"")</f>
        <v/>
      </c>
      <c r="D29" s="21" t="str">
        <f>IF(C29&gt;'Inf.'!$I$10,"",VLOOKUP(A29,'Q1.SL'!B:F,2,FALSE))</f>
        <v/>
      </c>
      <c r="E29" s="21" t="str">
        <f>IF(C29&gt;'Inf.'!$I$10,"",VLOOKUP(A29,'Q1.SL'!B:F,3,FALSE))</f>
        <v/>
      </c>
      <c r="F29" s="20" t="str">
        <f>IF(C29&gt;'Inf.'!$I$10,"",VLOOKUP(A29,'Q1.SL'!B:F,4,FALSE))</f>
        <v/>
      </c>
      <c r="G29" s="20" t="str">
        <f>IF(C29&gt;'Inf.'!$I$10,"",VLOOKUP(A29,'Q1.SL'!B:F,5,FALSE))</f>
        <v/>
      </c>
      <c r="H29" s="42"/>
      <c r="I29" s="42"/>
      <c r="J29" s="43"/>
      <c r="K29" s="42"/>
      <c r="L29" s="12" t="str">
        <f>_xlfn.IFERROR(IF(C29&gt;'Inf.'!$I$10,"",I29),"")</f>
        <v/>
      </c>
      <c r="M29" s="8" t="str">
        <f>_xlfn.IFERROR(IF('Inf.'!$C$10="Onsight",IF(L29="TOP",10^7+(10-J29)+(3-K29)*10,L29*10^5+(3-K29)*10),IF(L29="TOP",10^7+(3-K29)*10,L29*10^5+(3-K29)*10)),"")</f>
        <v/>
      </c>
      <c r="N29" s="8" t="str">
        <f t="shared" si="1"/>
        <v/>
      </c>
      <c r="O29" s="8" t="str">
        <f>_xlfn.IFERROR(N29*100+'Rec.'!I22,"")</f>
        <v/>
      </c>
      <c r="P29" s="8" t="str">
        <f t="shared" si="2"/>
        <v/>
      </c>
    </row>
    <row r="30" spans="1:16" ht="21.95" customHeight="1">
      <c r="A30" s="8" t="str">
        <f t="shared" si="3"/>
        <v/>
      </c>
      <c r="B30" s="8" t="str">
        <f t="shared" si="0"/>
        <v/>
      </c>
      <c r="C30" s="20" t="str">
        <f>IF('Rec.'!H23&gt;0,COUNT('Rec.'!H$2:H23),"")</f>
        <v/>
      </c>
      <c r="D30" s="21" t="str">
        <f>IF(C30&gt;'Inf.'!$I$10,"",VLOOKUP(A30,'Q1.SL'!B:F,2,FALSE))</f>
        <v/>
      </c>
      <c r="E30" s="21" t="str">
        <f>IF(C30&gt;'Inf.'!$I$10,"",VLOOKUP(A30,'Q1.SL'!B:F,3,FALSE))</f>
        <v/>
      </c>
      <c r="F30" s="20" t="str">
        <f>IF(C30&gt;'Inf.'!$I$10,"",VLOOKUP(A30,'Q1.SL'!B:F,4,FALSE))</f>
        <v/>
      </c>
      <c r="G30" s="20" t="str">
        <f>IF(C30&gt;'Inf.'!$I$10,"",VLOOKUP(A30,'Q1.SL'!B:F,5,FALSE))</f>
        <v/>
      </c>
      <c r="H30" s="42"/>
      <c r="I30" s="42"/>
      <c r="J30" s="43"/>
      <c r="K30" s="42"/>
      <c r="L30" s="12" t="str">
        <f>_xlfn.IFERROR(IF(C30&gt;'Inf.'!$I$10,"",I30),"")</f>
        <v/>
      </c>
      <c r="M30" s="8" t="str">
        <f>_xlfn.IFERROR(IF('Inf.'!$C$10="Onsight",IF(L30="TOP",10^7+(10-J30)+(3-K30)*10,L30*10^5+(3-K30)*10),IF(L30="TOP",10^7+(3-K30)*10,L30*10^5+(3-K30)*10)),"")</f>
        <v/>
      </c>
      <c r="N30" s="8" t="str">
        <f t="shared" si="1"/>
        <v/>
      </c>
      <c r="O30" s="8" t="str">
        <f>_xlfn.IFERROR(N30*100+'Rec.'!I23,"")</f>
        <v/>
      </c>
      <c r="P30" s="8" t="str">
        <f t="shared" si="2"/>
        <v/>
      </c>
    </row>
    <row r="31" spans="1:16" ht="21.95" customHeight="1">
      <c r="A31" s="8" t="str">
        <f t="shared" si="3"/>
        <v/>
      </c>
      <c r="B31" s="8" t="str">
        <f t="shared" si="0"/>
        <v/>
      </c>
      <c r="C31" s="20" t="str">
        <f>IF('Rec.'!H24&gt;0,COUNT('Rec.'!H$2:H24),"")</f>
        <v/>
      </c>
      <c r="D31" s="21" t="str">
        <f>IF(C31&gt;'Inf.'!$I$10,"",VLOOKUP(A31,'Q1.SL'!B:F,2,FALSE))</f>
        <v/>
      </c>
      <c r="E31" s="21" t="str">
        <f>IF(C31&gt;'Inf.'!$I$10,"",VLOOKUP(A31,'Q1.SL'!B:F,3,FALSE))</f>
        <v/>
      </c>
      <c r="F31" s="20" t="str">
        <f>IF(C31&gt;'Inf.'!$I$10,"",VLOOKUP(A31,'Q1.SL'!B:F,4,FALSE))</f>
        <v/>
      </c>
      <c r="G31" s="20" t="str">
        <f>IF(C31&gt;'Inf.'!$I$10,"",VLOOKUP(A31,'Q1.SL'!B:F,5,FALSE))</f>
        <v/>
      </c>
      <c r="H31" s="42"/>
      <c r="I31" s="42"/>
      <c r="J31" s="43"/>
      <c r="K31" s="42"/>
      <c r="L31" s="12" t="str">
        <f>_xlfn.IFERROR(IF(C31&gt;'Inf.'!$I$10,"",I31),"")</f>
        <v/>
      </c>
      <c r="M31" s="8" t="str">
        <f>_xlfn.IFERROR(IF('Inf.'!$C$10="Onsight",IF(L31="TOP",10^7+(10-J31)+(3-K31)*10,L31*10^5+(3-K31)*10),IF(L31="TOP",10^7+(3-K31)*10,L31*10^5+(3-K31)*10)),"")</f>
        <v/>
      </c>
      <c r="N31" s="8" t="str">
        <f t="shared" si="1"/>
        <v/>
      </c>
      <c r="O31" s="8" t="str">
        <f>_xlfn.IFERROR(N31*100+'Rec.'!I24,"")</f>
        <v/>
      </c>
      <c r="P31" s="8" t="str">
        <f t="shared" si="2"/>
        <v/>
      </c>
    </row>
    <row r="32" spans="1:16" ht="21.95" customHeight="1">
      <c r="A32" s="8" t="str">
        <f t="shared" si="3"/>
        <v/>
      </c>
      <c r="B32" s="8" t="str">
        <f t="shared" si="0"/>
        <v/>
      </c>
      <c r="C32" s="20" t="str">
        <f>IF('Rec.'!H25&gt;0,COUNT('Rec.'!H$2:H25),"")</f>
        <v/>
      </c>
      <c r="D32" s="21" t="str">
        <f>IF(C32&gt;'Inf.'!$I$10,"",VLOOKUP(A32,'Q1.SL'!B:F,2,FALSE))</f>
        <v/>
      </c>
      <c r="E32" s="21" t="str">
        <f>IF(C32&gt;'Inf.'!$I$10,"",VLOOKUP(A32,'Q1.SL'!B:F,3,FALSE))</f>
        <v/>
      </c>
      <c r="F32" s="20" t="str">
        <f>IF(C32&gt;'Inf.'!$I$10,"",VLOOKUP(A32,'Q1.SL'!B:F,4,FALSE))</f>
        <v/>
      </c>
      <c r="G32" s="20" t="str">
        <f>IF(C32&gt;'Inf.'!$I$10,"",VLOOKUP(A32,'Q1.SL'!B:F,5,FALSE))</f>
        <v/>
      </c>
      <c r="H32" s="42"/>
      <c r="I32" s="42"/>
      <c r="J32" s="43"/>
      <c r="K32" s="42"/>
      <c r="L32" s="12" t="str">
        <f>_xlfn.IFERROR(IF(C32&gt;'Inf.'!$I$10,"",I32),"")</f>
        <v/>
      </c>
      <c r="M32" s="8" t="str">
        <f>_xlfn.IFERROR(IF('Inf.'!$C$10="Onsight",IF(L32="TOP",10^7+(10-J32)+(3-K32)*10,L32*10^5+(3-K32)*10),IF(L32="TOP",10^7+(3-K32)*10,L32*10^5+(3-K32)*10)),"")</f>
        <v/>
      </c>
      <c r="N32" s="8" t="str">
        <f t="shared" si="1"/>
        <v/>
      </c>
      <c r="O32" s="8" t="str">
        <f>_xlfn.IFERROR(N32*100+'Rec.'!I25,"")</f>
        <v/>
      </c>
      <c r="P32" s="8" t="str">
        <f t="shared" si="2"/>
        <v/>
      </c>
    </row>
    <row r="33" spans="1:16" ht="21.95" customHeight="1">
      <c r="A33" s="8" t="str">
        <f t="shared" si="3"/>
        <v/>
      </c>
      <c r="B33" s="8" t="str">
        <f t="shared" si="0"/>
        <v/>
      </c>
      <c r="C33" s="20" t="str">
        <f>IF('Rec.'!H26&gt;0,COUNT('Rec.'!H$2:H26),"")</f>
        <v/>
      </c>
      <c r="D33" s="21" t="str">
        <f>IF(C33&gt;'Inf.'!$I$10,"",VLOOKUP(A33,'Q1.SL'!B:F,2,FALSE))</f>
        <v/>
      </c>
      <c r="E33" s="21" t="str">
        <f>IF(C33&gt;'Inf.'!$I$10,"",VLOOKUP(A33,'Q1.SL'!B:F,3,FALSE))</f>
        <v/>
      </c>
      <c r="F33" s="20" t="str">
        <f>IF(C33&gt;'Inf.'!$I$10,"",VLOOKUP(A33,'Q1.SL'!B:F,4,FALSE))</f>
        <v/>
      </c>
      <c r="G33" s="20" t="str">
        <f>IF(C33&gt;'Inf.'!$I$10,"",VLOOKUP(A33,'Q1.SL'!B:F,5,FALSE))</f>
        <v/>
      </c>
      <c r="H33" s="42"/>
      <c r="I33" s="42"/>
      <c r="J33" s="43"/>
      <c r="K33" s="42"/>
      <c r="L33" s="12" t="str">
        <f>_xlfn.IFERROR(IF(C33&gt;'Inf.'!$I$10,"",I33),"")</f>
        <v/>
      </c>
      <c r="M33" s="8" t="str">
        <f>_xlfn.IFERROR(IF('Inf.'!$C$10="Onsight",IF(L33="TOP",10^7+(10-J33)+(3-K33)*10,L33*10^5+(3-K33)*10),IF(L33="TOP",10^7+(3-K33)*10,L33*10^5+(3-K33)*10)),"")</f>
        <v/>
      </c>
      <c r="N33" s="8" t="str">
        <f t="shared" si="1"/>
        <v/>
      </c>
      <c r="O33" s="8" t="str">
        <f>_xlfn.IFERROR(N33*100+'Rec.'!I26,"")</f>
        <v/>
      </c>
      <c r="P33" s="8" t="str">
        <f t="shared" si="2"/>
        <v/>
      </c>
    </row>
    <row r="34" spans="1:16" ht="21.95" customHeight="1">
      <c r="A34" s="8" t="str">
        <f t="shared" si="3"/>
        <v/>
      </c>
      <c r="B34" s="8" t="str">
        <f t="shared" si="0"/>
        <v/>
      </c>
      <c r="C34" s="20" t="str">
        <f>IF('Rec.'!H27&gt;0,COUNT('Rec.'!H$2:H27),"")</f>
        <v/>
      </c>
      <c r="D34" s="21" t="str">
        <f>IF(C34&gt;'Inf.'!$I$10,"",VLOOKUP(A34,'Q1.SL'!B:F,2,FALSE))</f>
        <v/>
      </c>
      <c r="E34" s="21" t="str">
        <f>IF(C34&gt;'Inf.'!$I$10,"",VLOOKUP(A34,'Q1.SL'!B:F,3,FALSE))</f>
        <v/>
      </c>
      <c r="F34" s="20" t="str">
        <f>IF(C34&gt;'Inf.'!$I$10,"",VLOOKUP(A34,'Q1.SL'!B:F,4,FALSE))</f>
        <v/>
      </c>
      <c r="G34" s="20" t="str">
        <f>IF(C34&gt;'Inf.'!$I$10,"",VLOOKUP(A34,'Q1.SL'!B:F,5,FALSE))</f>
        <v/>
      </c>
      <c r="H34" s="42"/>
      <c r="I34" s="42"/>
      <c r="J34" s="43"/>
      <c r="K34" s="42"/>
      <c r="L34" s="12" t="str">
        <f>_xlfn.IFERROR(IF(C34&gt;'Inf.'!$I$10,"",I34),"")</f>
        <v/>
      </c>
      <c r="M34" s="8" t="str">
        <f>_xlfn.IFERROR(IF('Inf.'!$C$10="Onsight",IF(L34="TOP",10^7+(10-J34)+(3-K34)*10,L34*10^5+(3-K34)*10),IF(L34="TOP",10^7+(3-K34)*10,L34*10^5+(3-K34)*10)),"")</f>
        <v/>
      </c>
      <c r="N34" s="8" t="str">
        <f t="shared" si="1"/>
        <v/>
      </c>
      <c r="O34" s="8" t="str">
        <f>_xlfn.IFERROR(N34*100+'Rec.'!I27,"")</f>
        <v/>
      </c>
      <c r="P34" s="8" t="str">
        <f t="shared" si="2"/>
        <v/>
      </c>
    </row>
    <row r="35" spans="1:16" ht="21.95" customHeight="1">
      <c r="A35" s="8" t="str">
        <f t="shared" si="3"/>
        <v/>
      </c>
      <c r="B35" s="8" t="str">
        <f t="shared" si="0"/>
        <v/>
      </c>
      <c r="C35" s="20" t="str">
        <f>IF('Rec.'!H28&gt;0,COUNT('Rec.'!H$2:H28),"")</f>
        <v/>
      </c>
      <c r="D35" s="21" t="str">
        <f>IF(C35&gt;'Inf.'!$I$10,"",VLOOKUP(A35,'Q1.SL'!B:F,2,FALSE))</f>
        <v/>
      </c>
      <c r="E35" s="21" t="str">
        <f>IF(C35&gt;'Inf.'!$I$10,"",VLOOKUP(A35,'Q1.SL'!B:F,3,FALSE))</f>
        <v/>
      </c>
      <c r="F35" s="20" t="str">
        <f>IF(C35&gt;'Inf.'!$I$10,"",VLOOKUP(A35,'Q1.SL'!B:F,4,FALSE))</f>
        <v/>
      </c>
      <c r="G35" s="20" t="str">
        <f>IF(C35&gt;'Inf.'!$I$10,"",VLOOKUP(A35,'Q1.SL'!B:F,5,FALSE))</f>
        <v/>
      </c>
      <c r="H35" s="42"/>
      <c r="I35" s="42"/>
      <c r="J35" s="43"/>
      <c r="K35" s="42"/>
      <c r="L35" s="12" t="str">
        <f>_xlfn.IFERROR(IF(C35&gt;'Inf.'!$I$10,"",I35),"")</f>
        <v/>
      </c>
      <c r="M35" s="8" t="str">
        <f>_xlfn.IFERROR(IF('Inf.'!$C$10="Onsight",IF(L35="TOP",10^7+(10-J35)+(3-K35)*10,L35*10^5+(3-K35)*10),IF(L35="TOP",10^7+(3-K35)*10,L35*10^5+(3-K35)*10)),"")</f>
        <v/>
      </c>
      <c r="N35" s="8" t="str">
        <f t="shared" si="1"/>
        <v/>
      </c>
      <c r="O35" s="8" t="str">
        <f>_xlfn.IFERROR(N35*100+'Rec.'!I28,"")</f>
        <v/>
      </c>
      <c r="P35" s="8" t="str">
        <f t="shared" si="2"/>
        <v/>
      </c>
    </row>
    <row r="36" spans="1:16" ht="21.95" customHeight="1">
      <c r="A36" s="8" t="str">
        <f t="shared" si="3"/>
        <v/>
      </c>
      <c r="B36" s="8" t="str">
        <f t="shared" si="0"/>
        <v/>
      </c>
      <c r="C36" s="20" t="str">
        <f>IF('Rec.'!H29&gt;0,COUNT('Rec.'!H$2:H29),"")</f>
        <v/>
      </c>
      <c r="D36" s="21" t="str">
        <f>IF(C36&gt;'Inf.'!$I$10,"",VLOOKUP(A36,'Q1.SL'!B:F,2,FALSE))</f>
        <v/>
      </c>
      <c r="E36" s="21" t="str">
        <f>IF(C36&gt;'Inf.'!$I$10,"",VLOOKUP(A36,'Q1.SL'!B:F,3,FALSE))</f>
        <v/>
      </c>
      <c r="F36" s="20" t="str">
        <f>IF(C36&gt;'Inf.'!$I$10,"",VLOOKUP(A36,'Q1.SL'!B:F,4,FALSE))</f>
        <v/>
      </c>
      <c r="G36" s="20" t="str">
        <f>IF(C36&gt;'Inf.'!$I$10,"",VLOOKUP(A36,'Q1.SL'!B:F,5,FALSE))</f>
        <v/>
      </c>
      <c r="H36" s="42"/>
      <c r="I36" s="42"/>
      <c r="J36" s="43"/>
      <c r="K36" s="42"/>
      <c r="L36" s="12" t="str">
        <f>_xlfn.IFERROR(IF(C36&gt;'Inf.'!$I$10,"",I36),"")</f>
        <v/>
      </c>
      <c r="M36" s="8" t="str">
        <f>_xlfn.IFERROR(IF('Inf.'!$C$10="Onsight",IF(L36="TOP",10^7+(10-J36)+(3-K36)*10,L36*10^5+(3-K36)*10),IF(L36="TOP",10^7+(3-K36)*10,L36*10^5+(3-K36)*10)),"")</f>
        <v/>
      </c>
      <c r="N36" s="8" t="str">
        <f t="shared" si="1"/>
        <v/>
      </c>
      <c r="O36" s="8" t="str">
        <f>_xlfn.IFERROR(N36*100+'Rec.'!I29,"")</f>
        <v/>
      </c>
      <c r="P36" s="8" t="str">
        <f t="shared" si="2"/>
        <v/>
      </c>
    </row>
    <row r="37" spans="1:16" ht="21.95" customHeight="1">
      <c r="A37" s="8" t="str">
        <f t="shared" si="3"/>
        <v/>
      </c>
      <c r="B37" s="8" t="str">
        <f t="shared" si="0"/>
        <v/>
      </c>
      <c r="C37" s="20" t="str">
        <f>IF('Rec.'!H30&gt;0,COUNT('Rec.'!H$2:H30),"")</f>
        <v/>
      </c>
      <c r="D37" s="21" t="str">
        <f>IF(C37&gt;'Inf.'!$I$10,"",VLOOKUP(A37,'Q1.SL'!B:F,2,FALSE))</f>
        <v/>
      </c>
      <c r="E37" s="21" t="str">
        <f>IF(C37&gt;'Inf.'!$I$10,"",VLOOKUP(A37,'Q1.SL'!B:F,3,FALSE))</f>
        <v/>
      </c>
      <c r="F37" s="20" t="str">
        <f>IF(C37&gt;'Inf.'!$I$10,"",VLOOKUP(A37,'Q1.SL'!B:F,4,FALSE))</f>
        <v/>
      </c>
      <c r="G37" s="20" t="str">
        <f>IF(C37&gt;'Inf.'!$I$10,"",VLOOKUP(A37,'Q1.SL'!B:F,5,FALSE))</f>
        <v/>
      </c>
      <c r="H37" s="42"/>
      <c r="I37" s="42"/>
      <c r="J37" s="43"/>
      <c r="K37" s="42"/>
      <c r="L37" s="12" t="str">
        <f>_xlfn.IFERROR(IF(C37&gt;'Inf.'!$I$10,"",I37),"")</f>
        <v/>
      </c>
      <c r="M37" s="8" t="str">
        <f>_xlfn.IFERROR(IF('Inf.'!$C$10="Onsight",IF(L37="TOP",10^7+(10-J37)+(3-K37)*10,L37*10^5+(3-K37)*10),IF(L37="TOP",10^7+(3-K37)*10,L37*10^5+(3-K37)*10)),"")</f>
        <v/>
      </c>
      <c r="N37" s="8" t="str">
        <f t="shared" si="1"/>
        <v/>
      </c>
      <c r="O37" s="8" t="str">
        <f>_xlfn.IFERROR(N37*100+'Rec.'!I30,"")</f>
        <v/>
      </c>
      <c r="P37" s="8" t="str">
        <f t="shared" si="2"/>
        <v/>
      </c>
    </row>
    <row r="38" spans="1:16" ht="21.95" customHeight="1">
      <c r="A38" s="8" t="str">
        <f t="shared" si="3"/>
        <v/>
      </c>
      <c r="B38" s="8" t="str">
        <f t="shared" si="0"/>
        <v/>
      </c>
      <c r="C38" s="20" t="str">
        <f>IF('Rec.'!H31&gt;0,COUNT('Rec.'!H$2:H31),"")</f>
        <v/>
      </c>
      <c r="D38" s="21" t="str">
        <f>IF(C38&gt;'Inf.'!$I$10,"",VLOOKUP(A38,'Q1.SL'!B:F,2,FALSE))</f>
        <v/>
      </c>
      <c r="E38" s="21" t="str">
        <f>IF(C38&gt;'Inf.'!$I$10,"",VLOOKUP(A38,'Q1.SL'!B:F,3,FALSE))</f>
        <v/>
      </c>
      <c r="F38" s="20" t="str">
        <f>IF(C38&gt;'Inf.'!$I$10,"",VLOOKUP(A38,'Q1.SL'!B:F,4,FALSE))</f>
        <v/>
      </c>
      <c r="G38" s="20" t="str">
        <f>IF(C38&gt;'Inf.'!$I$10,"",VLOOKUP(A38,'Q1.SL'!B:F,5,FALSE))</f>
        <v/>
      </c>
      <c r="H38" s="42"/>
      <c r="I38" s="42"/>
      <c r="J38" s="43"/>
      <c r="K38" s="42"/>
      <c r="L38" s="12" t="str">
        <f>_xlfn.IFERROR(IF(C38&gt;'Inf.'!$I$10,"",I38),"")</f>
        <v/>
      </c>
      <c r="M38" s="8" t="str">
        <f>_xlfn.IFERROR(IF('Inf.'!$C$10="Onsight",IF(L38="TOP",10^7+(10-J38)+(3-K38)*10,L38*10^5+(3-K38)*10),IF(L38="TOP",10^7+(3-K38)*10,L38*10^5+(3-K38)*10)),"")</f>
        <v/>
      </c>
      <c r="N38" s="8" t="str">
        <f t="shared" si="1"/>
        <v/>
      </c>
      <c r="O38" s="8" t="str">
        <f>_xlfn.IFERROR(N38*100+'Rec.'!I31,"")</f>
        <v/>
      </c>
      <c r="P38" s="8" t="str">
        <f t="shared" si="2"/>
        <v/>
      </c>
    </row>
    <row r="39" spans="1:16" ht="21.95" customHeight="1">
      <c r="A39" s="8" t="str">
        <f t="shared" si="3"/>
        <v/>
      </c>
      <c r="B39" s="8" t="str">
        <f t="shared" si="0"/>
        <v/>
      </c>
      <c r="C39" s="20" t="str">
        <f>IF('Rec.'!H32&gt;0,COUNT('Rec.'!H$2:H32),"")</f>
        <v/>
      </c>
      <c r="D39" s="21" t="str">
        <f>IF(C39&gt;'Inf.'!$I$10,"",VLOOKUP(A39,'Q1.SL'!B:F,2,FALSE))</f>
        <v/>
      </c>
      <c r="E39" s="21" t="str">
        <f>IF(C39&gt;'Inf.'!$I$10,"",VLOOKUP(A39,'Q1.SL'!B:F,3,FALSE))</f>
        <v/>
      </c>
      <c r="F39" s="20" t="str">
        <f>IF(C39&gt;'Inf.'!$I$10,"",VLOOKUP(A39,'Q1.SL'!B:F,4,FALSE))</f>
        <v/>
      </c>
      <c r="G39" s="20" t="str">
        <f>IF(C39&gt;'Inf.'!$I$10,"",VLOOKUP(A39,'Q1.SL'!B:F,5,FALSE))</f>
        <v/>
      </c>
      <c r="H39" s="42"/>
      <c r="I39" s="42"/>
      <c r="J39" s="43"/>
      <c r="K39" s="42"/>
      <c r="L39" s="12" t="str">
        <f>_xlfn.IFERROR(IF(C39&gt;'Inf.'!$I$10,"",I39),"")</f>
        <v/>
      </c>
      <c r="M39" s="8" t="str">
        <f>_xlfn.IFERROR(IF('Inf.'!$C$10="Onsight",IF(L39="TOP",10^7+(10-J39)+(3-K39)*10,L39*10^5+(3-K39)*10),IF(L39="TOP",10^7+(3-K39)*10,L39*10^5+(3-K39)*10)),"")</f>
        <v/>
      </c>
      <c r="N39" s="8" t="str">
        <f t="shared" si="1"/>
        <v/>
      </c>
      <c r="O39" s="8" t="str">
        <f>_xlfn.IFERROR(N39*100+'Rec.'!I32,"")</f>
        <v/>
      </c>
      <c r="P39" s="8" t="str">
        <f t="shared" si="2"/>
        <v/>
      </c>
    </row>
    <row r="40" spans="1:16" ht="21.95" customHeight="1">
      <c r="A40" s="8" t="str">
        <f t="shared" si="3"/>
        <v/>
      </c>
      <c r="B40" s="8" t="str">
        <f t="shared" si="0"/>
        <v/>
      </c>
      <c r="C40" s="20" t="str">
        <f>IF('Rec.'!H33&gt;0,COUNT('Rec.'!H$2:H33),"")</f>
        <v/>
      </c>
      <c r="D40" s="21" t="str">
        <f>IF(C40&gt;'Inf.'!$I$10,"",VLOOKUP(A40,'Q1.SL'!B:F,2,FALSE))</f>
        <v/>
      </c>
      <c r="E40" s="21" t="str">
        <f>IF(C40&gt;'Inf.'!$I$10,"",VLOOKUP(A40,'Q1.SL'!B:F,3,FALSE))</f>
        <v/>
      </c>
      <c r="F40" s="20" t="str">
        <f>IF(C40&gt;'Inf.'!$I$10,"",VLOOKUP(A40,'Q1.SL'!B:F,4,FALSE))</f>
        <v/>
      </c>
      <c r="G40" s="20" t="str">
        <f>IF(C40&gt;'Inf.'!$I$10,"",VLOOKUP(A40,'Q1.SL'!B:F,5,FALSE))</f>
        <v/>
      </c>
      <c r="H40" s="42"/>
      <c r="I40" s="42"/>
      <c r="J40" s="43"/>
      <c r="K40" s="42"/>
      <c r="L40" s="12" t="str">
        <f>_xlfn.IFERROR(IF(C40&gt;'Inf.'!$I$10,"",I40),"")</f>
        <v/>
      </c>
      <c r="M40" s="8" t="str">
        <f>_xlfn.IFERROR(IF('Inf.'!$C$10="Onsight",IF(L40="TOP",10^7+(10-J40)+(3-K40)*10,L40*10^5+(3-K40)*10),IF(L40="TOP",10^7+(3-K40)*10,L40*10^5+(3-K40)*10)),"")</f>
        <v/>
      </c>
      <c r="N40" s="8" t="str">
        <f t="shared" si="1"/>
        <v/>
      </c>
      <c r="O40" s="8" t="str">
        <f>_xlfn.IFERROR(N40*100+'Rec.'!I33,"")</f>
        <v/>
      </c>
      <c r="P40" s="8" t="str">
        <f t="shared" si="2"/>
        <v/>
      </c>
    </row>
    <row r="41" spans="1:16" ht="21.95" customHeight="1">
      <c r="A41" s="8" t="str">
        <f t="shared" si="3"/>
        <v/>
      </c>
      <c r="B41" s="8" t="str">
        <f t="shared" si="0"/>
        <v/>
      </c>
      <c r="C41" s="20" t="str">
        <f>IF('Rec.'!H34&gt;0,COUNT('Rec.'!H$2:H34),"")</f>
        <v/>
      </c>
      <c r="D41" s="21" t="str">
        <f>IF(C41&gt;'Inf.'!$I$10,"",VLOOKUP(A41,'Q1.SL'!B:F,2,FALSE))</f>
        <v/>
      </c>
      <c r="E41" s="21" t="str">
        <f>IF(C41&gt;'Inf.'!$I$10,"",VLOOKUP(A41,'Q1.SL'!B:F,3,FALSE))</f>
        <v/>
      </c>
      <c r="F41" s="20" t="str">
        <f>IF(C41&gt;'Inf.'!$I$10,"",VLOOKUP(A41,'Q1.SL'!B:F,4,FALSE))</f>
        <v/>
      </c>
      <c r="G41" s="20" t="str">
        <f>IF(C41&gt;'Inf.'!$I$10,"",VLOOKUP(A41,'Q1.SL'!B:F,5,FALSE))</f>
        <v/>
      </c>
      <c r="H41" s="42"/>
      <c r="I41" s="42"/>
      <c r="J41" s="43"/>
      <c r="K41" s="42"/>
      <c r="L41" s="12" t="str">
        <f>_xlfn.IFERROR(IF(C41&gt;'Inf.'!$I$10,"",I41),"")</f>
        <v/>
      </c>
      <c r="M41" s="8" t="str">
        <f>_xlfn.IFERROR(IF('Inf.'!$C$10="Onsight",IF(L41="TOP",10^7+(10-J41)+(3-K41)*10,L41*10^5+(3-K41)*10),IF(L41="TOP",10^7+(3-K41)*10,L41*10^5+(3-K41)*10)),"")</f>
        <v/>
      </c>
      <c r="N41" s="8" t="str">
        <f t="shared" si="1"/>
        <v/>
      </c>
      <c r="O41" s="8" t="str">
        <f>_xlfn.IFERROR(N41*100+'Rec.'!I34,"")</f>
        <v/>
      </c>
      <c r="P41" s="8" t="str">
        <f t="shared" si="2"/>
        <v/>
      </c>
    </row>
    <row r="42" spans="1:16" ht="21.95" customHeight="1">
      <c r="A42" s="8" t="str">
        <f t="shared" si="3"/>
        <v/>
      </c>
      <c r="B42" s="8" t="str">
        <f t="shared" si="0"/>
        <v/>
      </c>
      <c r="C42" s="20" t="str">
        <f>IF('Rec.'!H35&gt;0,COUNT('Rec.'!H$2:H35),"")</f>
        <v/>
      </c>
      <c r="D42" s="21" t="str">
        <f>IF(C42&gt;'Inf.'!$I$10,"",VLOOKUP(A42,'Q1.SL'!B:F,2,FALSE))</f>
        <v/>
      </c>
      <c r="E42" s="21" t="str">
        <f>IF(C42&gt;'Inf.'!$I$10,"",VLOOKUP(A42,'Q1.SL'!B:F,3,FALSE))</f>
        <v/>
      </c>
      <c r="F42" s="20" t="str">
        <f>IF(C42&gt;'Inf.'!$I$10,"",VLOOKUP(A42,'Q1.SL'!B:F,4,FALSE))</f>
        <v/>
      </c>
      <c r="G42" s="20" t="str">
        <f>IF(C42&gt;'Inf.'!$I$10,"",VLOOKUP(A42,'Q1.SL'!B:F,5,FALSE))</f>
        <v/>
      </c>
      <c r="H42" s="42"/>
      <c r="I42" s="42"/>
      <c r="J42" s="43"/>
      <c r="K42" s="42"/>
      <c r="L42" s="12" t="str">
        <f>_xlfn.IFERROR(IF(C42&gt;'Inf.'!$I$10,"",I42),"")</f>
        <v/>
      </c>
      <c r="M42" s="8" t="str">
        <f>_xlfn.IFERROR(IF('Inf.'!$C$10="Onsight",IF(L42="TOP",10^7+(10-J42)+(3-K42)*10,L42*10^5+(3-K42)*10),IF(L42="TOP",10^7+(3-K42)*10,L42*10^5+(3-K42)*10)),"")</f>
        <v/>
      </c>
      <c r="N42" s="8" t="str">
        <f t="shared" si="1"/>
        <v/>
      </c>
      <c r="O42" s="8" t="str">
        <f>_xlfn.IFERROR(N42*100+'Rec.'!I35,"")</f>
        <v/>
      </c>
      <c r="P42" s="8" t="str">
        <f t="shared" si="2"/>
        <v/>
      </c>
    </row>
    <row r="43" spans="1:16" ht="21.95" customHeight="1">
      <c r="A43" s="8" t="str">
        <f t="shared" si="3"/>
        <v/>
      </c>
      <c r="B43" s="8" t="str">
        <f t="shared" si="0"/>
        <v/>
      </c>
      <c r="C43" s="20" t="str">
        <f>IF('Rec.'!H36&gt;0,COUNT('Rec.'!H$2:H36),"")</f>
        <v/>
      </c>
      <c r="D43" s="21" t="str">
        <f>IF(C43&gt;'Inf.'!$I$10,"",VLOOKUP(A43,'Q1.SL'!B:F,2,FALSE))</f>
        <v/>
      </c>
      <c r="E43" s="21" t="str">
        <f>IF(C43&gt;'Inf.'!$I$10,"",VLOOKUP(A43,'Q1.SL'!B:F,3,FALSE))</f>
        <v/>
      </c>
      <c r="F43" s="20" t="str">
        <f>IF(C43&gt;'Inf.'!$I$10,"",VLOOKUP(A43,'Q1.SL'!B:F,4,FALSE))</f>
        <v/>
      </c>
      <c r="G43" s="20" t="str">
        <f>IF(C43&gt;'Inf.'!$I$10,"",VLOOKUP(A43,'Q1.SL'!B:F,5,FALSE))</f>
        <v/>
      </c>
      <c r="H43" s="42"/>
      <c r="I43" s="42"/>
      <c r="J43" s="43"/>
      <c r="K43" s="42"/>
      <c r="L43" s="12" t="str">
        <f>_xlfn.IFERROR(IF(C43&gt;'Inf.'!$I$10,"",I43),"")</f>
        <v/>
      </c>
      <c r="M43" s="8" t="str">
        <f>_xlfn.IFERROR(IF('Inf.'!$C$10="Onsight",IF(L43="TOP",10^7+(10-J43)+(3-K43)*10,L43*10^5+(3-K43)*10),IF(L43="TOP",10^7+(3-K43)*10,L43*10^5+(3-K43)*10)),"")</f>
        <v/>
      </c>
      <c r="N43" s="8" t="str">
        <f t="shared" si="1"/>
        <v/>
      </c>
      <c r="O43" s="8" t="str">
        <f>_xlfn.IFERROR(N43*100+'Rec.'!I36,"")</f>
        <v/>
      </c>
      <c r="P43" s="8" t="str">
        <f t="shared" si="2"/>
        <v/>
      </c>
    </row>
    <row r="44" spans="1:16" ht="21.95" customHeight="1">
      <c r="A44" s="8" t="str">
        <f t="shared" si="3"/>
        <v/>
      </c>
      <c r="B44" s="8" t="str">
        <f t="shared" si="0"/>
        <v/>
      </c>
      <c r="C44" s="20" t="str">
        <f>IF('Rec.'!H37&gt;0,COUNT('Rec.'!H$2:H37),"")</f>
        <v/>
      </c>
      <c r="D44" s="21" t="str">
        <f>IF(C44&gt;'Inf.'!$I$10,"",VLOOKUP(A44,'Q1.SL'!B:F,2,FALSE))</f>
        <v/>
      </c>
      <c r="E44" s="21" t="str">
        <f>IF(C44&gt;'Inf.'!$I$10,"",VLOOKUP(A44,'Q1.SL'!B:F,3,FALSE))</f>
        <v/>
      </c>
      <c r="F44" s="20" t="str">
        <f>IF(C44&gt;'Inf.'!$I$10,"",VLOOKUP(A44,'Q1.SL'!B:F,4,FALSE))</f>
        <v/>
      </c>
      <c r="G44" s="20" t="str">
        <f>IF(C44&gt;'Inf.'!$I$10,"",VLOOKUP(A44,'Q1.SL'!B:F,5,FALSE))</f>
        <v/>
      </c>
      <c r="H44" s="42"/>
      <c r="I44" s="42"/>
      <c r="J44" s="43"/>
      <c r="K44" s="42"/>
      <c r="L44" s="12" t="str">
        <f>_xlfn.IFERROR(IF(C44&gt;'Inf.'!$I$10,"",I44),"")</f>
        <v/>
      </c>
      <c r="M44" s="8" t="str">
        <f>_xlfn.IFERROR(IF('Inf.'!$C$10="Onsight",IF(L44="TOP",10^7+(10-J44)+(3-K44)*10,L44*10^5+(3-K44)*10),IF(L44="TOP",10^7+(3-K44)*10,L44*10^5+(3-K44)*10)),"")</f>
        <v/>
      </c>
      <c r="N44" s="8" t="str">
        <f t="shared" si="1"/>
        <v/>
      </c>
      <c r="O44" s="8" t="str">
        <f>_xlfn.IFERROR(N44*100+'Rec.'!I37,"")</f>
        <v/>
      </c>
      <c r="P44" s="8" t="str">
        <f t="shared" si="2"/>
        <v/>
      </c>
    </row>
    <row r="45" spans="1:16" ht="21.95" customHeight="1">
      <c r="A45" s="8" t="str">
        <f t="shared" si="3"/>
        <v/>
      </c>
      <c r="B45" s="8" t="str">
        <f t="shared" si="0"/>
        <v/>
      </c>
      <c r="C45" s="20" t="str">
        <f>IF('Rec.'!H38&gt;0,COUNT('Rec.'!H$2:H38),"")</f>
        <v/>
      </c>
      <c r="D45" s="21" t="str">
        <f>IF(C45&gt;'Inf.'!$I$10,"",VLOOKUP(A45,'Q1.SL'!B:F,2,FALSE))</f>
        <v/>
      </c>
      <c r="E45" s="21" t="str">
        <f>IF(C45&gt;'Inf.'!$I$10,"",VLOOKUP(A45,'Q1.SL'!B:F,3,FALSE))</f>
        <v/>
      </c>
      <c r="F45" s="20" t="str">
        <f>IF(C45&gt;'Inf.'!$I$10,"",VLOOKUP(A45,'Q1.SL'!B:F,4,FALSE))</f>
        <v/>
      </c>
      <c r="G45" s="20" t="str">
        <f>IF(C45&gt;'Inf.'!$I$10,"",VLOOKUP(A45,'Q1.SL'!B:F,5,FALSE))</f>
        <v/>
      </c>
      <c r="H45" s="42"/>
      <c r="I45" s="42"/>
      <c r="J45" s="43"/>
      <c r="K45" s="42"/>
      <c r="L45" s="12" t="str">
        <f>_xlfn.IFERROR(IF(C45&gt;'Inf.'!$I$10,"",I45),"")</f>
        <v/>
      </c>
      <c r="M45" s="8" t="str">
        <f>_xlfn.IFERROR(IF('Inf.'!$C$10="Onsight",IF(L45="TOP",10^7+(10-J45)+(3-K45)*10,L45*10^5+(3-K45)*10),IF(L45="TOP",10^7+(3-K45)*10,L45*10^5+(3-K45)*10)),"")</f>
        <v/>
      </c>
      <c r="N45" s="8" t="str">
        <f t="shared" si="1"/>
        <v/>
      </c>
      <c r="O45" s="8" t="str">
        <f>_xlfn.IFERROR(N45*100+'Rec.'!I38,"")</f>
        <v/>
      </c>
      <c r="P45" s="8" t="str">
        <f t="shared" si="2"/>
        <v/>
      </c>
    </row>
    <row r="46" spans="1:16" ht="21.95" customHeight="1">
      <c r="A46" s="8" t="str">
        <f t="shared" si="3"/>
        <v/>
      </c>
      <c r="B46" s="8" t="str">
        <f t="shared" si="0"/>
        <v/>
      </c>
      <c r="C46" s="20" t="str">
        <f>IF('Rec.'!H39&gt;0,COUNT('Rec.'!H$2:H39),"")</f>
        <v/>
      </c>
      <c r="D46" s="21" t="str">
        <f>IF(C46&gt;'Inf.'!$I$10,"",VLOOKUP(A46,'Q1.SL'!B:F,2,FALSE))</f>
        <v/>
      </c>
      <c r="E46" s="21" t="str">
        <f>IF(C46&gt;'Inf.'!$I$10,"",VLOOKUP(A46,'Q1.SL'!B:F,3,FALSE))</f>
        <v/>
      </c>
      <c r="F46" s="20" t="str">
        <f>IF(C46&gt;'Inf.'!$I$10,"",VLOOKUP(A46,'Q1.SL'!B:F,4,FALSE))</f>
        <v/>
      </c>
      <c r="G46" s="20" t="str">
        <f>IF(C46&gt;'Inf.'!$I$10,"",VLOOKUP(A46,'Q1.SL'!B:F,5,FALSE))</f>
        <v/>
      </c>
      <c r="H46" s="42"/>
      <c r="I46" s="42"/>
      <c r="J46" s="43"/>
      <c r="K46" s="42"/>
      <c r="L46" s="12" t="str">
        <f>_xlfn.IFERROR(IF(C46&gt;'Inf.'!$I$10,"",I46),"")</f>
        <v/>
      </c>
      <c r="M46" s="8" t="str">
        <f>_xlfn.IFERROR(IF('Inf.'!$C$10="Onsight",IF(L46="TOP",10^7+(10-J46)+(3-K46)*10,L46*10^5+(3-K46)*10),IF(L46="TOP",10^7+(3-K46)*10,L46*10^5+(3-K46)*10)),"")</f>
        <v/>
      </c>
      <c r="N46" s="8" t="str">
        <f t="shared" si="1"/>
        <v/>
      </c>
      <c r="O46" s="8" t="str">
        <f>_xlfn.IFERROR(N46*100+'Rec.'!I39,"")</f>
        <v/>
      </c>
      <c r="P46" s="8" t="str">
        <f t="shared" si="2"/>
        <v/>
      </c>
    </row>
    <row r="47" spans="1:16" ht="21.95" customHeight="1">
      <c r="A47" s="8" t="str">
        <f t="shared" si="3"/>
        <v/>
      </c>
      <c r="B47" s="8" t="str">
        <f t="shared" si="0"/>
        <v/>
      </c>
      <c r="C47" s="20" t="str">
        <f>IF('Rec.'!H40&gt;0,COUNT('Rec.'!H$2:H40),"")</f>
        <v/>
      </c>
      <c r="D47" s="21" t="str">
        <f>IF(C47&gt;'Inf.'!$I$10,"",VLOOKUP(A47,'Q1.SL'!B:F,2,FALSE))</f>
        <v/>
      </c>
      <c r="E47" s="21" t="str">
        <f>IF(C47&gt;'Inf.'!$I$10,"",VLOOKUP(A47,'Q1.SL'!B:F,3,FALSE))</f>
        <v/>
      </c>
      <c r="F47" s="20" t="str">
        <f>IF(C47&gt;'Inf.'!$I$10,"",VLOOKUP(A47,'Q1.SL'!B:F,4,FALSE))</f>
        <v/>
      </c>
      <c r="G47" s="20" t="str">
        <f>IF(C47&gt;'Inf.'!$I$10,"",VLOOKUP(A47,'Q1.SL'!B:F,5,FALSE))</f>
        <v/>
      </c>
      <c r="H47" s="42"/>
      <c r="I47" s="42"/>
      <c r="J47" s="43"/>
      <c r="K47" s="42"/>
      <c r="L47" s="12" t="str">
        <f>_xlfn.IFERROR(IF(C47&gt;'Inf.'!$I$10,"",I47),"")</f>
        <v/>
      </c>
      <c r="M47" s="8" t="str">
        <f>_xlfn.IFERROR(IF('Inf.'!$C$10="Onsight",IF(L47="TOP",10^7+(10-J47)+(3-K47)*10,L47*10^5+(3-K47)*10),IF(L47="TOP",10^7+(3-K47)*10,L47*10^5+(3-K47)*10)),"")</f>
        <v/>
      </c>
      <c r="N47" s="8" t="str">
        <f t="shared" si="1"/>
        <v/>
      </c>
      <c r="O47" s="8" t="str">
        <f>_xlfn.IFERROR(N47*100+'Rec.'!I40,"")</f>
        <v/>
      </c>
      <c r="P47" s="8" t="str">
        <f t="shared" si="2"/>
        <v/>
      </c>
    </row>
    <row r="48" spans="1:16" ht="21.95" customHeight="1">
      <c r="A48" s="8" t="str">
        <f t="shared" si="3"/>
        <v/>
      </c>
      <c r="B48" s="8" t="str">
        <f t="shared" si="0"/>
        <v/>
      </c>
      <c r="C48" s="20" t="str">
        <f>IF('Rec.'!H41&gt;0,COUNT('Rec.'!H$2:H41),"")</f>
        <v/>
      </c>
      <c r="D48" s="21" t="str">
        <f>IF(C48&gt;'Inf.'!$I$10,"",VLOOKUP(A48,'Q1.SL'!B:F,2,FALSE))</f>
        <v/>
      </c>
      <c r="E48" s="21" t="str">
        <f>IF(C48&gt;'Inf.'!$I$10,"",VLOOKUP(A48,'Q1.SL'!B:F,3,FALSE))</f>
        <v/>
      </c>
      <c r="F48" s="20" t="str">
        <f>IF(C48&gt;'Inf.'!$I$10,"",VLOOKUP(A48,'Q1.SL'!B:F,4,FALSE))</f>
        <v/>
      </c>
      <c r="G48" s="20" t="str">
        <f>IF(C48&gt;'Inf.'!$I$10,"",VLOOKUP(A48,'Q1.SL'!B:F,5,FALSE))</f>
        <v/>
      </c>
      <c r="H48" s="42"/>
      <c r="I48" s="42"/>
      <c r="J48" s="43"/>
      <c r="K48" s="42"/>
      <c r="L48" s="12" t="str">
        <f>_xlfn.IFERROR(IF(C48&gt;'Inf.'!$I$10,"",I48),"")</f>
        <v/>
      </c>
      <c r="M48" s="8" t="str">
        <f>_xlfn.IFERROR(IF('Inf.'!$C$10="Onsight",IF(L48="TOP",10^7+(10-J48)+(3-K48)*10,L48*10^5+(3-K48)*10),IF(L48="TOP",10^7+(3-K48)*10,L48*10^5+(3-K48)*10)),"")</f>
        <v/>
      </c>
      <c r="N48" s="8" t="str">
        <f t="shared" si="1"/>
        <v/>
      </c>
      <c r="O48" s="8" t="str">
        <f>_xlfn.IFERROR(N48*100+'Rec.'!I41,"")</f>
        <v/>
      </c>
      <c r="P48" s="8" t="str">
        <f t="shared" si="2"/>
        <v/>
      </c>
    </row>
    <row r="49" spans="1:16" ht="21.95" customHeight="1">
      <c r="A49" s="8" t="str">
        <f t="shared" si="3"/>
        <v/>
      </c>
      <c r="B49" s="8" t="str">
        <f t="shared" si="0"/>
        <v/>
      </c>
      <c r="C49" s="20" t="str">
        <f>IF('Rec.'!H42&gt;0,COUNT('Rec.'!H$2:H42),"")</f>
        <v/>
      </c>
      <c r="D49" s="21" t="str">
        <f>IF(C49&gt;'Inf.'!$I$10,"",VLOOKUP(A49,'Q1.SL'!B:F,2,FALSE))</f>
        <v/>
      </c>
      <c r="E49" s="21" t="str">
        <f>IF(C49&gt;'Inf.'!$I$10,"",VLOOKUP(A49,'Q1.SL'!B:F,3,FALSE))</f>
        <v/>
      </c>
      <c r="F49" s="20" t="str">
        <f>IF(C49&gt;'Inf.'!$I$10,"",VLOOKUP(A49,'Q1.SL'!B:F,4,FALSE))</f>
        <v/>
      </c>
      <c r="G49" s="20" t="str">
        <f>IF(C49&gt;'Inf.'!$I$10,"",VLOOKUP(A49,'Q1.SL'!B:F,5,FALSE))</f>
        <v/>
      </c>
      <c r="H49" s="42"/>
      <c r="I49" s="42"/>
      <c r="J49" s="43"/>
      <c r="K49" s="42"/>
      <c r="L49" s="12" t="str">
        <f>_xlfn.IFERROR(IF(C49&gt;'Inf.'!$I$10,"",I49),"")</f>
        <v/>
      </c>
      <c r="M49" s="8" t="str">
        <f>_xlfn.IFERROR(IF('Inf.'!$C$10="Onsight",IF(L49="TOP",10^7+(10-J49)+(3-K49)*10,L49*10^5+(3-K49)*10),IF(L49="TOP",10^7+(3-K49)*10,L49*10^5+(3-K49)*10)),"")</f>
        <v/>
      </c>
      <c r="N49" s="8" t="str">
        <f t="shared" si="1"/>
        <v/>
      </c>
      <c r="O49" s="8" t="str">
        <f>_xlfn.IFERROR(N49*100+'Rec.'!I42,"")</f>
        <v/>
      </c>
      <c r="P49" s="8" t="str">
        <f t="shared" si="2"/>
        <v/>
      </c>
    </row>
    <row r="50" spans="1:16" ht="21.95" customHeight="1">
      <c r="A50" s="8" t="str">
        <f t="shared" si="3"/>
        <v/>
      </c>
      <c r="B50" s="8" t="str">
        <f t="shared" si="0"/>
        <v/>
      </c>
      <c r="C50" s="20" t="str">
        <f>IF('Rec.'!H43&gt;0,COUNT('Rec.'!H$2:H43),"")</f>
        <v/>
      </c>
      <c r="D50" s="21" t="str">
        <f>IF(C50&gt;'Inf.'!$I$10,"",VLOOKUP(A50,'Q1.SL'!B:F,2,FALSE))</f>
        <v/>
      </c>
      <c r="E50" s="21" t="str">
        <f>IF(C50&gt;'Inf.'!$I$10,"",VLOOKUP(A50,'Q1.SL'!B:F,3,FALSE))</f>
        <v/>
      </c>
      <c r="F50" s="20" t="str">
        <f>IF(C50&gt;'Inf.'!$I$10,"",VLOOKUP(A50,'Q1.SL'!B:F,4,FALSE))</f>
        <v/>
      </c>
      <c r="G50" s="20" t="str">
        <f>IF(C50&gt;'Inf.'!$I$10,"",VLOOKUP(A50,'Q1.SL'!B:F,5,FALSE))</f>
        <v/>
      </c>
      <c r="H50" s="42"/>
      <c r="I50" s="42"/>
      <c r="J50" s="43"/>
      <c r="K50" s="42"/>
      <c r="L50" s="12" t="str">
        <f>_xlfn.IFERROR(IF(C50&gt;'Inf.'!$I$10,"",I50),"")</f>
        <v/>
      </c>
      <c r="M50" s="8" t="str">
        <f>_xlfn.IFERROR(IF('Inf.'!$C$10="Onsight",IF(L50="TOP",10^7+(10-J50)+(3-K50)*10,L50*10^5+(3-K50)*10),IF(L50="TOP",10^7+(3-K50)*10,L50*10^5+(3-K50)*10)),"")</f>
        <v/>
      </c>
      <c r="N50" s="8" t="str">
        <f t="shared" si="1"/>
        <v/>
      </c>
      <c r="O50" s="8" t="str">
        <f>_xlfn.IFERROR(N50*100+'Rec.'!I43,"")</f>
        <v/>
      </c>
      <c r="P50" s="8" t="str">
        <f t="shared" si="2"/>
        <v/>
      </c>
    </row>
    <row r="51" spans="1:16" ht="21.95" customHeight="1">
      <c r="A51" s="8" t="str">
        <f t="shared" si="3"/>
        <v/>
      </c>
      <c r="B51" s="8" t="str">
        <f t="shared" si="0"/>
        <v/>
      </c>
      <c r="C51" s="20" t="str">
        <f>IF('Rec.'!H44&gt;0,COUNT('Rec.'!H$2:H44),"")</f>
        <v/>
      </c>
      <c r="D51" s="21" t="str">
        <f>IF(C51&gt;'Inf.'!$I$10,"",VLOOKUP(A51,'Q1.SL'!B:F,2,FALSE))</f>
        <v/>
      </c>
      <c r="E51" s="21" t="str">
        <f>IF(C51&gt;'Inf.'!$I$10,"",VLOOKUP(A51,'Q1.SL'!B:F,3,FALSE))</f>
        <v/>
      </c>
      <c r="F51" s="20" t="str">
        <f>IF(C51&gt;'Inf.'!$I$10,"",VLOOKUP(A51,'Q1.SL'!B:F,4,FALSE))</f>
        <v/>
      </c>
      <c r="G51" s="20" t="str">
        <f>IF(C51&gt;'Inf.'!$I$10,"",VLOOKUP(A51,'Q1.SL'!B:F,5,FALSE))</f>
        <v/>
      </c>
      <c r="H51" s="42"/>
      <c r="I51" s="42"/>
      <c r="J51" s="43"/>
      <c r="K51" s="42"/>
      <c r="L51" s="12" t="str">
        <f>_xlfn.IFERROR(IF(C51&gt;'Inf.'!$I$10,"",I51),"")</f>
        <v/>
      </c>
      <c r="M51" s="8" t="str">
        <f>_xlfn.IFERROR(IF('Inf.'!$C$10="Onsight",IF(L51="TOP",10^7+(10-J51)+(3-K51)*10,L51*10^5+(3-K51)*10),IF(L51="TOP",10^7+(3-K51)*10,L51*10^5+(3-K51)*10)),"")</f>
        <v/>
      </c>
      <c r="N51" s="8" t="str">
        <f t="shared" si="1"/>
        <v/>
      </c>
      <c r="O51" s="8" t="str">
        <f>_xlfn.IFERROR(N51*100+'Rec.'!I44,"")</f>
        <v/>
      </c>
      <c r="P51" s="8" t="str">
        <f t="shared" si="2"/>
        <v/>
      </c>
    </row>
    <row r="52" spans="1:16" ht="21.95" customHeight="1">
      <c r="A52" s="8" t="str">
        <f t="shared" si="3"/>
        <v/>
      </c>
      <c r="B52" s="8" t="str">
        <f t="shared" si="0"/>
        <v/>
      </c>
      <c r="C52" s="20" t="str">
        <f>IF('Rec.'!H45&gt;0,COUNT('Rec.'!H$2:H45),"")</f>
        <v/>
      </c>
      <c r="D52" s="21" t="str">
        <f>IF(C52&gt;'Inf.'!$I$10,"",VLOOKUP(A52,'Q1.SL'!B:F,2,FALSE))</f>
        <v/>
      </c>
      <c r="E52" s="21" t="str">
        <f>IF(C52&gt;'Inf.'!$I$10,"",VLOOKUP(A52,'Q1.SL'!B:F,3,FALSE))</f>
        <v/>
      </c>
      <c r="F52" s="20" t="str">
        <f>IF(C52&gt;'Inf.'!$I$10,"",VLOOKUP(A52,'Q1.SL'!B:F,4,FALSE))</f>
        <v/>
      </c>
      <c r="G52" s="20" t="str">
        <f>IF(C52&gt;'Inf.'!$I$10,"",VLOOKUP(A52,'Q1.SL'!B:F,5,FALSE))</f>
        <v/>
      </c>
      <c r="H52" s="42"/>
      <c r="I52" s="42"/>
      <c r="J52" s="43"/>
      <c r="K52" s="42"/>
      <c r="L52" s="12" t="str">
        <f>_xlfn.IFERROR(IF(C52&gt;'Inf.'!$I$10,"",I52),"")</f>
        <v/>
      </c>
      <c r="M52" s="8" t="str">
        <f>_xlfn.IFERROR(IF('Inf.'!$C$10="Onsight",IF(L52="TOP",10^7+(10-J52)+(3-K52)*10,L52*10^5+(3-K52)*10),IF(L52="TOP",10^7+(3-K52)*10,L52*10^5+(3-K52)*10)),"")</f>
        <v/>
      </c>
      <c r="N52" s="8" t="str">
        <f t="shared" si="1"/>
        <v/>
      </c>
      <c r="O52" s="8" t="str">
        <f>_xlfn.IFERROR(N52*100+'Rec.'!I45,"")</f>
        <v/>
      </c>
      <c r="P52" s="8" t="str">
        <f t="shared" si="2"/>
        <v/>
      </c>
    </row>
    <row r="53" spans="1:16" ht="21.95" customHeight="1">
      <c r="A53" s="8" t="str">
        <f t="shared" si="3"/>
        <v/>
      </c>
      <c r="B53" s="8" t="str">
        <f t="shared" si="0"/>
        <v/>
      </c>
      <c r="C53" s="20" t="str">
        <f>IF('Rec.'!H46&gt;0,COUNT('Rec.'!H$2:H46),"")</f>
        <v/>
      </c>
      <c r="D53" s="21" t="str">
        <f>IF(C53&gt;'Inf.'!$I$10,"",VLOOKUP(A53,'Q1.SL'!B:F,2,FALSE))</f>
        <v/>
      </c>
      <c r="E53" s="21" t="str">
        <f>IF(C53&gt;'Inf.'!$I$10,"",VLOOKUP(A53,'Q1.SL'!B:F,3,FALSE))</f>
        <v/>
      </c>
      <c r="F53" s="20" t="str">
        <f>IF(C53&gt;'Inf.'!$I$10,"",VLOOKUP(A53,'Q1.SL'!B:F,4,FALSE))</f>
        <v/>
      </c>
      <c r="G53" s="20" t="str">
        <f>IF(C53&gt;'Inf.'!$I$10,"",VLOOKUP(A53,'Q1.SL'!B:F,5,FALSE))</f>
        <v/>
      </c>
      <c r="H53" s="42"/>
      <c r="I53" s="42"/>
      <c r="J53" s="43"/>
      <c r="K53" s="42"/>
      <c r="L53" s="12" t="str">
        <f>_xlfn.IFERROR(IF(C53&gt;'Inf.'!$I$10,"",I53),"")</f>
        <v/>
      </c>
      <c r="M53" s="8" t="str">
        <f>_xlfn.IFERROR(IF('Inf.'!$C$10="Onsight",IF(L53="TOP",10^7+(10-J53)+(3-K53)*10,L53*10^5+(3-K53)*10),IF(L53="TOP",10^7+(3-K53)*10,L53*10^5+(3-K53)*10)),"")</f>
        <v/>
      </c>
      <c r="N53" s="8" t="str">
        <f t="shared" si="1"/>
        <v/>
      </c>
      <c r="O53" s="8" t="str">
        <f>_xlfn.IFERROR(N53*100+'Rec.'!I46,"")</f>
        <v/>
      </c>
      <c r="P53" s="8" t="str">
        <f t="shared" si="2"/>
        <v/>
      </c>
    </row>
    <row r="54" spans="1:16" ht="21.95" customHeight="1">
      <c r="A54" s="8" t="str">
        <f t="shared" si="3"/>
        <v/>
      </c>
      <c r="B54" s="8" t="str">
        <f t="shared" si="0"/>
        <v/>
      </c>
      <c r="C54" s="20" t="str">
        <f>IF('Rec.'!H47&gt;0,COUNT('Rec.'!H$2:H47),"")</f>
        <v/>
      </c>
      <c r="D54" s="21" t="str">
        <f>IF(C54&gt;'Inf.'!$I$10,"",VLOOKUP(A54,'Q1.SL'!B:F,2,FALSE))</f>
        <v/>
      </c>
      <c r="E54" s="21" t="str">
        <f>IF(C54&gt;'Inf.'!$I$10,"",VLOOKUP(A54,'Q1.SL'!B:F,3,FALSE))</f>
        <v/>
      </c>
      <c r="F54" s="20" t="str">
        <f>IF(C54&gt;'Inf.'!$I$10,"",VLOOKUP(A54,'Q1.SL'!B:F,4,FALSE))</f>
        <v/>
      </c>
      <c r="G54" s="20" t="str">
        <f>IF(C54&gt;'Inf.'!$I$10,"",VLOOKUP(A54,'Q1.SL'!B:F,5,FALSE))</f>
        <v/>
      </c>
      <c r="H54" s="42"/>
      <c r="I54" s="42"/>
      <c r="J54" s="43"/>
      <c r="K54" s="42"/>
      <c r="L54" s="12" t="str">
        <f>_xlfn.IFERROR(IF(C54&gt;'Inf.'!$I$10,"",I54),"")</f>
        <v/>
      </c>
      <c r="M54" s="8" t="str">
        <f>_xlfn.IFERROR(IF('Inf.'!$C$10="Onsight",IF(L54="TOP",10^7+(10-J54)+(3-K54)*10,L54*10^5+(3-K54)*10),IF(L54="TOP",10^7+(3-K54)*10,L54*10^5+(3-K54)*10)),"")</f>
        <v/>
      </c>
      <c r="N54" s="8" t="str">
        <f t="shared" si="1"/>
        <v/>
      </c>
      <c r="O54" s="8" t="str">
        <f>_xlfn.IFERROR(N54*100+'Rec.'!I47,"")</f>
        <v/>
      </c>
      <c r="P54" s="8" t="str">
        <f t="shared" si="2"/>
        <v/>
      </c>
    </row>
    <row r="55" spans="1:16" ht="21.95" customHeight="1">
      <c r="A55" s="8" t="str">
        <f t="shared" si="3"/>
        <v/>
      </c>
      <c r="B55" s="8" t="str">
        <f t="shared" si="0"/>
        <v/>
      </c>
      <c r="C55" s="20" t="str">
        <f>IF('Rec.'!H48&gt;0,COUNT('Rec.'!H$2:H48),"")</f>
        <v/>
      </c>
      <c r="D55" s="21" t="str">
        <f>IF(C55&gt;'Inf.'!$I$10,"",VLOOKUP(A55,'Q1.SL'!B:F,2,FALSE))</f>
        <v/>
      </c>
      <c r="E55" s="21" t="str">
        <f>IF(C55&gt;'Inf.'!$I$10,"",VLOOKUP(A55,'Q1.SL'!B:F,3,FALSE))</f>
        <v/>
      </c>
      <c r="F55" s="20" t="str">
        <f>IF(C55&gt;'Inf.'!$I$10,"",VLOOKUP(A55,'Q1.SL'!B:F,4,FALSE))</f>
        <v/>
      </c>
      <c r="G55" s="20" t="str">
        <f>IF(C55&gt;'Inf.'!$I$10,"",VLOOKUP(A55,'Q1.SL'!B:F,5,FALSE))</f>
        <v/>
      </c>
      <c r="H55" s="42"/>
      <c r="I55" s="42"/>
      <c r="J55" s="43"/>
      <c r="K55" s="42"/>
      <c r="L55" s="12" t="str">
        <f>_xlfn.IFERROR(IF(C55&gt;'Inf.'!$I$10,"",I55),"")</f>
        <v/>
      </c>
      <c r="M55" s="8" t="str">
        <f>_xlfn.IFERROR(IF('Inf.'!$C$10="Onsight",IF(L55="TOP",10^7+(10-J55)+(3-K55)*10,L55*10^5+(3-K55)*10),IF(L55="TOP",10^7+(3-K55)*10,L55*10^5+(3-K55)*10)),"")</f>
        <v/>
      </c>
      <c r="N55" s="8" t="str">
        <f t="shared" si="1"/>
        <v/>
      </c>
      <c r="O55" s="8" t="str">
        <f>_xlfn.IFERROR(N55*100+'Rec.'!I48,"")</f>
        <v/>
      </c>
      <c r="P55" s="8" t="str">
        <f t="shared" si="2"/>
        <v/>
      </c>
    </row>
    <row r="56" spans="1:16" ht="21.95" customHeight="1">
      <c r="A56" s="8" t="str">
        <f t="shared" si="3"/>
        <v/>
      </c>
      <c r="B56" s="8" t="str">
        <f t="shared" si="0"/>
        <v/>
      </c>
      <c r="C56" s="20" t="str">
        <f>IF('Rec.'!H49&gt;0,COUNT('Rec.'!H$2:H49),"")</f>
        <v/>
      </c>
      <c r="D56" s="21" t="str">
        <f>IF(C56&gt;'Inf.'!$I$10,"",VLOOKUP(A56,'Q1.SL'!B:F,2,FALSE))</f>
        <v/>
      </c>
      <c r="E56" s="21" t="str">
        <f>IF(C56&gt;'Inf.'!$I$10,"",VLOOKUP(A56,'Q1.SL'!B:F,3,FALSE))</f>
        <v/>
      </c>
      <c r="F56" s="20" t="str">
        <f>IF(C56&gt;'Inf.'!$I$10,"",VLOOKUP(A56,'Q1.SL'!B:F,4,FALSE))</f>
        <v/>
      </c>
      <c r="G56" s="20" t="str">
        <f>IF(C56&gt;'Inf.'!$I$10,"",VLOOKUP(A56,'Q1.SL'!B:F,5,FALSE))</f>
        <v/>
      </c>
      <c r="H56" s="42"/>
      <c r="I56" s="42"/>
      <c r="J56" s="43"/>
      <c r="K56" s="42"/>
      <c r="L56" s="12" t="str">
        <f>_xlfn.IFERROR(IF(C56&gt;'Inf.'!$I$10,"",I56),"")</f>
        <v/>
      </c>
      <c r="M56" s="8" t="str">
        <f>_xlfn.IFERROR(IF('Inf.'!$C$10="Onsight",IF(L56="TOP",10^7+(10-J56)+(3-K56)*10,L56*10^5+(3-K56)*10),IF(L56="TOP",10^7+(3-K56)*10,L56*10^5+(3-K56)*10)),"")</f>
        <v/>
      </c>
      <c r="N56" s="8" t="str">
        <f t="shared" si="1"/>
        <v/>
      </c>
      <c r="O56" s="8" t="str">
        <f>_xlfn.IFERROR(N56*100+'Rec.'!I49,"")</f>
        <v/>
      </c>
      <c r="P56" s="8" t="str">
        <f t="shared" si="2"/>
        <v/>
      </c>
    </row>
    <row r="57" spans="1:16" ht="21.95" customHeight="1">
      <c r="A57" s="8" t="str">
        <f t="shared" si="3"/>
        <v/>
      </c>
      <c r="B57" s="8" t="str">
        <f t="shared" si="0"/>
        <v/>
      </c>
      <c r="C57" s="20" t="str">
        <f>IF('Rec.'!H50&gt;0,COUNT('Rec.'!H$2:H50),"")</f>
        <v/>
      </c>
      <c r="D57" s="21" t="str">
        <f>IF(C57&gt;'Inf.'!$I$10,"",VLOOKUP(A57,'Q1.SL'!B:F,2,FALSE))</f>
        <v/>
      </c>
      <c r="E57" s="21" t="str">
        <f>IF(C57&gt;'Inf.'!$I$10,"",VLOOKUP(A57,'Q1.SL'!B:F,3,FALSE))</f>
        <v/>
      </c>
      <c r="F57" s="20" t="str">
        <f>IF(C57&gt;'Inf.'!$I$10,"",VLOOKUP(A57,'Q1.SL'!B:F,4,FALSE))</f>
        <v/>
      </c>
      <c r="G57" s="20" t="str">
        <f>IF(C57&gt;'Inf.'!$I$10,"",VLOOKUP(A57,'Q1.SL'!B:F,5,FALSE))</f>
        <v/>
      </c>
      <c r="H57" s="42"/>
      <c r="I57" s="42"/>
      <c r="J57" s="43"/>
      <c r="K57" s="42"/>
      <c r="L57" s="12" t="str">
        <f>_xlfn.IFERROR(IF(C57&gt;'Inf.'!$I$10,"",I57),"")</f>
        <v/>
      </c>
      <c r="M57" s="8" t="str">
        <f>_xlfn.IFERROR(IF('Inf.'!$C$10="Onsight",IF(L57="TOP",10^7+(10-J57)+(3-K57)*10,L57*10^5+(3-K57)*10),IF(L57="TOP",10^7+(3-K57)*10,L57*10^5+(3-K57)*10)),"")</f>
        <v/>
      </c>
      <c r="N57" s="8" t="str">
        <f t="shared" si="1"/>
        <v/>
      </c>
      <c r="O57" s="8" t="str">
        <f>_xlfn.IFERROR(N57*100+'Rec.'!I50,"")</f>
        <v/>
      </c>
      <c r="P57" s="8" t="str">
        <f t="shared" si="2"/>
        <v/>
      </c>
    </row>
    <row r="58" spans="1:16" ht="21.95" customHeight="1">
      <c r="A58" s="8" t="str">
        <f t="shared" si="3"/>
        <v/>
      </c>
      <c r="B58" s="8" t="str">
        <f t="shared" si="0"/>
        <v/>
      </c>
      <c r="C58" s="20" t="str">
        <f>IF('Rec.'!H51&gt;0,COUNT('Rec.'!H$2:H51),"")</f>
        <v/>
      </c>
      <c r="D58" s="21" t="str">
        <f>IF(C58&gt;'Inf.'!$I$10,"",VLOOKUP(A58,'Q1.SL'!B:F,2,FALSE))</f>
        <v/>
      </c>
      <c r="E58" s="21" t="str">
        <f>IF(C58&gt;'Inf.'!$I$10,"",VLOOKUP(A58,'Q1.SL'!B:F,3,FALSE))</f>
        <v/>
      </c>
      <c r="F58" s="20" t="str">
        <f>IF(C58&gt;'Inf.'!$I$10,"",VLOOKUP(A58,'Q1.SL'!B:F,4,FALSE))</f>
        <v/>
      </c>
      <c r="G58" s="20" t="str">
        <f>IF(C58&gt;'Inf.'!$I$10,"",VLOOKUP(A58,'Q1.SL'!B:F,5,FALSE))</f>
        <v/>
      </c>
      <c r="H58" s="42"/>
      <c r="I58" s="42"/>
      <c r="J58" s="43"/>
      <c r="K58" s="42"/>
      <c r="L58" s="12" t="str">
        <f>_xlfn.IFERROR(IF(C58&gt;'Inf.'!$I$10,"",I58),"")</f>
        <v/>
      </c>
      <c r="M58" s="8" t="str">
        <f>_xlfn.IFERROR(IF('Inf.'!$C$10="Onsight",IF(L58="TOP",10^7+(10-J58)+(3-K58)*10,L58*10^5+(3-K58)*10),IF(L58="TOP",10^7+(3-K58)*10,L58*10^5+(3-K58)*10)),"")</f>
        <v/>
      </c>
      <c r="N58" s="8" t="str">
        <f t="shared" si="1"/>
        <v/>
      </c>
      <c r="O58" s="8" t="str">
        <f>_xlfn.IFERROR(N58*100+'Rec.'!I51,"")</f>
        <v/>
      </c>
      <c r="P58" s="8" t="str">
        <f t="shared" si="2"/>
        <v/>
      </c>
    </row>
    <row r="59" spans="1:16" ht="21.95" customHeight="1">
      <c r="A59" s="8" t="str">
        <f t="shared" si="3"/>
        <v/>
      </c>
      <c r="B59" s="8" t="str">
        <f t="shared" si="0"/>
        <v/>
      </c>
      <c r="C59" s="20" t="str">
        <f>IF('Rec.'!H52&gt;0,COUNT('Rec.'!H$2:H52),"")</f>
        <v/>
      </c>
      <c r="D59" s="21" t="str">
        <f>IF(C59&gt;'Inf.'!$I$10,"",VLOOKUP(A59,'Q1.SL'!B:F,2,FALSE))</f>
        <v/>
      </c>
      <c r="E59" s="21" t="str">
        <f>IF(C59&gt;'Inf.'!$I$10,"",VLOOKUP(A59,'Q1.SL'!B:F,3,FALSE))</f>
        <v/>
      </c>
      <c r="F59" s="20" t="str">
        <f>IF(C59&gt;'Inf.'!$I$10,"",VLOOKUP(A59,'Q1.SL'!B:F,4,FALSE))</f>
        <v/>
      </c>
      <c r="G59" s="20" t="str">
        <f>IF(C59&gt;'Inf.'!$I$10,"",VLOOKUP(A59,'Q1.SL'!B:F,5,FALSE))</f>
        <v/>
      </c>
      <c r="H59" s="42"/>
      <c r="I59" s="42"/>
      <c r="J59" s="43"/>
      <c r="K59" s="42"/>
      <c r="L59" s="12" t="str">
        <f>_xlfn.IFERROR(IF(C59&gt;'Inf.'!$I$10,"",I59),"")</f>
        <v/>
      </c>
      <c r="M59" s="8" t="str">
        <f>_xlfn.IFERROR(IF('Inf.'!$C$10="Onsight",IF(L59="TOP",10^7+(10-J59)+(3-K59)*10,L59*10^5+(3-K59)*10),IF(L59="TOP",10^7+(3-K59)*10,L59*10^5+(3-K59)*10)),"")</f>
        <v/>
      </c>
      <c r="N59" s="8" t="str">
        <f t="shared" si="1"/>
        <v/>
      </c>
      <c r="O59" s="8" t="str">
        <f>_xlfn.IFERROR(N59*100+'Rec.'!I52,"")</f>
        <v/>
      </c>
      <c r="P59" s="8" t="str">
        <f t="shared" si="2"/>
        <v/>
      </c>
    </row>
    <row r="60" spans="1:16" ht="21.95" customHeight="1">
      <c r="A60" s="8" t="str">
        <f t="shared" si="3"/>
        <v/>
      </c>
      <c r="B60" s="8" t="str">
        <f t="shared" si="0"/>
        <v/>
      </c>
      <c r="C60" s="20" t="str">
        <f>IF('Rec.'!H53&gt;0,COUNT('Rec.'!H$2:H53),"")</f>
        <v/>
      </c>
      <c r="D60" s="21" t="str">
        <f>IF(C60&gt;'Inf.'!$I$10,"",VLOOKUP(A60,'Q1.SL'!B:F,2,FALSE))</f>
        <v/>
      </c>
      <c r="E60" s="21" t="str">
        <f>IF(C60&gt;'Inf.'!$I$10,"",VLOOKUP(A60,'Q1.SL'!B:F,3,FALSE))</f>
        <v/>
      </c>
      <c r="F60" s="20" t="str">
        <f>IF(C60&gt;'Inf.'!$I$10,"",VLOOKUP(A60,'Q1.SL'!B:F,4,FALSE))</f>
        <v/>
      </c>
      <c r="G60" s="20" t="str">
        <f>IF(C60&gt;'Inf.'!$I$10,"",VLOOKUP(A60,'Q1.SL'!B:F,5,FALSE))</f>
        <v/>
      </c>
      <c r="H60" s="42"/>
      <c r="I60" s="42"/>
      <c r="J60" s="43"/>
      <c r="K60" s="42"/>
      <c r="L60" s="12" t="str">
        <f>_xlfn.IFERROR(IF(C60&gt;'Inf.'!$I$10,"",I60),"")</f>
        <v/>
      </c>
      <c r="M60" s="8" t="str">
        <f>_xlfn.IFERROR(IF('Inf.'!$C$10="Onsight",IF(L60="TOP",10^7+(10-J60)+(3-K60)*10,L60*10^5+(3-K60)*10),IF(L60="TOP",10^7+(3-K60)*10,L60*10^5+(3-K60)*10)),"")</f>
        <v/>
      </c>
      <c r="N60" s="8" t="str">
        <f t="shared" si="1"/>
        <v/>
      </c>
      <c r="O60" s="8" t="str">
        <f>_xlfn.IFERROR(N60*100+'Rec.'!I53,"")</f>
        <v/>
      </c>
      <c r="P60" s="8" t="str">
        <f t="shared" si="2"/>
        <v/>
      </c>
    </row>
    <row r="61" spans="1:16" ht="21.95" customHeight="1">
      <c r="A61" s="8" t="str">
        <f t="shared" si="3"/>
        <v/>
      </c>
      <c r="B61" s="8" t="str">
        <f t="shared" si="0"/>
        <v/>
      </c>
      <c r="C61" s="20" t="str">
        <f>IF('Rec.'!H54&gt;0,COUNT('Rec.'!H$2:H54),"")</f>
        <v/>
      </c>
      <c r="D61" s="21" t="str">
        <f>IF(C61&gt;'Inf.'!$I$10,"",VLOOKUP(A61,'Q1.SL'!B:F,2,FALSE))</f>
        <v/>
      </c>
      <c r="E61" s="21" t="str">
        <f>IF(C61&gt;'Inf.'!$I$10,"",VLOOKUP(A61,'Q1.SL'!B:F,3,FALSE))</f>
        <v/>
      </c>
      <c r="F61" s="20" t="str">
        <f>IF(C61&gt;'Inf.'!$I$10,"",VLOOKUP(A61,'Q1.SL'!B:F,4,FALSE))</f>
        <v/>
      </c>
      <c r="G61" s="20" t="str">
        <f>IF(C61&gt;'Inf.'!$I$10,"",VLOOKUP(A61,'Q1.SL'!B:F,5,FALSE))</f>
        <v/>
      </c>
      <c r="H61" s="42"/>
      <c r="I61" s="42"/>
      <c r="J61" s="43"/>
      <c r="K61" s="42"/>
      <c r="L61" s="12" t="str">
        <f>_xlfn.IFERROR(IF(C61&gt;'Inf.'!$I$10,"",I61),"")</f>
        <v/>
      </c>
      <c r="M61" s="8" t="str">
        <f>_xlfn.IFERROR(IF('Inf.'!$C$10="Onsight",IF(L61="TOP",10^7+(10-J61)+(3-K61)*10,L61*10^5+(3-K61)*10),IF(L61="TOP",10^7+(3-K61)*10,L61*10^5+(3-K61)*10)),"")</f>
        <v/>
      </c>
      <c r="N61" s="8" t="str">
        <f t="shared" si="1"/>
        <v/>
      </c>
      <c r="O61" s="8" t="str">
        <f>_xlfn.IFERROR(N61*100+'Rec.'!I54,"")</f>
        <v/>
      </c>
      <c r="P61" s="8" t="str">
        <f t="shared" si="2"/>
        <v/>
      </c>
    </row>
    <row r="62" spans="1:16" ht="21.95" customHeight="1">
      <c r="A62" s="8" t="str">
        <f t="shared" si="3"/>
        <v/>
      </c>
      <c r="B62" s="8" t="str">
        <f t="shared" si="0"/>
        <v/>
      </c>
      <c r="C62" s="20" t="str">
        <f>IF('Rec.'!H55&gt;0,COUNT('Rec.'!H$2:H55),"")</f>
        <v/>
      </c>
      <c r="D62" s="21" t="str">
        <f>IF(C62&gt;'Inf.'!$I$10,"",VLOOKUP(A62,'Q1.SL'!B:F,2,FALSE))</f>
        <v/>
      </c>
      <c r="E62" s="21" t="str">
        <f>IF(C62&gt;'Inf.'!$I$10,"",VLOOKUP(A62,'Q1.SL'!B:F,3,FALSE))</f>
        <v/>
      </c>
      <c r="F62" s="20" t="str">
        <f>IF(C62&gt;'Inf.'!$I$10,"",VLOOKUP(A62,'Q1.SL'!B:F,4,FALSE))</f>
        <v/>
      </c>
      <c r="G62" s="20" t="str">
        <f>IF(C62&gt;'Inf.'!$I$10,"",VLOOKUP(A62,'Q1.SL'!B:F,5,FALSE))</f>
        <v/>
      </c>
      <c r="H62" s="42"/>
      <c r="I62" s="42"/>
      <c r="J62" s="43"/>
      <c r="K62" s="42"/>
      <c r="L62" s="12" t="str">
        <f>_xlfn.IFERROR(IF(C62&gt;'Inf.'!$I$10,"",I62),"")</f>
        <v/>
      </c>
      <c r="M62" s="8" t="str">
        <f>_xlfn.IFERROR(IF('Inf.'!$C$10="Onsight",IF(L62="TOP",10^7+(10-J62)+(3-K62)*10,L62*10^5+(3-K62)*10),IF(L62="TOP",10^7+(3-K62)*10,L62*10^5+(3-K62)*10)),"")</f>
        <v/>
      </c>
      <c r="N62" s="8" t="str">
        <f t="shared" si="1"/>
        <v/>
      </c>
      <c r="O62" s="8" t="str">
        <f>_xlfn.IFERROR(N62*100+'Rec.'!I55,"")</f>
        <v/>
      </c>
      <c r="P62" s="8" t="str">
        <f t="shared" si="2"/>
        <v/>
      </c>
    </row>
    <row r="63" spans="1:16" ht="21.95" customHeight="1">
      <c r="A63" s="8" t="str">
        <f t="shared" si="3"/>
        <v/>
      </c>
      <c r="B63" s="8" t="str">
        <f t="shared" si="0"/>
        <v/>
      </c>
      <c r="C63" s="20" t="str">
        <f>IF('Rec.'!H56&gt;0,COUNT('Rec.'!H$2:H56),"")</f>
        <v/>
      </c>
      <c r="D63" s="21" t="str">
        <f>IF(C63&gt;'Inf.'!$I$10,"",VLOOKUP(A63,'Q1.SL'!B:F,2,FALSE))</f>
        <v/>
      </c>
      <c r="E63" s="21" t="str">
        <f>IF(C63&gt;'Inf.'!$I$10,"",VLOOKUP(A63,'Q1.SL'!B:F,3,FALSE))</f>
        <v/>
      </c>
      <c r="F63" s="20" t="str">
        <f>IF(C63&gt;'Inf.'!$I$10,"",VLOOKUP(A63,'Q1.SL'!B:F,4,FALSE))</f>
        <v/>
      </c>
      <c r="G63" s="20" t="str">
        <f>IF(C63&gt;'Inf.'!$I$10,"",VLOOKUP(A63,'Q1.SL'!B:F,5,FALSE))</f>
        <v/>
      </c>
      <c r="H63" s="42"/>
      <c r="I63" s="42"/>
      <c r="J63" s="43"/>
      <c r="K63" s="42"/>
      <c r="L63" s="12" t="str">
        <f>_xlfn.IFERROR(IF(C63&gt;'Inf.'!$I$10,"",I63),"")</f>
        <v/>
      </c>
      <c r="M63" s="8" t="str">
        <f>_xlfn.IFERROR(IF('Inf.'!$C$10="Onsight",IF(L63="TOP",10^7+(10-J63)+(3-K63)*10,L63*10^5+(3-K63)*10),IF(L63="TOP",10^7+(3-K63)*10,L63*10^5+(3-K63)*10)),"")</f>
        <v/>
      </c>
      <c r="N63" s="8" t="str">
        <f t="shared" si="1"/>
        <v/>
      </c>
      <c r="O63" s="8" t="str">
        <f>_xlfn.IFERROR(N63*100+'Rec.'!I56,"")</f>
        <v/>
      </c>
      <c r="P63" s="8" t="str">
        <f t="shared" si="2"/>
        <v/>
      </c>
    </row>
    <row r="64" spans="1:16" ht="21.95" customHeight="1">
      <c r="A64" s="8" t="str">
        <f t="shared" si="3"/>
        <v/>
      </c>
      <c r="B64" s="8" t="str">
        <f t="shared" si="0"/>
        <v/>
      </c>
      <c r="C64" s="20" t="str">
        <f>IF('Rec.'!H57&gt;0,COUNT('Rec.'!H$2:H57),"")</f>
        <v/>
      </c>
      <c r="D64" s="21" t="str">
        <f>IF(C64&gt;'Inf.'!$I$10,"",VLOOKUP(A64,'Q1.SL'!B:F,2,FALSE))</f>
        <v/>
      </c>
      <c r="E64" s="21" t="str">
        <f>IF(C64&gt;'Inf.'!$I$10,"",VLOOKUP(A64,'Q1.SL'!B:F,3,FALSE))</f>
        <v/>
      </c>
      <c r="F64" s="20" t="str">
        <f>IF(C64&gt;'Inf.'!$I$10,"",VLOOKUP(A64,'Q1.SL'!B:F,4,FALSE))</f>
        <v/>
      </c>
      <c r="G64" s="20" t="str">
        <f>IF(C64&gt;'Inf.'!$I$10,"",VLOOKUP(A64,'Q1.SL'!B:F,5,FALSE))</f>
        <v/>
      </c>
      <c r="H64" s="42"/>
      <c r="I64" s="42"/>
      <c r="J64" s="43"/>
      <c r="K64" s="42"/>
      <c r="L64" s="12" t="str">
        <f>_xlfn.IFERROR(IF(C64&gt;'Inf.'!$I$10,"",I64),"")</f>
        <v/>
      </c>
      <c r="M64" s="8" t="str">
        <f>_xlfn.IFERROR(IF('Inf.'!$C$10="Onsight",IF(L64="TOP",10^7+(10-J64)+(3-K64)*10,L64*10^5+(3-K64)*10),IF(L64="TOP",10^7+(3-K64)*10,L64*10^5+(3-K64)*10)),"")</f>
        <v/>
      </c>
      <c r="N64" s="8" t="str">
        <f t="shared" si="1"/>
        <v/>
      </c>
      <c r="O64" s="8" t="str">
        <f>_xlfn.IFERROR(N64*100+'Rec.'!I57,"")</f>
        <v/>
      </c>
      <c r="P64" s="8" t="str">
        <f t="shared" si="2"/>
        <v/>
      </c>
    </row>
    <row r="65" spans="1:16" ht="21.95" customHeight="1">
      <c r="A65" s="8" t="str">
        <f t="shared" si="3"/>
        <v/>
      </c>
      <c r="B65" s="8" t="str">
        <f t="shared" si="0"/>
        <v/>
      </c>
      <c r="C65" s="20" t="str">
        <f>IF('Rec.'!H58&gt;0,COUNT('Rec.'!H$2:H58),"")</f>
        <v/>
      </c>
      <c r="D65" s="21" t="str">
        <f>IF(C65&gt;'Inf.'!$I$10,"",VLOOKUP(A65,'Q1.SL'!B:F,2,FALSE))</f>
        <v/>
      </c>
      <c r="E65" s="21" t="str">
        <f>IF(C65&gt;'Inf.'!$I$10,"",VLOOKUP(A65,'Q1.SL'!B:F,3,FALSE))</f>
        <v/>
      </c>
      <c r="F65" s="20" t="str">
        <f>IF(C65&gt;'Inf.'!$I$10,"",VLOOKUP(A65,'Q1.SL'!B:F,4,FALSE))</f>
        <v/>
      </c>
      <c r="G65" s="20" t="str">
        <f>IF(C65&gt;'Inf.'!$I$10,"",VLOOKUP(A65,'Q1.SL'!B:F,5,FALSE))</f>
        <v/>
      </c>
      <c r="H65" s="42"/>
      <c r="I65" s="42"/>
      <c r="J65" s="43"/>
      <c r="K65" s="42"/>
      <c r="L65" s="12" t="str">
        <f>_xlfn.IFERROR(IF(C65&gt;'Inf.'!$I$10,"",I65),"")</f>
        <v/>
      </c>
      <c r="M65" s="8" t="str">
        <f>_xlfn.IFERROR(IF('Inf.'!$C$10="Onsight",IF(L65="TOP",10^7+(10-J65)+(3-K65)*10,L65*10^5+(3-K65)*10),IF(L65="TOP",10^7+(3-K65)*10,L65*10^5+(3-K65)*10)),"")</f>
        <v/>
      </c>
      <c r="N65" s="8" t="str">
        <f t="shared" si="1"/>
        <v/>
      </c>
      <c r="O65" s="8" t="str">
        <f>_xlfn.IFERROR(N65*100+'Rec.'!I58,"")</f>
        <v/>
      </c>
      <c r="P65" s="8" t="str">
        <f t="shared" si="2"/>
        <v/>
      </c>
    </row>
    <row r="66" spans="1:16" ht="21.95" customHeight="1">
      <c r="A66" s="8" t="str">
        <f t="shared" si="3"/>
        <v/>
      </c>
      <c r="B66" s="8" t="str">
        <f t="shared" si="0"/>
        <v/>
      </c>
      <c r="C66" s="20" t="str">
        <f>IF('Rec.'!H59&gt;0,COUNT('Rec.'!H$2:H59),"")</f>
        <v/>
      </c>
      <c r="D66" s="21" t="str">
        <f>IF(C66&gt;'Inf.'!$I$10,"",VLOOKUP(A66,'Q1.SL'!B:F,2,FALSE))</f>
        <v/>
      </c>
      <c r="E66" s="21" t="str">
        <f>IF(C66&gt;'Inf.'!$I$10,"",VLOOKUP(A66,'Q1.SL'!B:F,3,FALSE))</f>
        <v/>
      </c>
      <c r="F66" s="20" t="str">
        <f>IF(C66&gt;'Inf.'!$I$10,"",VLOOKUP(A66,'Q1.SL'!B:F,4,FALSE))</f>
        <v/>
      </c>
      <c r="G66" s="20" t="str">
        <f>IF(C66&gt;'Inf.'!$I$10,"",VLOOKUP(A66,'Q1.SL'!B:F,5,FALSE))</f>
        <v/>
      </c>
      <c r="H66" s="42"/>
      <c r="I66" s="42"/>
      <c r="J66" s="43"/>
      <c r="K66" s="42"/>
      <c r="L66" s="12" t="str">
        <f>_xlfn.IFERROR(IF(C66&gt;'Inf.'!$I$10,"",I66),"")</f>
        <v/>
      </c>
      <c r="M66" s="8" t="str">
        <f>_xlfn.IFERROR(IF('Inf.'!$C$10="Onsight",IF(L66="TOP",10^7+(10-J66)+(3-K66)*10,L66*10^5+(3-K66)*10),IF(L66="TOP",10^7+(3-K66)*10,L66*10^5+(3-K66)*10)),"")</f>
        <v/>
      </c>
      <c r="N66" s="8" t="str">
        <f t="shared" si="1"/>
        <v/>
      </c>
      <c r="O66" s="8" t="str">
        <f>_xlfn.IFERROR(N66*100+'Rec.'!I59,"")</f>
        <v/>
      </c>
      <c r="P66" s="8" t="str">
        <f t="shared" si="2"/>
        <v/>
      </c>
    </row>
    <row r="67" spans="1:16" ht="21.95" customHeight="1">
      <c r="A67" s="8" t="str">
        <f t="shared" si="3"/>
        <v/>
      </c>
      <c r="B67" s="8" t="str">
        <f t="shared" si="0"/>
        <v/>
      </c>
      <c r="C67" s="20" t="str">
        <f>IF('Rec.'!H60&gt;0,COUNT('Rec.'!H$2:H60),"")</f>
        <v/>
      </c>
      <c r="D67" s="21" t="str">
        <f>IF(C67&gt;'Inf.'!$I$10,"",VLOOKUP(A67,'Q1.SL'!B:F,2,FALSE))</f>
        <v/>
      </c>
      <c r="E67" s="21" t="str">
        <f>IF(C67&gt;'Inf.'!$I$10,"",VLOOKUP(A67,'Q1.SL'!B:F,3,FALSE))</f>
        <v/>
      </c>
      <c r="F67" s="20" t="str">
        <f>IF(C67&gt;'Inf.'!$I$10,"",VLOOKUP(A67,'Q1.SL'!B:F,4,FALSE))</f>
        <v/>
      </c>
      <c r="G67" s="20" t="str">
        <f>IF(C67&gt;'Inf.'!$I$10,"",VLOOKUP(A67,'Q1.SL'!B:F,5,FALSE))</f>
        <v/>
      </c>
      <c r="H67" s="42"/>
      <c r="I67" s="42"/>
      <c r="J67" s="43"/>
      <c r="K67" s="42"/>
      <c r="L67" s="12" t="str">
        <f>_xlfn.IFERROR(IF(C67&gt;'Inf.'!$I$10,"",I67),"")</f>
        <v/>
      </c>
      <c r="M67" s="8" t="str">
        <f>_xlfn.IFERROR(IF('Inf.'!$C$10="Onsight",IF(L67="TOP",10^7+(10-J67)+(3-K67)*10,L67*10^5+(3-K67)*10),IF(L67="TOP",10^7+(3-K67)*10,L67*10^5+(3-K67)*10)),"")</f>
        <v/>
      </c>
      <c r="N67" s="8" t="str">
        <f t="shared" si="1"/>
        <v/>
      </c>
      <c r="O67" s="8" t="str">
        <f>_xlfn.IFERROR(N67*100+'Rec.'!I60,"")</f>
        <v/>
      </c>
      <c r="P67" s="8" t="str">
        <f t="shared" si="2"/>
        <v/>
      </c>
    </row>
    <row r="68" spans="1:16" ht="21.95" customHeight="1">
      <c r="A68" s="8" t="str">
        <f t="shared" si="3"/>
        <v/>
      </c>
      <c r="B68" s="8" t="str">
        <f t="shared" si="0"/>
        <v/>
      </c>
      <c r="C68" s="20" t="str">
        <f>IF('Rec.'!H61&gt;0,COUNT('Rec.'!H$2:H61),"")</f>
        <v/>
      </c>
      <c r="D68" s="21" t="str">
        <f>IF(C68&gt;'Inf.'!$I$10,"",VLOOKUP(A68,'Q1.SL'!B:F,2,FALSE))</f>
        <v/>
      </c>
      <c r="E68" s="21" t="str">
        <f>IF(C68&gt;'Inf.'!$I$10,"",VLOOKUP(A68,'Q1.SL'!B:F,3,FALSE))</f>
        <v/>
      </c>
      <c r="F68" s="20" t="str">
        <f>IF(C68&gt;'Inf.'!$I$10,"",VLOOKUP(A68,'Q1.SL'!B:F,4,FALSE))</f>
        <v/>
      </c>
      <c r="G68" s="20" t="str">
        <f>IF(C68&gt;'Inf.'!$I$10,"",VLOOKUP(A68,'Q1.SL'!B:F,5,FALSE))</f>
        <v/>
      </c>
      <c r="H68" s="42"/>
      <c r="I68" s="42"/>
      <c r="J68" s="43"/>
      <c r="K68" s="42"/>
      <c r="L68" s="12" t="str">
        <f>_xlfn.IFERROR(IF(C68&gt;'Inf.'!$I$10,"",I68),"")</f>
        <v/>
      </c>
      <c r="M68" s="8" t="str">
        <f>_xlfn.IFERROR(IF('Inf.'!$C$10="Onsight",IF(L68="TOP",10^7+(10-J68)+(3-K68)*10,L68*10^5+(3-K68)*10),IF(L68="TOP",10^7+(3-K68)*10,L68*10^5+(3-K68)*10)),"")</f>
        <v/>
      </c>
      <c r="N68" s="8" t="str">
        <f t="shared" si="1"/>
        <v/>
      </c>
      <c r="O68" s="8" t="str">
        <f>_xlfn.IFERROR(N68*100+'Rec.'!I61,"")</f>
        <v/>
      </c>
      <c r="P68" s="8" t="str">
        <f t="shared" si="2"/>
        <v/>
      </c>
    </row>
    <row r="69" spans="1:16" ht="21.95" customHeight="1">
      <c r="A69" s="8" t="str">
        <f t="shared" si="3"/>
        <v/>
      </c>
      <c r="B69" s="8" t="str">
        <f t="shared" si="0"/>
        <v/>
      </c>
      <c r="C69" s="20" t="str">
        <f>IF('Rec.'!H62&gt;0,COUNT('Rec.'!H$2:H62),"")</f>
        <v/>
      </c>
      <c r="D69" s="21" t="str">
        <f>IF(C69&gt;'Inf.'!$I$10,"",VLOOKUP(A69,'Q1.SL'!B:F,2,FALSE))</f>
        <v/>
      </c>
      <c r="E69" s="21" t="str">
        <f>IF(C69&gt;'Inf.'!$I$10,"",VLOOKUP(A69,'Q1.SL'!B:F,3,FALSE))</f>
        <v/>
      </c>
      <c r="F69" s="20" t="str">
        <f>IF(C69&gt;'Inf.'!$I$10,"",VLOOKUP(A69,'Q1.SL'!B:F,4,FALSE))</f>
        <v/>
      </c>
      <c r="G69" s="20" t="str">
        <f>IF(C69&gt;'Inf.'!$I$10,"",VLOOKUP(A69,'Q1.SL'!B:F,5,FALSE))</f>
        <v/>
      </c>
      <c r="H69" s="42"/>
      <c r="I69" s="42"/>
      <c r="J69" s="43"/>
      <c r="K69" s="42"/>
      <c r="L69" s="12" t="str">
        <f>_xlfn.IFERROR(IF(C69&gt;'Inf.'!$I$10,"",I69),"")</f>
        <v/>
      </c>
      <c r="M69" s="8" t="str">
        <f>_xlfn.IFERROR(IF('Inf.'!$C$10="Onsight",IF(L69="TOP",10^7+(10-J69)+(3-K69)*10,L69*10^5+(3-K69)*10),IF(L69="TOP",10^7+(3-K69)*10,L69*10^5+(3-K69)*10)),"")</f>
        <v/>
      </c>
      <c r="N69" s="8" t="str">
        <f t="shared" si="1"/>
        <v/>
      </c>
      <c r="O69" s="8" t="str">
        <f>_xlfn.IFERROR(N69*100+'Rec.'!I62,"")</f>
        <v/>
      </c>
      <c r="P69" s="8" t="str">
        <f t="shared" si="2"/>
        <v/>
      </c>
    </row>
    <row r="70" spans="1:16" ht="21.95" customHeight="1">
      <c r="A70" s="8" t="str">
        <f t="shared" si="3"/>
        <v/>
      </c>
      <c r="B70" s="8" t="str">
        <f t="shared" si="0"/>
        <v/>
      </c>
      <c r="C70" s="20" t="str">
        <f>IF('Rec.'!H63&gt;0,COUNT('Rec.'!H$2:H63),"")</f>
        <v/>
      </c>
      <c r="D70" s="21" t="str">
        <f>IF(C70&gt;'Inf.'!$I$10,"",VLOOKUP(A70,'Q1.SL'!B:F,2,FALSE))</f>
        <v/>
      </c>
      <c r="E70" s="21" t="str">
        <f>IF(C70&gt;'Inf.'!$I$10,"",VLOOKUP(A70,'Q1.SL'!B:F,3,FALSE))</f>
        <v/>
      </c>
      <c r="F70" s="20" t="str">
        <f>IF(C70&gt;'Inf.'!$I$10,"",VLOOKUP(A70,'Q1.SL'!B:F,4,FALSE))</f>
        <v/>
      </c>
      <c r="G70" s="20" t="str">
        <f>IF(C70&gt;'Inf.'!$I$10,"",VLOOKUP(A70,'Q1.SL'!B:F,5,FALSE))</f>
        <v/>
      </c>
      <c r="H70" s="42"/>
      <c r="I70" s="42"/>
      <c r="J70" s="43"/>
      <c r="K70" s="42"/>
      <c r="L70" s="12" t="str">
        <f>_xlfn.IFERROR(IF(C70&gt;'Inf.'!$I$10,"",I70),"")</f>
        <v/>
      </c>
      <c r="M70" s="8" t="str">
        <f>_xlfn.IFERROR(IF('Inf.'!$C$10="Onsight",IF(L70="TOP",10^7+(10-J70)+(3-K70)*10,L70*10^5+(3-K70)*10),IF(L70="TOP",10^7+(3-K70)*10,L70*10^5+(3-K70)*10)),"")</f>
        <v/>
      </c>
      <c r="N70" s="8" t="str">
        <f t="shared" si="1"/>
        <v/>
      </c>
      <c r="O70" s="8" t="str">
        <f>_xlfn.IFERROR(N70*100+'Rec.'!I63,"")</f>
        <v/>
      </c>
      <c r="P70" s="8" t="str">
        <f t="shared" si="2"/>
        <v/>
      </c>
    </row>
    <row r="71" spans="1:16" ht="21.95" customHeight="1">
      <c r="A71" s="8" t="str">
        <f t="shared" si="3"/>
        <v/>
      </c>
      <c r="B71" s="8" t="str">
        <f t="shared" si="0"/>
        <v/>
      </c>
      <c r="C71" s="20" t="str">
        <f>IF('Rec.'!H64&gt;0,COUNT('Rec.'!H$2:H64),"")</f>
        <v/>
      </c>
      <c r="D71" s="21" t="str">
        <f>IF(C71&gt;'Inf.'!$I$10,"",VLOOKUP(A71,'Q1.SL'!B:F,2,FALSE))</f>
        <v/>
      </c>
      <c r="E71" s="21" t="str">
        <f>IF(C71&gt;'Inf.'!$I$10,"",VLOOKUP(A71,'Q1.SL'!B:F,3,FALSE))</f>
        <v/>
      </c>
      <c r="F71" s="20" t="str">
        <f>IF(C71&gt;'Inf.'!$I$10,"",VLOOKUP(A71,'Q1.SL'!B:F,4,FALSE))</f>
        <v/>
      </c>
      <c r="G71" s="20" t="str">
        <f>IF(C71&gt;'Inf.'!$I$10,"",VLOOKUP(A71,'Q1.SL'!B:F,5,FALSE))</f>
        <v/>
      </c>
      <c r="H71" s="42"/>
      <c r="I71" s="42"/>
      <c r="J71" s="43"/>
      <c r="K71" s="42"/>
      <c r="L71" s="12" t="str">
        <f>_xlfn.IFERROR(IF(C71&gt;'Inf.'!$I$10,"",I71),"")</f>
        <v/>
      </c>
      <c r="M71" s="8" t="str">
        <f>_xlfn.IFERROR(IF('Inf.'!$C$10="Onsight",IF(L71="TOP",10^7+(10-J71)+(3-K71)*10,L71*10^5+(3-K71)*10),IF(L71="TOP",10^7+(3-K71)*10,L71*10^5+(3-K71)*10)),"")</f>
        <v/>
      </c>
      <c r="N71" s="8" t="str">
        <f t="shared" si="1"/>
        <v/>
      </c>
      <c r="O71" s="8" t="str">
        <f>_xlfn.IFERROR(N71*100+'Rec.'!I64,"")</f>
        <v/>
      </c>
      <c r="P71" s="8" t="str">
        <f t="shared" si="2"/>
        <v/>
      </c>
    </row>
    <row r="72" spans="1:16" ht="21.95" customHeight="1">
      <c r="A72" s="8" t="str">
        <f t="shared" si="3"/>
        <v/>
      </c>
      <c r="B72" s="8" t="str">
        <f t="shared" si="0"/>
        <v/>
      </c>
      <c r="C72" s="20" t="str">
        <f>IF('Rec.'!H65&gt;0,COUNT('Rec.'!H$2:H65),"")</f>
        <v/>
      </c>
      <c r="D72" s="21" t="str">
        <f>IF(C72&gt;'Inf.'!$I$10,"",VLOOKUP(A72,'Q1.SL'!B:F,2,FALSE))</f>
        <v/>
      </c>
      <c r="E72" s="21" t="str">
        <f>IF(C72&gt;'Inf.'!$I$10,"",VLOOKUP(A72,'Q1.SL'!B:F,3,FALSE))</f>
        <v/>
      </c>
      <c r="F72" s="20" t="str">
        <f>IF(C72&gt;'Inf.'!$I$10,"",VLOOKUP(A72,'Q1.SL'!B:F,4,FALSE))</f>
        <v/>
      </c>
      <c r="G72" s="20" t="str">
        <f>IF(C72&gt;'Inf.'!$I$10,"",VLOOKUP(A72,'Q1.SL'!B:F,5,FALSE))</f>
        <v/>
      </c>
      <c r="H72" s="42"/>
      <c r="I72" s="42"/>
      <c r="J72" s="43"/>
      <c r="K72" s="42"/>
      <c r="L72" s="12" t="str">
        <f>_xlfn.IFERROR(IF(C72&gt;'Inf.'!$I$10,"",I72),"")</f>
        <v/>
      </c>
      <c r="M72" s="8" t="str">
        <f>_xlfn.IFERROR(IF('Inf.'!$C$10="Onsight",IF(L72="TOP",10^7+(10-J72)+(3-K72)*10,L72*10^5+(3-K72)*10),IF(L72="TOP",10^7+(3-K72)*10,L72*10^5+(3-K72)*10)),"")</f>
        <v/>
      </c>
      <c r="N72" s="8" t="str">
        <f t="shared" si="1"/>
        <v/>
      </c>
      <c r="O72" s="8" t="str">
        <f>_xlfn.IFERROR(N72*100+'Rec.'!I65,"")</f>
        <v/>
      </c>
      <c r="P72" s="8" t="str">
        <f t="shared" si="2"/>
        <v/>
      </c>
    </row>
    <row r="73" spans="1:16" ht="21.95" customHeight="1">
      <c r="A73" s="8" t="str">
        <f t="shared" si="3"/>
        <v/>
      </c>
      <c r="B73" s="8" t="str">
        <f aca="true" t="shared" si="4" ref="B73:B136">P73</f>
        <v/>
      </c>
      <c r="C73" s="20" t="str">
        <f>IF('Rec.'!H66&gt;0,COUNT('Rec.'!H$2:H66),"")</f>
        <v/>
      </c>
      <c r="D73" s="21" t="str">
        <f>IF(C73&gt;'Inf.'!$I$10,"",VLOOKUP(A73,'Q1.SL'!B:F,2,FALSE))</f>
        <v/>
      </c>
      <c r="E73" s="21" t="str">
        <f>IF(C73&gt;'Inf.'!$I$10,"",VLOOKUP(A73,'Q1.SL'!B:F,3,FALSE))</f>
        <v/>
      </c>
      <c r="F73" s="20" t="str">
        <f>IF(C73&gt;'Inf.'!$I$10,"",VLOOKUP(A73,'Q1.SL'!B:F,4,FALSE))</f>
        <v/>
      </c>
      <c r="G73" s="20" t="str">
        <f>IF(C73&gt;'Inf.'!$I$10,"",VLOOKUP(A73,'Q1.SL'!B:F,5,FALSE))</f>
        <v/>
      </c>
      <c r="H73" s="42"/>
      <c r="I73" s="42"/>
      <c r="J73" s="43"/>
      <c r="K73" s="42"/>
      <c r="L73" s="12" t="str">
        <f>_xlfn.IFERROR(IF(C73&gt;'Inf.'!$I$10,"",I73),"")</f>
        <v/>
      </c>
      <c r="M73" s="8" t="str">
        <f>_xlfn.IFERROR(IF('Inf.'!$C$10="Onsight",IF(L73="TOP",10^7+(10-J73)+(3-K73)*10,L73*10^5+(3-K73)*10),IF(L73="TOP",10^7+(3-K73)*10,L73*10^5+(3-K73)*10)),"")</f>
        <v/>
      </c>
      <c r="N73" s="8" t="str">
        <f aca="true" t="shared" si="5" ref="N73:N136">_xlfn.IFERROR(RANK(M73,M:M,0),"")</f>
        <v/>
      </c>
      <c r="O73" s="8" t="str">
        <f>_xlfn.IFERROR(N73*100+'Rec.'!I66,"")</f>
        <v/>
      </c>
      <c r="P73" s="8" t="str">
        <f aca="true" t="shared" si="6" ref="P73:P136">_xlfn.IFERROR(RANK(O73,O:O,1),"")</f>
        <v/>
      </c>
    </row>
    <row r="74" spans="1:16" ht="21.95" customHeight="1">
      <c r="A74" s="8" t="str">
        <f aca="true" t="shared" si="7" ref="A74:A137">_xlfn.IFERROR(IF((C74+ROUNDUP(MAX(C:C)/2,0))&gt;MAX(C:C),C74-ROUNDUP(MAX(C:C)/2,0)+IF(MOD(MAX(C:C),2)=0,0,1),C74+ROUNDUP(MAX(C:C)/2,0)),"")</f>
        <v/>
      </c>
      <c r="B74" s="8" t="str">
        <f t="shared" si="4"/>
        <v/>
      </c>
      <c r="C74" s="20" t="str">
        <f>IF('Rec.'!H67&gt;0,COUNT('Rec.'!H$2:H67),"")</f>
        <v/>
      </c>
      <c r="D74" s="21" t="str">
        <f>IF(C74&gt;'Inf.'!$I$10,"",VLOOKUP(A74,'Q1.SL'!B:F,2,FALSE))</f>
        <v/>
      </c>
      <c r="E74" s="21" t="str">
        <f>IF(C74&gt;'Inf.'!$I$10,"",VLOOKUP(A74,'Q1.SL'!B:F,3,FALSE))</f>
        <v/>
      </c>
      <c r="F74" s="20" t="str">
        <f>IF(C74&gt;'Inf.'!$I$10,"",VLOOKUP(A74,'Q1.SL'!B:F,4,FALSE))</f>
        <v/>
      </c>
      <c r="G74" s="20" t="str">
        <f>IF(C74&gt;'Inf.'!$I$10,"",VLOOKUP(A74,'Q1.SL'!B:F,5,FALSE))</f>
        <v/>
      </c>
      <c r="H74" s="42"/>
      <c r="I74" s="42"/>
      <c r="J74" s="43"/>
      <c r="K74" s="42"/>
      <c r="L74" s="12" t="str">
        <f>_xlfn.IFERROR(IF(C74&gt;'Inf.'!$I$10,"",I74),"")</f>
        <v/>
      </c>
      <c r="M74" s="8" t="str">
        <f>_xlfn.IFERROR(IF('Inf.'!$C$10="Onsight",IF(L74="TOP",10^7+(10-J74)+(3-K74)*10,L74*10^5+(3-K74)*10),IF(L74="TOP",10^7+(3-K74)*10,L74*10^5+(3-K74)*10)),"")</f>
        <v/>
      </c>
      <c r="N74" s="8" t="str">
        <f t="shared" si="5"/>
        <v/>
      </c>
      <c r="O74" s="8" t="str">
        <f>_xlfn.IFERROR(N74*100+'Rec.'!I67,"")</f>
        <v/>
      </c>
      <c r="P74" s="8" t="str">
        <f t="shared" si="6"/>
        <v/>
      </c>
    </row>
    <row r="75" spans="1:16" ht="21.95" customHeight="1">
      <c r="A75" s="8" t="str">
        <f t="shared" si="7"/>
        <v/>
      </c>
      <c r="B75" s="8" t="str">
        <f t="shared" si="4"/>
        <v/>
      </c>
      <c r="C75" s="20" t="str">
        <f>IF('Rec.'!H68&gt;0,COUNT('Rec.'!H$2:H68),"")</f>
        <v/>
      </c>
      <c r="D75" s="21" t="str">
        <f>IF(C75&gt;'Inf.'!$I$10,"",VLOOKUP(A75,'Q1.SL'!B:F,2,FALSE))</f>
        <v/>
      </c>
      <c r="E75" s="21" t="str">
        <f>IF(C75&gt;'Inf.'!$I$10,"",VLOOKUP(A75,'Q1.SL'!B:F,3,FALSE))</f>
        <v/>
      </c>
      <c r="F75" s="20" t="str">
        <f>IF(C75&gt;'Inf.'!$I$10,"",VLOOKUP(A75,'Q1.SL'!B:F,4,FALSE))</f>
        <v/>
      </c>
      <c r="G75" s="20" t="str">
        <f>IF(C75&gt;'Inf.'!$I$10,"",VLOOKUP(A75,'Q1.SL'!B:F,5,FALSE))</f>
        <v/>
      </c>
      <c r="H75" s="42"/>
      <c r="I75" s="42"/>
      <c r="J75" s="43"/>
      <c r="K75" s="42"/>
      <c r="L75" s="12" t="str">
        <f>_xlfn.IFERROR(IF(C75&gt;'Inf.'!$I$10,"",I75),"")</f>
        <v/>
      </c>
      <c r="M75" s="8" t="str">
        <f>_xlfn.IFERROR(IF('Inf.'!$C$10="Onsight",IF(L75="TOP",10^7+(10-J75)+(3-K75)*10,L75*10^5+(3-K75)*10),IF(L75="TOP",10^7+(3-K75)*10,L75*10^5+(3-K75)*10)),"")</f>
        <v/>
      </c>
      <c r="N75" s="8" t="str">
        <f t="shared" si="5"/>
        <v/>
      </c>
      <c r="O75" s="8" t="str">
        <f>_xlfn.IFERROR(N75*100+'Rec.'!I68,"")</f>
        <v/>
      </c>
      <c r="P75" s="8" t="str">
        <f t="shared" si="6"/>
        <v/>
      </c>
    </row>
    <row r="76" spans="1:16" ht="21.95" customHeight="1">
      <c r="A76" s="8" t="str">
        <f t="shared" si="7"/>
        <v/>
      </c>
      <c r="B76" s="8" t="str">
        <f t="shared" si="4"/>
        <v/>
      </c>
      <c r="C76" s="20" t="str">
        <f>IF('Rec.'!H69&gt;0,COUNT('Rec.'!H$2:H69),"")</f>
        <v/>
      </c>
      <c r="D76" s="21" t="str">
        <f>IF(C76&gt;'Inf.'!$I$10,"",VLOOKUP(A76,'Q1.SL'!B:F,2,FALSE))</f>
        <v/>
      </c>
      <c r="E76" s="21" t="str">
        <f>IF(C76&gt;'Inf.'!$I$10,"",VLOOKUP(A76,'Q1.SL'!B:F,3,FALSE))</f>
        <v/>
      </c>
      <c r="F76" s="20" t="str">
        <f>IF(C76&gt;'Inf.'!$I$10,"",VLOOKUP(A76,'Q1.SL'!B:F,4,FALSE))</f>
        <v/>
      </c>
      <c r="G76" s="20" t="str">
        <f>IF(C76&gt;'Inf.'!$I$10,"",VLOOKUP(A76,'Q1.SL'!B:F,5,FALSE))</f>
        <v/>
      </c>
      <c r="H76" s="42"/>
      <c r="I76" s="42"/>
      <c r="J76" s="43"/>
      <c r="K76" s="42"/>
      <c r="L76" s="12" t="str">
        <f>_xlfn.IFERROR(IF(C76&gt;'Inf.'!$I$10,"",I76),"")</f>
        <v/>
      </c>
      <c r="M76" s="8" t="str">
        <f>_xlfn.IFERROR(IF('Inf.'!$C$10="Onsight",IF(L76="TOP",10^7+(10-J76)+(3-K76)*10,L76*10^5+(3-K76)*10),IF(L76="TOP",10^7+(3-K76)*10,L76*10^5+(3-K76)*10)),"")</f>
        <v/>
      </c>
      <c r="N76" s="8" t="str">
        <f t="shared" si="5"/>
        <v/>
      </c>
      <c r="O76" s="8" t="str">
        <f>_xlfn.IFERROR(N76*100+'Rec.'!I69,"")</f>
        <v/>
      </c>
      <c r="P76" s="8" t="str">
        <f t="shared" si="6"/>
        <v/>
      </c>
    </row>
    <row r="77" spans="1:16" ht="21.95" customHeight="1">
      <c r="A77" s="8" t="str">
        <f t="shared" si="7"/>
        <v/>
      </c>
      <c r="B77" s="8" t="str">
        <f t="shared" si="4"/>
        <v/>
      </c>
      <c r="C77" s="20" t="str">
        <f>IF('Rec.'!H70&gt;0,COUNT('Rec.'!H$2:H70),"")</f>
        <v/>
      </c>
      <c r="D77" s="21" t="str">
        <f>IF(C77&gt;'Inf.'!$I$10,"",VLOOKUP(A77,'Q1.SL'!B:F,2,FALSE))</f>
        <v/>
      </c>
      <c r="E77" s="21" t="str">
        <f>IF(C77&gt;'Inf.'!$I$10,"",VLOOKUP(A77,'Q1.SL'!B:F,3,FALSE))</f>
        <v/>
      </c>
      <c r="F77" s="20" t="str">
        <f>IF(C77&gt;'Inf.'!$I$10,"",VLOOKUP(A77,'Q1.SL'!B:F,4,FALSE))</f>
        <v/>
      </c>
      <c r="G77" s="20" t="str">
        <f>IF(C77&gt;'Inf.'!$I$10,"",VLOOKUP(A77,'Q1.SL'!B:F,5,FALSE))</f>
        <v/>
      </c>
      <c r="H77" s="42"/>
      <c r="I77" s="42"/>
      <c r="J77" s="43"/>
      <c r="K77" s="42"/>
      <c r="L77" s="12" t="str">
        <f>_xlfn.IFERROR(IF(C77&gt;'Inf.'!$I$10,"",I77),"")</f>
        <v/>
      </c>
      <c r="M77" s="8" t="str">
        <f>_xlfn.IFERROR(IF('Inf.'!$C$10="Onsight",IF(L77="TOP",10^7+(10-J77)+(3-K77)*10,L77*10^5+(3-K77)*10),IF(L77="TOP",10^7+(3-K77)*10,L77*10^5+(3-K77)*10)),"")</f>
        <v/>
      </c>
      <c r="N77" s="8" t="str">
        <f t="shared" si="5"/>
        <v/>
      </c>
      <c r="O77" s="8" t="str">
        <f>_xlfn.IFERROR(N77*100+'Rec.'!I70,"")</f>
        <v/>
      </c>
      <c r="P77" s="8" t="str">
        <f t="shared" si="6"/>
        <v/>
      </c>
    </row>
    <row r="78" spans="1:16" ht="21.95" customHeight="1">
      <c r="A78" s="8" t="str">
        <f t="shared" si="7"/>
        <v/>
      </c>
      <c r="B78" s="8" t="str">
        <f t="shared" si="4"/>
        <v/>
      </c>
      <c r="C78" s="20" t="str">
        <f>IF('Rec.'!H71&gt;0,COUNT('Rec.'!H$2:H71),"")</f>
        <v/>
      </c>
      <c r="D78" s="21" t="str">
        <f>IF(C78&gt;'Inf.'!$I$10,"",VLOOKUP(A78,'Q1.SL'!B:F,2,FALSE))</f>
        <v/>
      </c>
      <c r="E78" s="21" t="str">
        <f>IF(C78&gt;'Inf.'!$I$10,"",VLOOKUP(A78,'Q1.SL'!B:F,3,FALSE))</f>
        <v/>
      </c>
      <c r="F78" s="20" t="str">
        <f>IF(C78&gt;'Inf.'!$I$10,"",VLOOKUP(A78,'Q1.SL'!B:F,4,FALSE))</f>
        <v/>
      </c>
      <c r="G78" s="20" t="str">
        <f>IF(C78&gt;'Inf.'!$I$10,"",VLOOKUP(A78,'Q1.SL'!B:F,5,FALSE))</f>
        <v/>
      </c>
      <c r="H78" s="42"/>
      <c r="I78" s="42"/>
      <c r="J78" s="43"/>
      <c r="K78" s="42"/>
      <c r="L78" s="12" t="str">
        <f>_xlfn.IFERROR(IF(C78&gt;'Inf.'!$I$10,"",I78),"")</f>
        <v/>
      </c>
      <c r="M78" s="8" t="str">
        <f>_xlfn.IFERROR(IF('Inf.'!$C$10="Onsight",IF(L78="TOP",10^7+(10-J78)+(3-K78)*10,L78*10^5+(3-K78)*10),IF(L78="TOP",10^7+(3-K78)*10,L78*10^5+(3-K78)*10)),"")</f>
        <v/>
      </c>
      <c r="N78" s="8" t="str">
        <f t="shared" si="5"/>
        <v/>
      </c>
      <c r="O78" s="8" t="str">
        <f>_xlfn.IFERROR(N78*100+'Rec.'!I71,"")</f>
        <v/>
      </c>
      <c r="P78" s="8" t="str">
        <f t="shared" si="6"/>
        <v/>
      </c>
    </row>
    <row r="79" spans="1:16" ht="21.95" customHeight="1">
      <c r="A79" s="8" t="str">
        <f t="shared" si="7"/>
        <v/>
      </c>
      <c r="B79" s="8" t="str">
        <f t="shared" si="4"/>
        <v/>
      </c>
      <c r="C79" s="20" t="str">
        <f>IF('Rec.'!H72&gt;0,COUNT('Rec.'!H$2:H72),"")</f>
        <v/>
      </c>
      <c r="D79" s="21" t="str">
        <f>IF(C79&gt;'Inf.'!$I$10,"",VLOOKUP(A79,'Q1.SL'!B:F,2,FALSE))</f>
        <v/>
      </c>
      <c r="E79" s="21" t="str">
        <f>IF(C79&gt;'Inf.'!$I$10,"",VLOOKUP(A79,'Q1.SL'!B:F,3,FALSE))</f>
        <v/>
      </c>
      <c r="F79" s="20" t="str">
        <f>IF(C79&gt;'Inf.'!$I$10,"",VLOOKUP(A79,'Q1.SL'!B:F,4,FALSE))</f>
        <v/>
      </c>
      <c r="G79" s="20" t="str">
        <f>IF(C79&gt;'Inf.'!$I$10,"",VLOOKUP(A79,'Q1.SL'!B:F,5,FALSE))</f>
        <v/>
      </c>
      <c r="H79" s="42"/>
      <c r="I79" s="42"/>
      <c r="J79" s="43"/>
      <c r="K79" s="42"/>
      <c r="L79" s="12" t="str">
        <f>_xlfn.IFERROR(IF(C79&gt;'Inf.'!$I$10,"",I79),"")</f>
        <v/>
      </c>
      <c r="M79" s="8" t="str">
        <f>_xlfn.IFERROR(IF('Inf.'!$C$10="Onsight",IF(L79="TOP",10^7+(10-J79)+(3-K79)*10,L79*10^5+(3-K79)*10),IF(L79="TOP",10^7+(3-K79)*10,L79*10^5+(3-K79)*10)),"")</f>
        <v/>
      </c>
      <c r="N79" s="8" t="str">
        <f t="shared" si="5"/>
        <v/>
      </c>
      <c r="O79" s="8" t="str">
        <f>_xlfn.IFERROR(N79*100+'Rec.'!I72,"")</f>
        <v/>
      </c>
      <c r="P79" s="8" t="str">
        <f t="shared" si="6"/>
        <v/>
      </c>
    </row>
    <row r="80" spans="1:16" ht="21.95" customHeight="1">
      <c r="A80" s="8" t="str">
        <f t="shared" si="7"/>
        <v/>
      </c>
      <c r="B80" s="8" t="str">
        <f t="shared" si="4"/>
        <v/>
      </c>
      <c r="C80" s="20" t="str">
        <f>IF('Rec.'!H73&gt;0,COUNT('Rec.'!H$2:H73),"")</f>
        <v/>
      </c>
      <c r="D80" s="21" t="str">
        <f>IF(C80&gt;'Inf.'!$I$10,"",VLOOKUP(A80,'Q1.SL'!B:F,2,FALSE))</f>
        <v/>
      </c>
      <c r="E80" s="21" t="str">
        <f>IF(C80&gt;'Inf.'!$I$10,"",VLOOKUP(A80,'Q1.SL'!B:F,3,FALSE))</f>
        <v/>
      </c>
      <c r="F80" s="20" t="str">
        <f>IF(C80&gt;'Inf.'!$I$10,"",VLOOKUP(A80,'Q1.SL'!B:F,4,FALSE))</f>
        <v/>
      </c>
      <c r="G80" s="20" t="str">
        <f>IF(C80&gt;'Inf.'!$I$10,"",VLOOKUP(A80,'Q1.SL'!B:F,5,FALSE))</f>
        <v/>
      </c>
      <c r="H80" s="42"/>
      <c r="I80" s="42"/>
      <c r="J80" s="43"/>
      <c r="K80" s="42"/>
      <c r="L80" s="12" t="str">
        <f>_xlfn.IFERROR(IF(C80&gt;'Inf.'!$I$10,"",I80),"")</f>
        <v/>
      </c>
      <c r="M80" s="8" t="str">
        <f>_xlfn.IFERROR(IF('Inf.'!$C$10="Onsight",IF(L80="TOP",10^7+(10-J80)+(3-K80)*10,L80*10^5+(3-K80)*10),IF(L80="TOP",10^7+(3-K80)*10,L80*10^5+(3-K80)*10)),"")</f>
        <v/>
      </c>
      <c r="N80" s="8" t="str">
        <f t="shared" si="5"/>
        <v/>
      </c>
      <c r="O80" s="8" t="str">
        <f>_xlfn.IFERROR(N80*100+'Rec.'!I73,"")</f>
        <v/>
      </c>
      <c r="P80" s="8" t="str">
        <f t="shared" si="6"/>
        <v/>
      </c>
    </row>
    <row r="81" spans="1:16" ht="21.95" customHeight="1">
      <c r="A81" s="8" t="str">
        <f t="shared" si="7"/>
        <v/>
      </c>
      <c r="B81" s="8" t="str">
        <f t="shared" si="4"/>
        <v/>
      </c>
      <c r="C81" s="20" t="str">
        <f>IF('Rec.'!H74&gt;0,COUNT('Rec.'!H$2:H74),"")</f>
        <v/>
      </c>
      <c r="D81" s="21" t="str">
        <f>IF(C81&gt;'Inf.'!$I$10,"",VLOOKUP(A81,'Q1.SL'!B:F,2,FALSE))</f>
        <v/>
      </c>
      <c r="E81" s="21" t="str">
        <f>IF(C81&gt;'Inf.'!$I$10,"",VLOOKUP(A81,'Q1.SL'!B:F,3,FALSE))</f>
        <v/>
      </c>
      <c r="F81" s="20" t="str">
        <f>IF(C81&gt;'Inf.'!$I$10,"",VLOOKUP(A81,'Q1.SL'!B:F,4,FALSE))</f>
        <v/>
      </c>
      <c r="G81" s="20" t="str">
        <f>IF(C81&gt;'Inf.'!$I$10,"",VLOOKUP(A81,'Q1.SL'!B:F,5,FALSE))</f>
        <v/>
      </c>
      <c r="H81" s="42"/>
      <c r="I81" s="42"/>
      <c r="J81" s="43"/>
      <c r="K81" s="42"/>
      <c r="L81" s="12" t="str">
        <f>_xlfn.IFERROR(IF(C81&gt;'Inf.'!$I$10,"",I81),"")</f>
        <v/>
      </c>
      <c r="M81" s="8" t="str">
        <f>_xlfn.IFERROR(IF('Inf.'!$C$10="Onsight",IF(L81="TOP",10^7+(10-J81)+(3-K81)*10,L81*10^5+(3-K81)*10),IF(L81="TOP",10^7+(3-K81)*10,L81*10^5+(3-K81)*10)),"")</f>
        <v/>
      </c>
      <c r="N81" s="8" t="str">
        <f t="shared" si="5"/>
        <v/>
      </c>
      <c r="O81" s="8" t="str">
        <f>_xlfn.IFERROR(N81*100+'Rec.'!I74,"")</f>
        <v/>
      </c>
      <c r="P81" s="8" t="str">
        <f t="shared" si="6"/>
        <v/>
      </c>
    </row>
    <row r="82" spans="1:16" ht="21.95" customHeight="1">
      <c r="A82" s="8" t="str">
        <f t="shared" si="7"/>
        <v/>
      </c>
      <c r="B82" s="8" t="str">
        <f t="shared" si="4"/>
        <v/>
      </c>
      <c r="C82" s="20" t="str">
        <f>IF('Rec.'!H75&gt;0,COUNT('Rec.'!H$2:H75),"")</f>
        <v/>
      </c>
      <c r="D82" s="21" t="str">
        <f>IF(C82&gt;'Inf.'!$I$10,"",VLOOKUP(A82,'Q1.SL'!B:F,2,FALSE))</f>
        <v/>
      </c>
      <c r="E82" s="21" t="str">
        <f>IF(C82&gt;'Inf.'!$I$10,"",VLOOKUP(A82,'Q1.SL'!B:F,3,FALSE))</f>
        <v/>
      </c>
      <c r="F82" s="20" t="str">
        <f>IF(C82&gt;'Inf.'!$I$10,"",VLOOKUP(A82,'Q1.SL'!B:F,4,FALSE))</f>
        <v/>
      </c>
      <c r="G82" s="20" t="str">
        <f>IF(C82&gt;'Inf.'!$I$10,"",VLOOKUP(A82,'Q1.SL'!B:F,5,FALSE))</f>
        <v/>
      </c>
      <c r="H82" s="42"/>
      <c r="I82" s="42"/>
      <c r="J82" s="43"/>
      <c r="K82" s="42"/>
      <c r="L82" s="12" t="str">
        <f>_xlfn.IFERROR(IF(C82&gt;'Inf.'!$I$10,"",I82),"")</f>
        <v/>
      </c>
      <c r="M82" s="8" t="str">
        <f>_xlfn.IFERROR(IF('Inf.'!$C$10="Onsight",IF(L82="TOP",10^7+(10-J82)+(3-K82)*10,L82*10^5+(3-K82)*10),IF(L82="TOP",10^7+(3-K82)*10,L82*10^5+(3-K82)*10)),"")</f>
        <v/>
      </c>
      <c r="N82" s="8" t="str">
        <f t="shared" si="5"/>
        <v/>
      </c>
      <c r="O82" s="8" t="str">
        <f>_xlfn.IFERROR(N82*100+'Rec.'!I75,"")</f>
        <v/>
      </c>
      <c r="P82" s="8" t="str">
        <f t="shared" si="6"/>
        <v/>
      </c>
    </row>
    <row r="83" spans="1:16" ht="21.95" customHeight="1">
      <c r="A83" s="8" t="str">
        <f t="shared" si="7"/>
        <v/>
      </c>
      <c r="B83" s="8" t="str">
        <f t="shared" si="4"/>
        <v/>
      </c>
      <c r="C83" s="20" t="str">
        <f>IF('Rec.'!H76&gt;0,COUNT('Rec.'!H$2:H76),"")</f>
        <v/>
      </c>
      <c r="D83" s="21" t="str">
        <f>IF(C83&gt;'Inf.'!$I$10,"",VLOOKUP(A83,'Q1.SL'!B:F,2,FALSE))</f>
        <v/>
      </c>
      <c r="E83" s="21" t="str">
        <f>IF(C83&gt;'Inf.'!$I$10,"",VLOOKUP(A83,'Q1.SL'!B:F,3,FALSE))</f>
        <v/>
      </c>
      <c r="F83" s="20" t="str">
        <f>IF(C83&gt;'Inf.'!$I$10,"",VLOOKUP(A83,'Q1.SL'!B:F,4,FALSE))</f>
        <v/>
      </c>
      <c r="G83" s="20" t="str">
        <f>IF(C83&gt;'Inf.'!$I$10,"",VLOOKUP(A83,'Q1.SL'!B:F,5,FALSE))</f>
        <v/>
      </c>
      <c r="H83" s="42"/>
      <c r="I83" s="42"/>
      <c r="J83" s="43"/>
      <c r="K83" s="42"/>
      <c r="L83" s="12" t="str">
        <f>_xlfn.IFERROR(IF(C83&gt;'Inf.'!$I$10,"",I83),"")</f>
        <v/>
      </c>
      <c r="M83" s="8" t="str">
        <f>_xlfn.IFERROR(IF('Inf.'!$C$10="Onsight",IF(L83="TOP",10^7+(10-J83)+(3-K83)*10,L83*10^5+(3-K83)*10),IF(L83="TOP",10^7+(3-K83)*10,L83*10^5+(3-K83)*10)),"")</f>
        <v/>
      </c>
      <c r="N83" s="8" t="str">
        <f t="shared" si="5"/>
        <v/>
      </c>
      <c r="O83" s="8" t="str">
        <f>_xlfn.IFERROR(N83*100+'Rec.'!I76,"")</f>
        <v/>
      </c>
      <c r="P83" s="8" t="str">
        <f t="shared" si="6"/>
        <v/>
      </c>
    </row>
    <row r="84" spans="1:16" ht="21.95" customHeight="1">
      <c r="A84" s="8" t="str">
        <f t="shared" si="7"/>
        <v/>
      </c>
      <c r="B84" s="8" t="str">
        <f t="shared" si="4"/>
        <v/>
      </c>
      <c r="C84" s="20" t="str">
        <f>IF('Rec.'!H77&gt;0,COUNT('Rec.'!H$2:H77),"")</f>
        <v/>
      </c>
      <c r="D84" s="21" t="str">
        <f>IF(C84&gt;'Inf.'!$I$10,"",VLOOKUP(A84,'Q1.SL'!B:F,2,FALSE))</f>
        <v/>
      </c>
      <c r="E84" s="21" t="str">
        <f>IF(C84&gt;'Inf.'!$I$10,"",VLOOKUP(A84,'Q1.SL'!B:F,3,FALSE))</f>
        <v/>
      </c>
      <c r="F84" s="20" t="str">
        <f>IF(C84&gt;'Inf.'!$I$10,"",VLOOKUP(A84,'Q1.SL'!B:F,4,FALSE))</f>
        <v/>
      </c>
      <c r="G84" s="20" t="str">
        <f>IF(C84&gt;'Inf.'!$I$10,"",VLOOKUP(A84,'Q1.SL'!B:F,5,FALSE))</f>
        <v/>
      </c>
      <c r="H84" s="42"/>
      <c r="I84" s="42"/>
      <c r="J84" s="43"/>
      <c r="K84" s="42"/>
      <c r="L84" s="12" t="str">
        <f>_xlfn.IFERROR(IF(C84&gt;'Inf.'!$I$10,"",I84),"")</f>
        <v/>
      </c>
      <c r="M84" s="8" t="str">
        <f>_xlfn.IFERROR(IF('Inf.'!$C$10="Onsight",IF(L84="TOP",10^7+(10-J84)+(3-K84)*10,L84*10^5+(3-K84)*10),IF(L84="TOP",10^7+(3-K84)*10,L84*10^5+(3-K84)*10)),"")</f>
        <v/>
      </c>
      <c r="N84" s="8" t="str">
        <f t="shared" si="5"/>
        <v/>
      </c>
      <c r="O84" s="8" t="str">
        <f>_xlfn.IFERROR(N84*100+'Rec.'!I77,"")</f>
        <v/>
      </c>
      <c r="P84" s="8" t="str">
        <f t="shared" si="6"/>
        <v/>
      </c>
    </row>
    <row r="85" spans="1:16" ht="21.95" customHeight="1">
      <c r="A85" s="8" t="str">
        <f t="shared" si="7"/>
        <v/>
      </c>
      <c r="B85" s="8" t="str">
        <f t="shared" si="4"/>
        <v/>
      </c>
      <c r="C85" s="20" t="str">
        <f>IF('Rec.'!H78&gt;0,COUNT('Rec.'!H$2:H78),"")</f>
        <v/>
      </c>
      <c r="D85" s="21" t="str">
        <f>IF(C85&gt;'Inf.'!$I$10,"",VLOOKUP(A85,'Q1.SL'!B:F,2,FALSE))</f>
        <v/>
      </c>
      <c r="E85" s="21" t="str">
        <f>IF(C85&gt;'Inf.'!$I$10,"",VLOOKUP(A85,'Q1.SL'!B:F,3,FALSE))</f>
        <v/>
      </c>
      <c r="F85" s="20" t="str">
        <f>IF(C85&gt;'Inf.'!$I$10,"",VLOOKUP(A85,'Q1.SL'!B:F,4,FALSE))</f>
        <v/>
      </c>
      <c r="G85" s="20" t="str">
        <f>IF(C85&gt;'Inf.'!$I$10,"",VLOOKUP(A85,'Q1.SL'!B:F,5,FALSE))</f>
        <v/>
      </c>
      <c r="H85" s="42"/>
      <c r="I85" s="42"/>
      <c r="J85" s="43"/>
      <c r="K85" s="42"/>
      <c r="L85" s="12" t="str">
        <f>_xlfn.IFERROR(IF(C85&gt;'Inf.'!$I$10,"",I85),"")</f>
        <v/>
      </c>
      <c r="M85" s="8" t="str">
        <f>_xlfn.IFERROR(IF('Inf.'!$C$10="Onsight",IF(L85="TOP",10^7+(10-J85)+(3-K85)*10,L85*10^5+(3-K85)*10),IF(L85="TOP",10^7+(3-K85)*10,L85*10^5+(3-K85)*10)),"")</f>
        <v/>
      </c>
      <c r="N85" s="8" t="str">
        <f t="shared" si="5"/>
        <v/>
      </c>
      <c r="O85" s="8" t="str">
        <f>_xlfn.IFERROR(N85*100+'Rec.'!I78,"")</f>
        <v/>
      </c>
      <c r="P85" s="8" t="str">
        <f t="shared" si="6"/>
        <v/>
      </c>
    </row>
    <row r="86" spans="1:16" ht="21.95" customHeight="1">
      <c r="A86" s="8" t="str">
        <f t="shared" si="7"/>
        <v/>
      </c>
      <c r="B86" s="8" t="str">
        <f t="shared" si="4"/>
        <v/>
      </c>
      <c r="C86" s="20" t="str">
        <f>IF('Rec.'!H79&gt;0,COUNT('Rec.'!H$2:H79),"")</f>
        <v/>
      </c>
      <c r="D86" s="21" t="str">
        <f>IF(C86&gt;'Inf.'!$I$10,"",VLOOKUP(A86,'Q1.SL'!B:F,2,FALSE))</f>
        <v/>
      </c>
      <c r="E86" s="21" t="str">
        <f>IF(C86&gt;'Inf.'!$I$10,"",VLOOKUP(A86,'Q1.SL'!B:F,3,FALSE))</f>
        <v/>
      </c>
      <c r="F86" s="20" t="str">
        <f>IF(C86&gt;'Inf.'!$I$10,"",VLOOKUP(A86,'Q1.SL'!B:F,4,FALSE))</f>
        <v/>
      </c>
      <c r="G86" s="20" t="str">
        <f>IF(C86&gt;'Inf.'!$I$10,"",VLOOKUP(A86,'Q1.SL'!B:F,5,FALSE))</f>
        <v/>
      </c>
      <c r="H86" s="42"/>
      <c r="I86" s="42"/>
      <c r="J86" s="43"/>
      <c r="K86" s="42"/>
      <c r="L86" s="12" t="str">
        <f>_xlfn.IFERROR(IF(C86&gt;'Inf.'!$I$10,"",I86),"")</f>
        <v/>
      </c>
      <c r="M86" s="8" t="str">
        <f>_xlfn.IFERROR(IF('Inf.'!$C$10="Onsight",IF(L86="TOP",10^7+(10-J86)+(3-K86)*10,L86*10^5+(3-K86)*10),IF(L86="TOP",10^7+(3-K86)*10,L86*10^5+(3-K86)*10)),"")</f>
        <v/>
      </c>
      <c r="N86" s="8" t="str">
        <f t="shared" si="5"/>
        <v/>
      </c>
      <c r="O86" s="8" t="str">
        <f>_xlfn.IFERROR(N86*100+'Rec.'!I79,"")</f>
        <v/>
      </c>
      <c r="P86" s="8" t="str">
        <f t="shared" si="6"/>
        <v/>
      </c>
    </row>
    <row r="87" spans="1:16" ht="21.95" customHeight="1">
      <c r="A87" s="8" t="str">
        <f t="shared" si="7"/>
        <v/>
      </c>
      <c r="B87" s="8" t="str">
        <f t="shared" si="4"/>
        <v/>
      </c>
      <c r="C87" s="20" t="str">
        <f>IF('Rec.'!H80&gt;0,COUNT('Rec.'!H$2:H80),"")</f>
        <v/>
      </c>
      <c r="D87" s="21" t="str">
        <f>IF(C87&gt;'Inf.'!$I$10,"",VLOOKUP(A87,'Q1.SL'!B:F,2,FALSE))</f>
        <v/>
      </c>
      <c r="E87" s="21" t="str">
        <f>IF(C87&gt;'Inf.'!$I$10,"",VLOOKUP(A87,'Q1.SL'!B:F,3,FALSE))</f>
        <v/>
      </c>
      <c r="F87" s="20" t="str">
        <f>IF(C87&gt;'Inf.'!$I$10,"",VLOOKUP(A87,'Q1.SL'!B:F,4,FALSE))</f>
        <v/>
      </c>
      <c r="G87" s="20" t="str">
        <f>IF(C87&gt;'Inf.'!$I$10,"",VLOOKUP(A87,'Q1.SL'!B:F,5,FALSE))</f>
        <v/>
      </c>
      <c r="H87" s="42"/>
      <c r="I87" s="42"/>
      <c r="J87" s="43"/>
      <c r="K87" s="42"/>
      <c r="L87" s="12" t="str">
        <f>_xlfn.IFERROR(IF(C87&gt;'Inf.'!$I$10,"",I87),"")</f>
        <v/>
      </c>
      <c r="M87" s="8" t="str">
        <f>_xlfn.IFERROR(IF('Inf.'!$C$10="Onsight",IF(L87="TOP",10^7+(10-J87)+(3-K87)*10,L87*10^5+(3-K87)*10),IF(L87="TOP",10^7+(3-K87)*10,L87*10^5+(3-K87)*10)),"")</f>
        <v/>
      </c>
      <c r="N87" s="8" t="str">
        <f t="shared" si="5"/>
        <v/>
      </c>
      <c r="O87" s="8" t="str">
        <f>_xlfn.IFERROR(N87*100+'Rec.'!I80,"")</f>
        <v/>
      </c>
      <c r="P87" s="8" t="str">
        <f t="shared" si="6"/>
        <v/>
      </c>
    </row>
    <row r="88" spans="1:16" ht="21.95" customHeight="1">
      <c r="A88" s="8" t="str">
        <f t="shared" si="7"/>
        <v/>
      </c>
      <c r="B88" s="8" t="str">
        <f t="shared" si="4"/>
        <v/>
      </c>
      <c r="C88" s="20" t="str">
        <f>IF('Rec.'!H81&gt;0,COUNT('Rec.'!H$2:H81),"")</f>
        <v/>
      </c>
      <c r="D88" s="21" t="str">
        <f>IF(C88&gt;'Inf.'!$I$10,"",VLOOKUP(A88,'Q1.SL'!B:F,2,FALSE))</f>
        <v/>
      </c>
      <c r="E88" s="21" t="str">
        <f>IF(C88&gt;'Inf.'!$I$10,"",VLOOKUP(A88,'Q1.SL'!B:F,3,FALSE))</f>
        <v/>
      </c>
      <c r="F88" s="20" t="str">
        <f>IF(C88&gt;'Inf.'!$I$10,"",VLOOKUP(A88,'Q1.SL'!B:F,4,FALSE))</f>
        <v/>
      </c>
      <c r="G88" s="20" t="str">
        <f>IF(C88&gt;'Inf.'!$I$10,"",VLOOKUP(A88,'Q1.SL'!B:F,5,FALSE))</f>
        <v/>
      </c>
      <c r="H88" s="42"/>
      <c r="I88" s="42"/>
      <c r="J88" s="43"/>
      <c r="K88" s="42"/>
      <c r="L88" s="12" t="str">
        <f>_xlfn.IFERROR(IF(C88&gt;'Inf.'!$I$10,"",I88),"")</f>
        <v/>
      </c>
      <c r="M88" s="8" t="str">
        <f>_xlfn.IFERROR(IF('Inf.'!$C$10="Onsight",IF(L88="TOP",10^7+(10-J88)+(3-K88)*10,L88*10^5+(3-K88)*10),IF(L88="TOP",10^7+(3-K88)*10,L88*10^5+(3-K88)*10)),"")</f>
        <v/>
      </c>
      <c r="N88" s="8" t="str">
        <f t="shared" si="5"/>
        <v/>
      </c>
      <c r="O88" s="8" t="str">
        <f>_xlfn.IFERROR(N88*100+'Rec.'!I81,"")</f>
        <v/>
      </c>
      <c r="P88" s="8" t="str">
        <f t="shared" si="6"/>
        <v/>
      </c>
    </row>
    <row r="89" spans="1:16" ht="21.95" customHeight="1">
      <c r="A89" s="8" t="str">
        <f t="shared" si="7"/>
        <v/>
      </c>
      <c r="B89" s="8" t="str">
        <f t="shared" si="4"/>
        <v/>
      </c>
      <c r="C89" s="20" t="str">
        <f>IF('Rec.'!H82&gt;0,COUNT('Rec.'!H$2:H82),"")</f>
        <v/>
      </c>
      <c r="D89" s="21" t="str">
        <f>IF(C89&gt;'Inf.'!$I$10,"",VLOOKUP(A89,'Q1.SL'!B:F,2,FALSE))</f>
        <v/>
      </c>
      <c r="E89" s="21" t="str">
        <f>IF(C89&gt;'Inf.'!$I$10,"",VLOOKUP(A89,'Q1.SL'!B:F,3,FALSE))</f>
        <v/>
      </c>
      <c r="F89" s="20" t="str">
        <f>IF(C89&gt;'Inf.'!$I$10,"",VLOOKUP(A89,'Q1.SL'!B:F,4,FALSE))</f>
        <v/>
      </c>
      <c r="G89" s="20" t="str">
        <f>IF(C89&gt;'Inf.'!$I$10,"",VLOOKUP(A89,'Q1.SL'!B:F,5,FALSE))</f>
        <v/>
      </c>
      <c r="H89" s="42"/>
      <c r="I89" s="42"/>
      <c r="J89" s="43"/>
      <c r="K89" s="42"/>
      <c r="L89" s="12" t="str">
        <f>_xlfn.IFERROR(IF(C89&gt;'Inf.'!$I$10,"",I89),"")</f>
        <v/>
      </c>
      <c r="M89" s="8" t="str">
        <f>_xlfn.IFERROR(IF('Inf.'!$C$10="Onsight",IF(L89="TOP",10^7+(10-J89)+(3-K89)*10,L89*10^5+(3-K89)*10),IF(L89="TOP",10^7+(3-K89)*10,L89*10^5+(3-K89)*10)),"")</f>
        <v/>
      </c>
      <c r="N89" s="8" t="str">
        <f t="shared" si="5"/>
        <v/>
      </c>
      <c r="O89" s="8" t="str">
        <f>_xlfn.IFERROR(N89*100+'Rec.'!I82,"")</f>
        <v/>
      </c>
      <c r="P89" s="8" t="str">
        <f t="shared" si="6"/>
        <v/>
      </c>
    </row>
    <row r="90" spans="1:16" ht="21.95" customHeight="1">
      <c r="A90" s="8" t="str">
        <f t="shared" si="7"/>
        <v/>
      </c>
      <c r="B90" s="8" t="str">
        <f t="shared" si="4"/>
        <v/>
      </c>
      <c r="C90" s="20" t="str">
        <f>IF('Rec.'!H83&gt;0,COUNT('Rec.'!H$2:H83),"")</f>
        <v/>
      </c>
      <c r="D90" s="21" t="str">
        <f>IF(C90&gt;'Inf.'!$I$10,"",VLOOKUP(A90,'Q1.SL'!B:F,2,FALSE))</f>
        <v/>
      </c>
      <c r="E90" s="21" t="str">
        <f>IF(C90&gt;'Inf.'!$I$10,"",VLOOKUP(A90,'Q1.SL'!B:F,3,FALSE))</f>
        <v/>
      </c>
      <c r="F90" s="20" t="str">
        <f>IF(C90&gt;'Inf.'!$I$10,"",VLOOKUP(A90,'Q1.SL'!B:F,4,FALSE))</f>
        <v/>
      </c>
      <c r="G90" s="20" t="str">
        <f>IF(C90&gt;'Inf.'!$I$10,"",VLOOKUP(A90,'Q1.SL'!B:F,5,FALSE))</f>
        <v/>
      </c>
      <c r="H90" s="42"/>
      <c r="I90" s="42"/>
      <c r="J90" s="43"/>
      <c r="K90" s="42"/>
      <c r="L90" s="12" t="str">
        <f>_xlfn.IFERROR(IF(C90&gt;'Inf.'!$I$10,"",I90),"")</f>
        <v/>
      </c>
      <c r="M90" s="8" t="str">
        <f>_xlfn.IFERROR(IF('Inf.'!$C$10="Onsight",IF(L90="TOP",10^7+(10-J90)+(3-K90)*10,L90*10^5+(3-K90)*10),IF(L90="TOP",10^7+(3-K90)*10,L90*10^5+(3-K90)*10)),"")</f>
        <v/>
      </c>
      <c r="N90" s="8" t="str">
        <f t="shared" si="5"/>
        <v/>
      </c>
      <c r="O90" s="8" t="str">
        <f>_xlfn.IFERROR(N90*100+'Rec.'!I83,"")</f>
        <v/>
      </c>
      <c r="P90" s="8" t="str">
        <f t="shared" si="6"/>
        <v/>
      </c>
    </row>
    <row r="91" spans="1:16" ht="21.95" customHeight="1">
      <c r="A91" s="8" t="str">
        <f t="shared" si="7"/>
        <v/>
      </c>
      <c r="B91" s="8" t="str">
        <f t="shared" si="4"/>
        <v/>
      </c>
      <c r="C91" s="20" t="str">
        <f>IF('Rec.'!H84&gt;0,COUNT('Rec.'!H$2:H84),"")</f>
        <v/>
      </c>
      <c r="D91" s="21" t="str">
        <f>IF(C91&gt;'Inf.'!$I$10,"",VLOOKUP(A91,'Q1.SL'!B:F,2,FALSE))</f>
        <v/>
      </c>
      <c r="E91" s="21" t="str">
        <f>IF(C91&gt;'Inf.'!$I$10,"",VLOOKUP(A91,'Q1.SL'!B:F,3,FALSE))</f>
        <v/>
      </c>
      <c r="F91" s="20" t="str">
        <f>IF(C91&gt;'Inf.'!$I$10,"",VLOOKUP(A91,'Q1.SL'!B:F,4,FALSE))</f>
        <v/>
      </c>
      <c r="G91" s="20" t="str">
        <f>IF(C91&gt;'Inf.'!$I$10,"",VLOOKUP(A91,'Q1.SL'!B:F,5,FALSE))</f>
        <v/>
      </c>
      <c r="H91" s="42"/>
      <c r="I91" s="42"/>
      <c r="J91" s="43"/>
      <c r="K91" s="42"/>
      <c r="L91" s="12" t="str">
        <f>_xlfn.IFERROR(IF(C91&gt;'Inf.'!$I$10,"",I91),"")</f>
        <v/>
      </c>
      <c r="M91" s="8" t="str">
        <f>_xlfn.IFERROR(IF('Inf.'!$C$10="Onsight",IF(L91="TOP",10^7+(10-J91)+(3-K91)*10,L91*10^5+(3-K91)*10),IF(L91="TOP",10^7+(3-K91)*10,L91*10^5+(3-K91)*10)),"")</f>
        <v/>
      </c>
      <c r="N91" s="8" t="str">
        <f t="shared" si="5"/>
        <v/>
      </c>
      <c r="O91" s="8" t="str">
        <f>_xlfn.IFERROR(N91*100+'Rec.'!I84,"")</f>
        <v/>
      </c>
      <c r="P91" s="8" t="str">
        <f t="shared" si="6"/>
        <v/>
      </c>
    </row>
    <row r="92" spans="1:16" ht="21.95" customHeight="1">
      <c r="A92" s="8" t="str">
        <f t="shared" si="7"/>
        <v/>
      </c>
      <c r="B92" s="8" t="str">
        <f t="shared" si="4"/>
        <v/>
      </c>
      <c r="C92" s="20" t="str">
        <f>IF('Rec.'!H85&gt;0,COUNT('Rec.'!H$2:H85),"")</f>
        <v/>
      </c>
      <c r="D92" s="21" t="str">
        <f>IF(C92&gt;'Inf.'!$I$10,"",VLOOKUP(A92,'Q1.SL'!B:F,2,FALSE))</f>
        <v/>
      </c>
      <c r="E92" s="21" t="str">
        <f>IF(C92&gt;'Inf.'!$I$10,"",VLOOKUP(A92,'Q1.SL'!B:F,3,FALSE))</f>
        <v/>
      </c>
      <c r="F92" s="20" t="str">
        <f>IF(C92&gt;'Inf.'!$I$10,"",VLOOKUP(A92,'Q1.SL'!B:F,4,FALSE))</f>
        <v/>
      </c>
      <c r="G92" s="20" t="str">
        <f>IF(C92&gt;'Inf.'!$I$10,"",VLOOKUP(A92,'Q1.SL'!B:F,5,FALSE))</f>
        <v/>
      </c>
      <c r="H92" s="42"/>
      <c r="I92" s="42"/>
      <c r="J92" s="43"/>
      <c r="K92" s="42"/>
      <c r="L92" s="12" t="str">
        <f>_xlfn.IFERROR(IF(C92&gt;'Inf.'!$I$10,"",I92),"")</f>
        <v/>
      </c>
      <c r="M92" s="8" t="str">
        <f>_xlfn.IFERROR(IF('Inf.'!$C$10="Onsight",IF(L92="TOP",10^7+(10-J92)+(3-K92)*10,L92*10^5+(3-K92)*10),IF(L92="TOP",10^7+(3-K92)*10,L92*10^5+(3-K92)*10)),"")</f>
        <v/>
      </c>
      <c r="N92" s="8" t="str">
        <f t="shared" si="5"/>
        <v/>
      </c>
      <c r="O92" s="8" t="str">
        <f>_xlfn.IFERROR(N92*100+'Rec.'!I85,"")</f>
        <v/>
      </c>
      <c r="P92" s="8" t="str">
        <f t="shared" si="6"/>
        <v/>
      </c>
    </row>
    <row r="93" spans="1:16" ht="21.95" customHeight="1">
      <c r="A93" s="8" t="str">
        <f t="shared" si="7"/>
        <v/>
      </c>
      <c r="B93" s="8" t="str">
        <f t="shared" si="4"/>
        <v/>
      </c>
      <c r="C93" s="20" t="str">
        <f>IF('Rec.'!H86&gt;0,COUNT('Rec.'!H$2:H86),"")</f>
        <v/>
      </c>
      <c r="D93" s="21" t="str">
        <f>IF(C93&gt;'Inf.'!$I$10,"",VLOOKUP(A93,'Q1.SL'!B:F,2,FALSE))</f>
        <v/>
      </c>
      <c r="E93" s="21" t="str">
        <f>IF(C93&gt;'Inf.'!$I$10,"",VLOOKUP(A93,'Q1.SL'!B:F,3,FALSE))</f>
        <v/>
      </c>
      <c r="F93" s="20" t="str">
        <f>IF(C93&gt;'Inf.'!$I$10,"",VLOOKUP(A93,'Q1.SL'!B:F,4,FALSE))</f>
        <v/>
      </c>
      <c r="G93" s="20" t="str">
        <f>IF(C93&gt;'Inf.'!$I$10,"",VLOOKUP(A93,'Q1.SL'!B:F,5,FALSE))</f>
        <v/>
      </c>
      <c r="H93" s="42"/>
      <c r="I93" s="42"/>
      <c r="J93" s="43"/>
      <c r="K93" s="42"/>
      <c r="L93" s="12" t="str">
        <f>_xlfn.IFERROR(IF(C93&gt;'Inf.'!$I$10,"",I93),"")</f>
        <v/>
      </c>
      <c r="M93" s="8" t="str">
        <f>_xlfn.IFERROR(IF('Inf.'!$C$10="Onsight",IF(L93="TOP",10^7+(10-J93)+(3-K93)*10,L93*10^5+(3-K93)*10),IF(L93="TOP",10^7+(3-K93)*10,L93*10^5+(3-K93)*10)),"")</f>
        <v/>
      </c>
      <c r="N93" s="8" t="str">
        <f t="shared" si="5"/>
        <v/>
      </c>
      <c r="O93" s="8" t="str">
        <f>_xlfn.IFERROR(N93*100+'Rec.'!I86,"")</f>
        <v/>
      </c>
      <c r="P93" s="8" t="str">
        <f t="shared" si="6"/>
        <v/>
      </c>
    </row>
    <row r="94" spans="1:16" ht="21.95" customHeight="1">
      <c r="A94" s="8" t="str">
        <f t="shared" si="7"/>
        <v/>
      </c>
      <c r="B94" s="8" t="str">
        <f t="shared" si="4"/>
        <v/>
      </c>
      <c r="C94" s="20" t="str">
        <f>IF('Rec.'!H87&gt;0,COUNT('Rec.'!H$2:H87),"")</f>
        <v/>
      </c>
      <c r="D94" s="21" t="str">
        <f>IF(C94&gt;'Inf.'!$I$10,"",VLOOKUP(A94,'Q1.SL'!B:F,2,FALSE))</f>
        <v/>
      </c>
      <c r="E94" s="21" t="str">
        <f>IF(C94&gt;'Inf.'!$I$10,"",VLOOKUP(A94,'Q1.SL'!B:F,3,FALSE))</f>
        <v/>
      </c>
      <c r="F94" s="20" t="str">
        <f>IF(C94&gt;'Inf.'!$I$10,"",VLOOKUP(A94,'Q1.SL'!B:F,4,FALSE))</f>
        <v/>
      </c>
      <c r="G94" s="20" t="str">
        <f>IF(C94&gt;'Inf.'!$I$10,"",VLOOKUP(A94,'Q1.SL'!B:F,5,FALSE))</f>
        <v/>
      </c>
      <c r="H94" s="42"/>
      <c r="I94" s="42"/>
      <c r="J94" s="43"/>
      <c r="K94" s="42"/>
      <c r="L94" s="12" t="str">
        <f>_xlfn.IFERROR(IF(C94&gt;'Inf.'!$I$10,"",I94),"")</f>
        <v/>
      </c>
      <c r="M94" s="8" t="str">
        <f>_xlfn.IFERROR(IF('Inf.'!$C$10="Onsight",IF(L94="TOP",10^7+(10-J94)+(3-K94)*10,L94*10^5+(3-K94)*10),IF(L94="TOP",10^7+(3-K94)*10,L94*10^5+(3-K94)*10)),"")</f>
        <v/>
      </c>
      <c r="N94" s="8" t="str">
        <f t="shared" si="5"/>
        <v/>
      </c>
      <c r="O94" s="8" t="str">
        <f>_xlfn.IFERROR(N94*100+'Rec.'!I87,"")</f>
        <v/>
      </c>
      <c r="P94" s="8" t="str">
        <f t="shared" si="6"/>
        <v/>
      </c>
    </row>
    <row r="95" spans="1:16" ht="21.95" customHeight="1">
      <c r="A95" s="8" t="str">
        <f t="shared" si="7"/>
        <v/>
      </c>
      <c r="B95" s="8" t="str">
        <f t="shared" si="4"/>
        <v/>
      </c>
      <c r="C95" s="20" t="str">
        <f>IF('Rec.'!H88&gt;0,COUNT('Rec.'!H$2:H88),"")</f>
        <v/>
      </c>
      <c r="D95" s="21" t="str">
        <f>IF(C95&gt;'Inf.'!$I$10,"",VLOOKUP(A95,'Q1.SL'!B:F,2,FALSE))</f>
        <v/>
      </c>
      <c r="E95" s="21" t="str">
        <f>IF(C95&gt;'Inf.'!$I$10,"",VLOOKUP(A95,'Q1.SL'!B:F,3,FALSE))</f>
        <v/>
      </c>
      <c r="F95" s="20" t="str">
        <f>IF(C95&gt;'Inf.'!$I$10,"",VLOOKUP(A95,'Q1.SL'!B:F,4,FALSE))</f>
        <v/>
      </c>
      <c r="G95" s="20" t="str">
        <f>IF(C95&gt;'Inf.'!$I$10,"",VLOOKUP(A95,'Q1.SL'!B:F,5,FALSE))</f>
        <v/>
      </c>
      <c r="H95" s="42"/>
      <c r="I95" s="42"/>
      <c r="J95" s="43"/>
      <c r="K95" s="42"/>
      <c r="L95" s="12" t="str">
        <f>_xlfn.IFERROR(IF(C95&gt;'Inf.'!$I$10,"",I95),"")</f>
        <v/>
      </c>
      <c r="M95" s="8" t="str">
        <f>_xlfn.IFERROR(IF('Inf.'!$C$10="Onsight",IF(L95="TOP",10^7+(10-J95)+(3-K95)*10,L95*10^5+(3-K95)*10),IF(L95="TOP",10^7+(3-K95)*10,L95*10^5+(3-K95)*10)),"")</f>
        <v/>
      </c>
      <c r="N95" s="8" t="str">
        <f t="shared" si="5"/>
        <v/>
      </c>
      <c r="O95" s="8" t="str">
        <f>_xlfn.IFERROR(N95*100+'Rec.'!I88,"")</f>
        <v/>
      </c>
      <c r="P95" s="8" t="str">
        <f t="shared" si="6"/>
        <v/>
      </c>
    </row>
    <row r="96" spans="1:16" ht="21.95" customHeight="1">
      <c r="A96" s="8" t="str">
        <f t="shared" si="7"/>
        <v/>
      </c>
      <c r="B96" s="8" t="str">
        <f t="shared" si="4"/>
        <v/>
      </c>
      <c r="C96" s="20" t="str">
        <f>IF('Rec.'!H89&gt;0,COUNT('Rec.'!H$2:H89),"")</f>
        <v/>
      </c>
      <c r="D96" s="21" t="str">
        <f>IF(C96&gt;'Inf.'!$I$10,"",VLOOKUP(A96,'Q1.SL'!B:F,2,FALSE))</f>
        <v/>
      </c>
      <c r="E96" s="21" t="str">
        <f>IF(C96&gt;'Inf.'!$I$10,"",VLOOKUP(A96,'Q1.SL'!B:F,3,FALSE))</f>
        <v/>
      </c>
      <c r="F96" s="20" t="str">
        <f>IF(C96&gt;'Inf.'!$I$10,"",VLOOKUP(A96,'Q1.SL'!B:F,4,FALSE))</f>
        <v/>
      </c>
      <c r="G96" s="20" t="str">
        <f>IF(C96&gt;'Inf.'!$I$10,"",VLOOKUP(A96,'Q1.SL'!B:F,5,FALSE))</f>
        <v/>
      </c>
      <c r="H96" s="42"/>
      <c r="I96" s="42"/>
      <c r="J96" s="43"/>
      <c r="K96" s="42"/>
      <c r="L96" s="12" t="str">
        <f>_xlfn.IFERROR(IF(C96&gt;'Inf.'!$I$10,"",I96),"")</f>
        <v/>
      </c>
      <c r="M96" s="8" t="str">
        <f>_xlfn.IFERROR(IF('Inf.'!$C$10="Onsight",IF(L96="TOP",10^7+(10-J96)+(3-K96)*10,L96*10^5+(3-K96)*10),IF(L96="TOP",10^7+(3-K96)*10,L96*10^5+(3-K96)*10)),"")</f>
        <v/>
      </c>
      <c r="N96" s="8" t="str">
        <f t="shared" si="5"/>
        <v/>
      </c>
      <c r="O96" s="8" t="str">
        <f>_xlfn.IFERROR(N96*100+'Rec.'!I89,"")</f>
        <v/>
      </c>
      <c r="P96" s="8" t="str">
        <f t="shared" si="6"/>
        <v/>
      </c>
    </row>
    <row r="97" spans="1:16" ht="21.95" customHeight="1">
      <c r="A97" s="8" t="str">
        <f t="shared" si="7"/>
        <v/>
      </c>
      <c r="B97" s="8" t="str">
        <f t="shared" si="4"/>
        <v/>
      </c>
      <c r="C97" s="20" t="str">
        <f>IF('Rec.'!H90&gt;0,COUNT('Rec.'!H$2:H90),"")</f>
        <v/>
      </c>
      <c r="D97" s="21" t="str">
        <f>IF(C97&gt;'Inf.'!$I$10,"",VLOOKUP(A97,'Q1.SL'!B:F,2,FALSE))</f>
        <v/>
      </c>
      <c r="E97" s="21" t="str">
        <f>IF(C97&gt;'Inf.'!$I$10,"",VLOOKUP(A97,'Q1.SL'!B:F,3,FALSE))</f>
        <v/>
      </c>
      <c r="F97" s="20" t="str">
        <f>IF(C97&gt;'Inf.'!$I$10,"",VLOOKUP(A97,'Q1.SL'!B:F,4,FALSE))</f>
        <v/>
      </c>
      <c r="G97" s="20" t="str">
        <f>IF(C97&gt;'Inf.'!$I$10,"",VLOOKUP(A97,'Q1.SL'!B:F,5,FALSE))</f>
        <v/>
      </c>
      <c r="H97" s="42"/>
      <c r="I97" s="42"/>
      <c r="J97" s="43"/>
      <c r="K97" s="42"/>
      <c r="L97" s="12" t="str">
        <f>_xlfn.IFERROR(IF(C97&gt;'Inf.'!$I$10,"",I97),"")</f>
        <v/>
      </c>
      <c r="M97" s="8" t="str">
        <f>_xlfn.IFERROR(IF('Inf.'!$C$10="Onsight",IF(L97="TOP",10^7+(10-J97)+(3-K97)*10,L97*10^5+(3-K97)*10),IF(L97="TOP",10^7+(3-K97)*10,L97*10^5+(3-K97)*10)),"")</f>
        <v/>
      </c>
      <c r="N97" s="8" t="str">
        <f t="shared" si="5"/>
        <v/>
      </c>
      <c r="O97" s="8" t="str">
        <f>_xlfn.IFERROR(N97*100+'Rec.'!I90,"")</f>
        <v/>
      </c>
      <c r="P97" s="8" t="str">
        <f t="shared" si="6"/>
        <v/>
      </c>
    </row>
    <row r="98" spans="1:16" ht="21.95" customHeight="1">
      <c r="A98" s="8" t="str">
        <f t="shared" si="7"/>
        <v/>
      </c>
      <c r="B98" s="8" t="str">
        <f t="shared" si="4"/>
        <v/>
      </c>
      <c r="C98" s="20" t="str">
        <f>IF('Rec.'!H91&gt;0,COUNT('Rec.'!H$2:H91),"")</f>
        <v/>
      </c>
      <c r="D98" s="21" t="str">
        <f>IF(C98&gt;'Inf.'!$I$10,"",VLOOKUP(A98,'Q1.SL'!B:F,2,FALSE))</f>
        <v/>
      </c>
      <c r="E98" s="21" t="str">
        <f>IF(C98&gt;'Inf.'!$I$10,"",VLOOKUP(A98,'Q1.SL'!B:F,3,FALSE))</f>
        <v/>
      </c>
      <c r="F98" s="20" t="str">
        <f>IF(C98&gt;'Inf.'!$I$10,"",VLOOKUP(A98,'Q1.SL'!B:F,4,FALSE))</f>
        <v/>
      </c>
      <c r="G98" s="20" t="str">
        <f>IF(C98&gt;'Inf.'!$I$10,"",VLOOKUP(A98,'Q1.SL'!B:F,5,FALSE))</f>
        <v/>
      </c>
      <c r="H98" s="42"/>
      <c r="I98" s="42"/>
      <c r="J98" s="43"/>
      <c r="K98" s="42"/>
      <c r="L98" s="12" t="str">
        <f>_xlfn.IFERROR(IF(C98&gt;'Inf.'!$I$10,"",I98),"")</f>
        <v/>
      </c>
      <c r="M98" s="8" t="str">
        <f>_xlfn.IFERROR(IF('Inf.'!$C$10="Onsight",IF(L98="TOP",10^7+(10-J98)+(3-K98)*10,L98*10^5+(3-K98)*10),IF(L98="TOP",10^7+(3-K98)*10,L98*10^5+(3-K98)*10)),"")</f>
        <v/>
      </c>
      <c r="N98" s="8" t="str">
        <f t="shared" si="5"/>
        <v/>
      </c>
      <c r="O98" s="8" t="str">
        <f>_xlfn.IFERROR(N98*100+'Rec.'!I91,"")</f>
        <v/>
      </c>
      <c r="P98" s="8" t="str">
        <f t="shared" si="6"/>
        <v/>
      </c>
    </row>
    <row r="99" spans="1:16" ht="21.95" customHeight="1">
      <c r="A99" s="8" t="str">
        <f t="shared" si="7"/>
        <v/>
      </c>
      <c r="B99" s="8" t="str">
        <f t="shared" si="4"/>
        <v/>
      </c>
      <c r="C99" s="20" t="str">
        <f>IF('Rec.'!H92&gt;0,COUNT('Rec.'!H$2:H92),"")</f>
        <v/>
      </c>
      <c r="D99" s="21" t="str">
        <f>IF(C99&gt;'Inf.'!$I$10,"",VLOOKUP(A99,'Q1.SL'!B:F,2,FALSE))</f>
        <v/>
      </c>
      <c r="E99" s="21" t="str">
        <f>IF(C99&gt;'Inf.'!$I$10,"",VLOOKUP(A99,'Q1.SL'!B:F,3,FALSE))</f>
        <v/>
      </c>
      <c r="F99" s="20" t="str">
        <f>IF(C99&gt;'Inf.'!$I$10,"",VLOOKUP(A99,'Q1.SL'!B:F,4,FALSE))</f>
        <v/>
      </c>
      <c r="G99" s="20" t="str">
        <f>IF(C99&gt;'Inf.'!$I$10,"",VLOOKUP(A99,'Q1.SL'!B:F,5,FALSE))</f>
        <v/>
      </c>
      <c r="H99" s="42"/>
      <c r="I99" s="42"/>
      <c r="J99" s="43"/>
      <c r="K99" s="42"/>
      <c r="L99" s="12" t="str">
        <f>_xlfn.IFERROR(IF(C99&gt;'Inf.'!$I$10,"",I99),"")</f>
        <v/>
      </c>
      <c r="M99" s="8" t="str">
        <f>_xlfn.IFERROR(IF('Inf.'!$C$10="Onsight",IF(L99="TOP",10^7+(10-J99)+(3-K99)*10,L99*10^5+(3-K99)*10),IF(L99="TOP",10^7+(3-K99)*10,L99*10^5+(3-K99)*10)),"")</f>
        <v/>
      </c>
      <c r="N99" s="8" t="str">
        <f t="shared" si="5"/>
        <v/>
      </c>
      <c r="O99" s="8" t="str">
        <f>_xlfn.IFERROR(N99*100+'Rec.'!I92,"")</f>
        <v/>
      </c>
      <c r="P99" s="8" t="str">
        <f t="shared" si="6"/>
        <v/>
      </c>
    </row>
    <row r="100" spans="1:16" ht="21.95" customHeight="1">
      <c r="A100" s="8" t="str">
        <f t="shared" si="7"/>
        <v/>
      </c>
      <c r="B100" s="8" t="str">
        <f t="shared" si="4"/>
        <v/>
      </c>
      <c r="C100" s="20" t="str">
        <f>IF('Rec.'!H93&gt;0,COUNT('Rec.'!H$2:H93),"")</f>
        <v/>
      </c>
      <c r="D100" s="21" t="str">
        <f>IF(C100&gt;'Inf.'!$I$10,"",VLOOKUP(A100,'Q1.SL'!B:F,2,FALSE))</f>
        <v/>
      </c>
      <c r="E100" s="21" t="str">
        <f>IF(C100&gt;'Inf.'!$I$10,"",VLOOKUP(A100,'Q1.SL'!B:F,3,FALSE))</f>
        <v/>
      </c>
      <c r="F100" s="20" t="str">
        <f>IF(C100&gt;'Inf.'!$I$10,"",VLOOKUP(A100,'Q1.SL'!B:F,4,FALSE))</f>
        <v/>
      </c>
      <c r="G100" s="20" t="str">
        <f>IF(C100&gt;'Inf.'!$I$10,"",VLOOKUP(A100,'Q1.SL'!B:F,5,FALSE))</f>
        <v/>
      </c>
      <c r="H100" s="42"/>
      <c r="I100" s="42"/>
      <c r="J100" s="43"/>
      <c r="K100" s="42"/>
      <c r="L100" s="12" t="str">
        <f>_xlfn.IFERROR(IF(C100&gt;'Inf.'!$I$10,"",I100),"")</f>
        <v/>
      </c>
      <c r="M100" s="8" t="str">
        <f>_xlfn.IFERROR(IF('Inf.'!$C$10="Onsight",IF(L100="TOP",10^7+(10-J100)+(3-K100)*10,L100*10^5+(3-K100)*10),IF(L100="TOP",10^7+(3-K100)*10,L100*10^5+(3-K100)*10)),"")</f>
        <v/>
      </c>
      <c r="N100" s="8" t="str">
        <f t="shared" si="5"/>
        <v/>
      </c>
      <c r="O100" s="8" t="str">
        <f>_xlfn.IFERROR(N100*100+'Rec.'!I93,"")</f>
        <v/>
      </c>
      <c r="P100" s="8" t="str">
        <f t="shared" si="6"/>
        <v/>
      </c>
    </row>
    <row r="101" spans="1:16" ht="21.95" customHeight="1">
      <c r="A101" s="8" t="str">
        <f t="shared" si="7"/>
        <v/>
      </c>
      <c r="B101" s="8" t="str">
        <f t="shared" si="4"/>
        <v/>
      </c>
      <c r="C101" s="20" t="str">
        <f>IF('Rec.'!H94&gt;0,COUNT('Rec.'!H$2:H94),"")</f>
        <v/>
      </c>
      <c r="D101" s="21" t="str">
        <f>IF(C101&gt;'Inf.'!$I$10,"",VLOOKUP(A101,'Q1.SL'!B:F,2,FALSE))</f>
        <v/>
      </c>
      <c r="E101" s="21" t="str">
        <f>IF(C101&gt;'Inf.'!$I$10,"",VLOOKUP(A101,'Q1.SL'!B:F,3,FALSE))</f>
        <v/>
      </c>
      <c r="F101" s="20" t="str">
        <f>IF(C101&gt;'Inf.'!$I$10,"",VLOOKUP(A101,'Q1.SL'!B:F,4,FALSE))</f>
        <v/>
      </c>
      <c r="G101" s="20" t="str">
        <f>IF(C101&gt;'Inf.'!$I$10,"",VLOOKUP(A101,'Q1.SL'!B:F,5,FALSE))</f>
        <v/>
      </c>
      <c r="H101" s="42"/>
      <c r="I101" s="42"/>
      <c r="J101" s="43"/>
      <c r="K101" s="42"/>
      <c r="L101" s="12" t="str">
        <f>_xlfn.IFERROR(IF(C101&gt;'Inf.'!$I$10,"",I101),"")</f>
        <v/>
      </c>
      <c r="M101" s="8" t="str">
        <f>_xlfn.IFERROR(IF('Inf.'!$C$10="Onsight",IF(L101="TOP",10^7+(10-J101)+(3-K101)*10,L101*10^5+(3-K101)*10),IF(L101="TOP",10^7+(3-K101)*10,L101*10^5+(3-K101)*10)),"")</f>
        <v/>
      </c>
      <c r="N101" s="8" t="str">
        <f t="shared" si="5"/>
        <v/>
      </c>
      <c r="O101" s="8" t="str">
        <f>_xlfn.IFERROR(N101*100+'Rec.'!I94,"")</f>
        <v/>
      </c>
      <c r="P101" s="8" t="str">
        <f t="shared" si="6"/>
        <v/>
      </c>
    </row>
    <row r="102" spans="1:16" ht="21.95" customHeight="1">
      <c r="A102" s="8" t="str">
        <f t="shared" si="7"/>
        <v/>
      </c>
      <c r="B102" s="8" t="str">
        <f t="shared" si="4"/>
        <v/>
      </c>
      <c r="C102" s="20" t="str">
        <f>IF('Rec.'!H95&gt;0,COUNT('Rec.'!H$2:H95),"")</f>
        <v/>
      </c>
      <c r="D102" s="21" t="str">
        <f>IF(C102&gt;'Inf.'!$I$10,"",VLOOKUP(A102,'Q1.SL'!B:F,2,FALSE))</f>
        <v/>
      </c>
      <c r="E102" s="21" t="str">
        <f>IF(C102&gt;'Inf.'!$I$10,"",VLOOKUP(A102,'Q1.SL'!B:F,3,FALSE))</f>
        <v/>
      </c>
      <c r="F102" s="20" t="str">
        <f>IF(C102&gt;'Inf.'!$I$10,"",VLOOKUP(A102,'Q1.SL'!B:F,4,FALSE))</f>
        <v/>
      </c>
      <c r="G102" s="20" t="str">
        <f>IF(C102&gt;'Inf.'!$I$10,"",VLOOKUP(A102,'Q1.SL'!B:F,5,FALSE))</f>
        <v/>
      </c>
      <c r="H102" s="42"/>
      <c r="I102" s="42"/>
      <c r="J102" s="43"/>
      <c r="K102" s="42"/>
      <c r="L102" s="12" t="str">
        <f>_xlfn.IFERROR(IF(C102&gt;'Inf.'!$I$10,"",I102),"")</f>
        <v/>
      </c>
      <c r="M102" s="8" t="str">
        <f>_xlfn.IFERROR(IF('Inf.'!$C$10="Onsight",IF(L102="TOP",10^7+(10-J102)+(3-K102)*10,L102*10^5+(3-K102)*10),IF(L102="TOP",10^7+(3-K102)*10,L102*10^5+(3-K102)*10)),"")</f>
        <v/>
      </c>
      <c r="N102" s="8" t="str">
        <f t="shared" si="5"/>
        <v/>
      </c>
      <c r="O102" s="8" t="str">
        <f>_xlfn.IFERROR(N102*100+'Rec.'!I95,"")</f>
        <v/>
      </c>
      <c r="P102" s="8" t="str">
        <f t="shared" si="6"/>
        <v/>
      </c>
    </row>
    <row r="103" spans="1:16" ht="21.95" customHeight="1">
      <c r="A103" s="8" t="str">
        <f t="shared" si="7"/>
        <v/>
      </c>
      <c r="B103" s="8" t="str">
        <f t="shared" si="4"/>
        <v/>
      </c>
      <c r="C103" s="20" t="str">
        <f>IF('Rec.'!H96&gt;0,COUNT('Rec.'!H$2:H96),"")</f>
        <v/>
      </c>
      <c r="D103" s="21" t="str">
        <f>IF(C103&gt;'Inf.'!$I$10,"",VLOOKUP(A103,'Q1.SL'!B:F,2,FALSE))</f>
        <v/>
      </c>
      <c r="E103" s="21" t="str">
        <f>IF(C103&gt;'Inf.'!$I$10,"",VLOOKUP(A103,'Q1.SL'!B:F,3,FALSE))</f>
        <v/>
      </c>
      <c r="F103" s="20" t="str">
        <f>IF(C103&gt;'Inf.'!$I$10,"",VLOOKUP(A103,'Q1.SL'!B:F,4,FALSE))</f>
        <v/>
      </c>
      <c r="G103" s="20" t="str">
        <f>IF(C103&gt;'Inf.'!$I$10,"",VLOOKUP(A103,'Q1.SL'!B:F,5,FALSE))</f>
        <v/>
      </c>
      <c r="H103" s="42"/>
      <c r="I103" s="42"/>
      <c r="J103" s="43"/>
      <c r="K103" s="42"/>
      <c r="L103" s="12" t="str">
        <f>_xlfn.IFERROR(IF(C103&gt;'Inf.'!$I$10,"",I103),"")</f>
        <v/>
      </c>
      <c r="M103" s="8" t="str">
        <f>_xlfn.IFERROR(IF('Inf.'!$C$10="Onsight",IF(L103="TOP",10^7+(10-J103)+(3-K103)*10,L103*10^5+(3-K103)*10),IF(L103="TOP",10^7+(3-K103)*10,L103*10^5+(3-K103)*10)),"")</f>
        <v/>
      </c>
      <c r="N103" s="8" t="str">
        <f t="shared" si="5"/>
        <v/>
      </c>
      <c r="O103" s="8" t="str">
        <f>_xlfn.IFERROR(N103*100+'Rec.'!I96,"")</f>
        <v/>
      </c>
      <c r="P103" s="8" t="str">
        <f t="shared" si="6"/>
        <v/>
      </c>
    </row>
    <row r="104" spans="1:16" ht="21.95" customHeight="1">
      <c r="A104" s="8" t="str">
        <f t="shared" si="7"/>
        <v/>
      </c>
      <c r="B104" s="8" t="str">
        <f t="shared" si="4"/>
        <v/>
      </c>
      <c r="C104" s="20" t="str">
        <f>IF('Rec.'!H97&gt;0,COUNT('Rec.'!H$2:H97),"")</f>
        <v/>
      </c>
      <c r="D104" s="21" t="str">
        <f>IF(C104&gt;'Inf.'!$I$10,"",VLOOKUP(A104,'Q1.SL'!B:F,2,FALSE))</f>
        <v/>
      </c>
      <c r="E104" s="21" t="str">
        <f>IF(C104&gt;'Inf.'!$I$10,"",VLOOKUP(A104,'Q1.SL'!B:F,3,FALSE))</f>
        <v/>
      </c>
      <c r="F104" s="20" t="str">
        <f>IF(C104&gt;'Inf.'!$I$10,"",VLOOKUP(A104,'Q1.SL'!B:F,4,FALSE))</f>
        <v/>
      </c>
      <c r="G104" s="20" t="str">
        <f>IF(C104&gt;'Inf.'!$I$10,"",VLOOKUP(A104,'Q1.SL'!B:F,5,FALSE))</f>
        <v/>
      </c>
      <c r="H104" s="42"/>
      <c r="I104" s="42"/>
      <c r="J104" s="43"/>
      <c r="K104" s="42"/>
      <c r="L104" s="12" t="str">
        <f>_xlfn.IFERROR(IF(C104&gt;'Inf.'!$I$10,"",I104),"")</f>
        <v/>
      </c>
      <c r="M104" s="8" t="str">
        <f>_xlfn.IFERROR(IF('Inf.'!$C$10="Onsight",IF(L104="TOP",10^7+(10-J104)+(3-K104)*10,L104*10^5+(3-K104)*10),IF(L104="TOP",10^7+(3-K104)*10,L104*10^5+(3-K104)*10)),"")</f>
        <v/>
      </c>
      <c r="N104" s="8" t="str">
        <f t="shared" si="5"/>
        <v/>
      </c>
      <c r="O104" s="8" t="str">
        <f>_xlfn.IFERROR(N104*100+'Rec.'!I97,"")</f>
        <v/>
      </c>
      <c r="P104" s="8" t="str">
        <f t="shared" si="6"/>
        <v/>
      </c>
    </row>
    <row r="105" spans="1:16" ht="21.95" customHeight="1">
      <c r="A105" s="8" t="str">
        <f t="shared" si="7"/>
        <v/>
      </c>
      <c r="B105" s="8" t="str">
        <f t="shared" si="4"/>
        <v/>
      </c>
      <c r="C105" s="20" t="str">
        <f>IF('Rec.'!H98&gt;0,COUNT('Rec.'!H$2:H98),"")</f>
        <v/>
      </c>
      <c r="D105" s="21" t="str">
        <f>IF(C105&gt;'Inf.'!$I$10,"",VLOOKUP(A105,'Q1.SL'!B:F,2,FALSE))</f>
        <v/>
      </c>
      <c r="E105" s="21" t="str">
        <f>IF(C105&gt;'Inf.'!$I$10,"",VLOOKUP(A105,'Q1.SL'!B:F,3,FALSE))</f>
        <v/>
      </c>
      <c r="F105" s="20" t="str">
        <f>IF(C105&gt;'Inf.'!$I$10,"",VLOOKUP(A105,'Q1.SL'!B:F,4,FALSE))</f>
        <v/>
      </c>
      <c r="G105" s="20" t="str">
        <f>IF(C105&gt;'Inf.'!$I$10,"",VLOOKUP(A105,'Q1.SL'!B:F,5,FALSE))</f>
        <v/>
      </c>
      <c r="H105" s="42"/>
      <c r="I105" s="42"/>
      <c r="J105" s="43"/>
      <c r="K105" s="42"/>
      <c r="L105" s="12" t="str">
        <f>_xlfn.IFERROR(IF(C105&gt;'Inf.'!$I$10,"",I105),"")</f>
        <v/>
      </c>
      <c r="M105" s="8" t="str">
        <f>_xlfn.IFERROR(IF('Inf.'!$C$10="Onsight",IF(L105="TOP",10^7+(10-J105)+(3-K105)*10,L105*10^5+(3-K105)*10),IF(L105="TOP",10^7+(3-K105)*10,L105*10^5+(3-K105)*10)),"")</f>
        <v/>
      </c>
      <c r="N105" s="8" t="str">
        <f t="shared" si="5"/>
        <v/>
      </c>
      <c r="O105" s="8" t="str">
        <f>_xlfn.IFERROR(N105*100+'Rec.'!I98,"")</f>
        <v/>
      </c>
      <c r="P105" s="8" t="str">
        <f t="shared" si="6"/>
        <v/>
      </c>
    </row>
    <row r="106" spans="1:16" ht="21.95" customHeight="1">
      <c r="A106" s="8" t="str">
        <f t="shared" si="7"/>
        <v/>
      </c>
      <c r="B106" s="8" t="str">
        <f t="shared" si="4"/>
        <v/>
      </c>
      <c r="C106" s="20" t="str">
        <f>IF('Rec.'!H99&gt;0,COUNT('Rec.'!H$2:H99),"")</f>
        <v/>
      </c>
      <c r="D106" s="21" t="str">
        <f>IF(C106&gt;'Inf.'!$I$10,"",VLOOKUP(A106,'Q1.SL'!B:F,2,FALSE))</f>
        <v/>
      </c>
      <c r="E106" s="21" t="str">
        <f>IF(C106&gt;'Inf.'!$I$10,"",VLOOKUP(A106,'Q1.SL'!B:F,3,FALSE))</f>
        <v/>
      </c>
      <c r="F106" s="20" t="str">
        <f>IF(C106&gt;'Inf.'!$I$10,"",VLOOKUP(A106,'Q1.SL'!B:F,4,FALSE))</f>
        <v/>
      </c>
      <c r="G106" s="20" t="str">
        <f>IF(C106&gt;'Inf.'!$I$10,"",VLOOKUP(A106,'Q1.SL'!B:F,5,FALSE))</f>
        <v/>
      </c>
      <c r="H106" s="42"/>
      <c r="I106" s="42"/>
      <c r="J106" s="43"/>
      <c r="K106" s="42"/>
      <c r="L106" s="12" t="str">
        <f>_xlfn.IFERROR(IF(C106&gt;'Inf.'!$I$10,"",I106),"")</f>
        <v/>
      </c>
      <c r="M106" s="8" t="str">
        <f>_xlfn.IFERROR(IF('Inf.'!$C$10="Onsight",IF(L106="TOP",10^7+(10-J106)+(3-K106)*10,L106*10^5+(3-K106)*10),IF(L106="TOP",10^7+(3-K106)*10,L106*10^5+(3-K106)*10)),"")</f>
        <v/>
      </c>
      <c r="N106" s="8" t="str">
        <f t="shared" si="5"/>
        <v/>
      </c>
      <c r="O106" s="8" t="str">
        <f>_xlfn.IFERROR(N106*100+'Rec.'!I99,"")</f>
        <v/>
      </c>
      <c r="P106" s="8" t="str">
        <f t="shared" si="6"/>
        <v/>
      </c>
    </row>
    <row r="107" spans="1:16" ht="21.95" customHeight="1">
      <c r="A107" s="8" t="str">
        <f t="shared" si="7"/>
        <v/>
      </c>
      <c r="B107" s="8" t="str">
        <f t="shared" si="4"/>
        <v/>
      </c>
      <c r="C107" s="20" t="str">
        <f>IF('Rec.'!H100&gt;0,COUNT('Rec.'!H$2:H100),"")</f>
        <v/>
      </c>
      <c r="D107" s="21" t="str">
        <f>IF(C107&gt;'Inf.'!$I$10,"",VLOOKUP(A107,'Q1.SL'!B:F,2,FALSE))</f>
        <v/>
      </c>
      <c r="E107" s="21" t="str">
        <f>IF(C107&gt;'Inf.'!$I$10,"",VLOOKUP(A107,'Q1.SL'!B:F,3,FALSE))</f>
        <v/>
      </c>
      <c r="F107" s="20" t="str">
        <f>IF(C107&gt;'Inf.'!$I$10,"",VLOOKUP(A107,'Q1.SL'!B:F,4,FALSE))</f>
        <v/>
      </c>
      <c r="G107" s="20" t="str">
        <f>IF(C107&gt;'Inf.'!$I$10,"",VLOOKUP(A107,'Q1.SL'!B:F,5,FALSE))</f>
        <v/>
      </c>
      <c r="H107" s="42"/>
      <c r="I107" s="42"/>
      <c r="J107" s="43"/>
      <c r="K107" s="42"/>
      <c r="L107" s="12" t="str">
        <f>_xlfn.IFERROR(IF(C107&gt;'Inf.'!$I$10,"",I107),"")</f>
        <v/>
      </c>
      <c r="M107" s="8" t="str">
        <f>_xlfn.IFERROR(IF('Inf.'!$C$10="Onsight",IF(L107="TOP",10^7+(10-J107)+(3-K107)*10,L107*10^5+(3-K107)*10),IF(L107="TOP",10^7+(3-K107)*10,L107*10^5+(3-K107)*10)),"")</f>
        <v/>
      </c>
      <c r="N107" s="8" t="str">
        <f t="shared" si="5"/>
        <v/>
      </c>
      <c r="O107" s="8" t="str">
        <f>_xlfn.IFERROR(N107*100+'Rec.'!I100,"")</f>
        <v/>
      </c>
      <c r="P107" s="8" t="str">
        <f t="shared" si="6"/>
        <v/>
      </c>
    </row>
    <row r="108" spans="1:16" ht="21.95" customHeight="1">
      <c r="A108" s="8" t="str">
        <f t="shared" si="7"/>
        <v/>
      </c>
      <c r="B108" s="8" t="str">
        <f t="shared" si="4"/>
        <v/>
      </c>
      <c r="C108" s="20" t="str">
        <f>IF('Rec.'!H101&gt;0,COUNT('Rec.'!H$2:H101),"")</f>
        <v/>
      </c>
      <c r="D108" s="21" t="str">
        <f>IF(C108&gt;'Inf.'!$I$10,"",VLOOKUP(A108,'Q1.SL'!B:F,2,FALSE))</f>
        <v/>
      </c>
      <c r="E108" s="21" t="str">
        <f>IF(C108&gt;'Inf.'!$I$10,"",VLOOKUP(A108,'Q1.SL'!B:F,3,FALSE))</f>
        <v/>
      </c>
      <c r="F108" s="20" t="str">
        <f>IF(C108&gt;'Inf.'!$I$10,"",VLOOKUP(A108,'Q1.SL'!B:F,4,FALSE))</f>
        <v/>
      </c>
      <c r="G108" s="20" t="str">
        <f>IF(C108&gt;'Inf.'!$I$10,"",VLOOKUP(A108,'Q1.SL'!B:F,5,FALSE))</f>
        <v/>
      </c>
      <c r="H108" s="42"/>
      <c r="I108" s="42"/>
      <c r="J108" s="43"/>
      <c r="K108" s="42"/>
      <c r="L108" s="12" t="str">
        <f>_xlfn.IFERROR(IF(C108&gt;'Inf.'!$I$10,"",I108),"")</f>
        <v/>
      </c>
      <c r="M108" s="8" t="str">
        <f>_xlfn.IFERROR(IF('Inf.'!$C$10="Onsight",IF(L108="TOP",10^7+(10-J108)+(3-K108)*10,L108*10^5+(3-K108)*10),IF(L108="TOP",10^7+(3-K108)*10,L108*10^5+(3-K108)*10)),"")</f>
        <v/>
      </c>
      <c r="N108" s="8" t="str">
        <f t="shared" si="5"/>
        <v/>
      </c>
      <c r="O108" s="8" t="str">
        <f>_xlfn.IFERROR(N108*100+'Rec.'!I101,"")</f>
        <v/>
      </c>
      <c r="P108" s="8" t="str">
        <f t="shared" si="6"/>
        <v/>
      </c>
    </row>
    <row r="109" spans="1:16" ht="21.95" customHeight="1">
      <c r="A109" s="8" t="str">
        <f t="shared" si="7"/>
        <v/>
      </c>
      <c r="B109" s="8" t="str">
        <f t="shared" si="4"/>
        <v/>
      </c>
      <c r="C109" s="20" t="str">
        <f>IF('Rec.'!H102&gt;0,COUNT('Rec.'!H$2:H102),"")</f>
        <v/>
      </c>
      <c r="D109" s="21" t="str">
        <f>IF(C109&gt;'Inf.'!$I$10,"",VLOOKUP(A109,'Q1.SL'!B:F,2,FALSE))</f>
        <v/>
      </c>
      <c r="E109" s="21" t="str">
        <f>IF(C109&gt;'Inf.'!$I$10,"",VLOOKUP(A109,'Q1.SL'!B:F,3,FALSE))</f>
        <v/>
      </c>
      <c r="F109" s="20" t="str">
        <f>IF(C109&gt;'Inf.'!$I$10,"",VLOOKUP(A109,'Q1.SL'!B:F,4,FALSE))</f>
        <v/>
      </c>
      <c r="G109" s="20" t="str">
        <f>IF(C109&gt;'Inf.'!$I$10,"",VLOOKUP(A109,'Q1.SL'!B:F,5,FALSE))</f>
        <v/>
      </c>
      <c r="H109" s="42"/>
      <c r="I109" s="42"/>
      <c r="J109" s="43"/>
      <c r="K109" s="42"/>
      <c r="L109" s="12" t="str">
        <f>_xlfn.IFERROR(IF(C109&gt;'Inf.'!$I$10,"",I109),"")</f>
        <v/>
      </c>
      <c r="M109" s="8" t="str">
        <f>_xlfn.IFERROR(IF('Inf.'!$C$10="Onsight",IF(L109="TOP",10^7+(10-J109)+(3-K109)*10,L109*10^5+(3-K109)*10),IF(L109="TOP",10^7+(3-K109)*10,L109*10^5+(3-K109)*10)),"")</f>
        <v/>
      </c>
      <c r="N109" s="8" t="str">
        <f t="shared" si="5"/>
        <v/>
      </c>
      <c r="O109" s="8" t="str">
        <f>_xlfn.IFERROR(N109*100+'Rec.'!I102,"")</f>
        <v/>
      </c>
      <c r="P109" s="8" t="str">
        <f t="shared" si="6"/>
        <v/>
      </c>
    </row>
    <row r="110" spans="1:16" ht="21.95" customHeight="1">
      <c r="A110" s="8" t="str">
        <f t="shared" si="7"/>
        <v/>
      </c>
      <c r="B110" s="8" t="str">
        <f t="shared" si="4"/>
        <v/>
      </c>
      <c r="C110" s="20" t="str">
        <f>IF('Rec.'!H103&gt;0,COUNT('Rec.'!H$2:H103),"")</f>
        <v/>
      </c>
      <c r="D110" s="21" t="str">
        <f>IF(C110&gt;'Inf.'!$I$10,"",VLOOKUP(A110,'Q1.SL'!B:F,2,FALSE))</f>
        <v/>
      </c>
      <c r="E110" s="21" t="str">
        <f>IF(C110&gt;'Inf.'!$I$10,"",VLOOKUP(A110,'Q1.SL'!B:F,3,FALSE))</f>
        <v/>
      </c>
      <c r="F110" s="20" t="str">
        <f>IF(C110&gt;'Inf.'!$I$10,"",VLOOKUP(A110,'Q1.SL'!B:F,4,FALSE))</f>
        <v/>
      </c>
      <c r="G110" s="20" t="str">
        <f>IF(C110&gt;'Inf.'!$I$10,"",VLOOKUP(A110,'Q1.SL'!B:F,5,FALSE))</f>
        <v/>
      </c>
      <c r="H110" s="42"/>
      <c r="I110" s="42"/>
      <c r="J110" s="43"/>
      <c r="K110" s="42"/>
      <c r="L110" s="12" t="str">
        <f>_xlfn.IFERROR(IF(C110&gt;'Inf.'!$I$10,"",I110),"")</f>
        <v/>
      </c>
      <c r="M110" s="8" t="str">
        <f>_xlfn.IFERROR(IF('Inf.'!$C$10="Onsight",IF(L110="TOP",10^7+(10-J110)+(3-K110)*10,L110*10^5+(3-K110)*10),IF(L110="TOP",10^7+(3-K110)*10,L110*10^5+(3-K110)*10)),"")</f>
        <v/>
      </c>
      <c r="N110" s="8" t="str">
        <f t="shared" si="5"/>
        <v/>
      </c>
      <c r="O110" s="8" t="str">
        <f>_xlfn.IFERROR(N110*100+'Rec.'!I103,"")</f>
        <v/>
      </c>
      <c r="P110" s="8" t="str">
        <f t="shared" si="6"/>
        <v/>
      </c>
    </row>
    <row r="111" spans="1:16" ht="21.95" customHeight="1">
      <c r="A111" s="8" t="str">
        <f t="shared" si="7"/>
        <v/>
      </c>
      <c r="B111" s="8" t="str">
        <f t="shared" si="4"/>
        <v/>
      </c>
      <c r="C111" s="20" t="str">
        <f>IF('Rec.'!H104&gt;0,COUNT('Rec.'!H$2:H104),"")</f>
        <v/>
      </c>
      <c r="D111" s="21" t="str">
        <f>IF(C111&gt;'Inf.'!$I$10,"",VLOOKUP(A111,'Q1.SL'!B:F,2,FALSE))</f>
        <v/>
      </c>
      <c r="E111" s="21" t="str">
        <f>IF(C111&gt;'Inf.'!$I$10,"",VLOOKUP(A111,'Q1.SL'!B:F,3,FALSE))</f>
        <v/>
      </c>
      <c r="F111" s="20" t="str">
        <f>IF(C111&gt;'Inf.'!$I$10,"",VLOOKUP(A111,'Q1.SL'!B:F,4,FALSE))</f>
        <v/>
      </c>
      <c r="G111" s="20" t="str">
        <f>IF(C111&gt;'Inf.'!$I$10,"",VLOOKUP(A111,'Q1.SL'!B:F,5,FALSE))</f>
        <v/>
      </c>
      <c r="H111" s="42"/>
      <c r="I111" s="42"/>
      <c r="J111" s="43"/>
      <c r="K111" s="42"/>
      <c r="L111" s="12" t="str">
        <f>_xlfn.IFERROR(IF(C111&gt;'Inf.'!$I$10,"",I111),"")</f>
        <v/>
      </c>
      <c r="M111" s="8" t="str">
        <f>_xlfn.IFERROR(IF('Inf.'!$C$10="Onsight",IF(L111="TOP",10^7+(10-J111)+(3-K111)*10,L111*10^5+(3-K111)*10),IF(L111="TOP",10^7+(3-K111)*10,L111*10^5+(3-K111)*10)),"")</f>
        <v/>
      </c>
      <c r="N111" s="8" t="str">
        <f t="shared" si="5"/>
        <v/>
      </c>
      <c r="O111" s="8" t="str">
        <f>_xlfn.IFERROR(N111*100+'Rec.'!I104,"")</f>
        <v/>
      </c>
      <c r="P111" s="8" t="str">
        <f t="shared" si="6"/>
        <v/>
      </c>
    </row>
    <row r="112" spans="1:16" ht="21.95" customHeight="1">
      <c r="A112" s="8" t="str">
        <f t="shared" si="7"/>
        <v/>
      </c>
      <c r="B112" s="8" t="str">
        <f t="shared" si="4"/>
        <v/>
      </c>
      <c r="C112" s="20" t="str">
        <f>IF('Rec.'!H105&gt;0,COUNT('Rec.'!H$2:H105),"")</f>
        <v/>
      </c>
      <c r="D112" s="21" t="str">
        <f>IF(C112&gt;'Inf.'!$I$10,"",VLOOKUP(A112,'Q1.SL'!B:F,2,FALSE))</f>
        <v/>
      </c>
      <c r="E112" s="21" t="str">
        <f>IF(C112&gt;'Inf.'!$I$10,"",VLOOKUP(A112,'Q1.SL'!B:F,3,FALSE))</f>
        <v/>
      </c>
      <c r="F112" s="20" t="str">
        <f>IF(C112&gt;'Inf.'!$I$10,"",VLOOKUP(A112,'Q1.SL'!B:F,4,FALSE))</f>
        <v/>
      </c>
      <c r="G112" s="20" t="str">
        <f>IF(C112&gt;'Inf.'!$I$10,"",VLOOKUP(A112,'Q1.SL'!B:F,5,FALSE))</f>
        <v/>
      </c>
      <c r="H112" s="42"/>
      <c r="I112" s="42"/>
      <c r="J112" s="43"/>
      <c r="K112" s="42"/>
      <c r="L112" s="12" t="str">
        <f>_xlfn.IFERROR(IF(C112&gt;'Inf.'!$I$10,"",I112),"")</f>
        <v/>
      </c>
      <c r="M112" s="8" t="str">
        <f>_xlfn.IFERROR(IF('Inf.'!$C$10="Onsight",IF(L112="TOP",10^7+(10-J112)+(3-K112)*10,L112*10^5+(3-K112)*10),IF(L112="TOP",10^7+(3-K112)*10,L112*10^5+(3-K112)*10)),"")</f>
        <v/>
      </c>
      <c r="N112" s="8" t="str">
        <f t="shared" si="5"/>
        <v/>
      </c>
      <c r="O112" s="8" t="str">
        <f>_xlfn.IFERROR(N112*100+'Rec.'!I105,"")</f>
        <v/>
      </c>
      <c r="P112" s="8" t="str">
        <f t="shared" si="6"/>
        <v/>
      </c>
    </row>
    <row r="113" spans="1:16" ht="21.95" customHeight="1">
      <c r="A113" s="8" t="str">
        <f t="shared" si="7"/>
        <v/>
      </c>
      <c r="B113" s="8" t="str">
        <f t="shared" si="4"/>
        <v/>
      </c>
      <c r="C113" s="20" t="str">
        <f>IF('Rec.'!H106&gt;0,COUNT('Rec.'!H$2:H106),"")</f>
        <v/>
      </c>
      <c r="D113" s="21" t="str">
        <f>IF(C113&gt;'Inf.'!$I$10,"",VLOOKUP(A113,'Q1.SL'!B:F,2,FALSE))</f>
        <v/>
      </c>
      <c r="E113" s="21" t="str">
        <f>IF(C113&gt;'Inf.'!$I$10,"",VLOOKUP(A113,'Q1.SL'!B:F,3,FALSE))</f>
        <v/>
      </c>
      <c r="F113" s="20" t="str">
        <f>IF(C113&gt;'Inf.'!$I$10,"",VLOOKUP(A113,'Q1.SL'!B:F,4,FALSE))</f>
        <v/>
      </c>
      <c r="G113" s="20" t="str">
        <f>IF(C113&gt;'Inf.'!$I$10,"",VLOOKUP(A113,'Q1.SL'!B:F,5,FALSE))</f>
        <v/>
      </c>
      <c r="H113" s="42"/>
      <c r="I113" s="42"/>
      <c r="J113" s="43"/>
      <c r="K113" s="42"/>
      <c r="L113" s="12" t="str">
        <f>_xlfn.IFERROR(IF(C113&gt;'Inf.'!$I$10,"",I113),"")</f>
        <v/>
      </c>
      <c r="M113" s="8" t="str">
        <f>_xlfn.IFERROR(IF('Inf.'!$C$10="Onsight",IF(L113="TOP",10^7+(10-J113)+(3-K113)*10,L113*10^5+(3-K113)*10),IF(L113="TOP",10^7+(3-K113)*10,L113*10^5+(3-K113)*10)),"")</f>
        <v/>
      </c>
      <c r="N113" s="8" t="str">
        <f t="shared" si="5"/>
        <v/>
      </c>
      <c r="O113" s="8" t="str">
        <f>_xlfn.IFERROR(N113*100+'Rec.'!I106,"")</f>
        <v/>
      </c>
      <c r="P113" s="8" t="str">
        <f t="shared" si="6"/>
        <v/>
      </c>
    </row>
    <row r="114" spans="1:16" ht="21.95" customHeight="1">
      <c r="A114" s="8" t="str">
        <f t="shared" si="7"/>
        <v/>
      </c>
      <c r="B114" s="8" t="str">
        <f t="shared" si="4"/>
        <v/>
      </c>
      <c r="C114" s="20" t="str">
        <f>IF('Rec.'!H107&gt;0,COUNT('Rec.'!H$2:H107),"")</f>
        <v/>
      </c>
      <c r="D114" s="21" t="str">
        <f>IF(C114&gt;'Inf.'!$I$10,"",VLOOKUP(A114,'Q1.SL'!B:F,2,FALSE))</f>
        <v/>
      </c>
      <c r="E114" s="21" t="str">
        <f>IF(C114&gt;'Inf.'!$I$10,"",VLOOKUP(A114,'Q1.SL'!B:F,3,FALSE))</f>
        <v/>
      </c>
      <c r="F114" s="20" t="str">
        <f>IF(C114&gt;'Inf.'!$I$10,"",VLOOKUP(A114,'Q1.SL'!B:F,4,FALSE))</f>
        <v/>
      </c>
      <c r="G114" s="20" t="str">
        <f>IF(C114&gt;'Inf.'!$I$10,"",VLOOKUP(A114,'Q1.SL'!B:F,5,FALSE))</f>
        <v/>
      </c>
      <c r="H114" s="42"/>
      <c r="I114" s="42"/>
      <c r="J114" s="43"/>
      <c r="K114" s="42"/>
      <c r="L114" s="12" t="str">
        <f>_xlfn.IFERROR(IF(C114&gt;'Inf.'!$I$10,"",I114),"")</f>
        <v/>
      </c>
      <c r="M114" s="8" t="str">
        <f>_xlfn.IFERROR(IF('Inf.'!$C$10="Onsight",IF(L114="TOP",10^7+(10-J114)+(3-K114)*10,L114*10^5+(3-K114)*10),IF(L114="TOP",10^7+(3-K114)*10,L114*10^5+(3-K114)*10)),"")</f>
        <v/>
      </c>
      <c r="N114" s="8" t="str">
        <f t="shared" si="5"/>
        <v/>
      </c>
      <c r="O114" s="8" t="str">
        <f>_xlfn.IFERROR(N114*100+'Rec.'!I107,"")</f>
        <v/>
      </c>
      <c r="P114" s="8" t="str">
        <f t="shared" si="6"/>
        <v/>
      </c>
    </row>
    <row r="115" spans="1:16" ht="21.95" customHeight="1">
      <c r="A115" s="8" t="str">
        <f t="shared" si="7"/>
        <v/>
      </c>
      <c r="B115" s="8" t="str">
        <f t="shared" si="4"/>
        <v/>
      </c>
      <c r="C115" s="20" t="str">
        <f>IF('Rec.'!H108&gt;0,COUNT('Rec.'!H$2:H108),"")</f>
        <v/>
      </c>
      <c r="D115" s="21" t="str">
        <f>IF(C115&gt;'Inf.'!$I$10,"",VLOOKUP(A115,'Q1.SL'!B:F,2,FALSE))</f>
        <v/>
      </c>
      <c r="E115" s="21" t="str">
        <f>IF(C115&gt;'Inf.'!$I$10,"",VLOOKUP(A115,'Q1.SL'!B:F,3,FALSE))</f>
        <v/>
      </c>
      <c r="F115" s="20" t="str">
        <f>IF(C115&gt;'Inf.'!$I$10,"",VLOOKUP(A115,'Q1.SL'!B:F,4,FALSE))</f>
        <v/>
      </c>
      <c r="G115" s="20" t="str">
        <f>IF(C115&gt;'Inf.'!$I$10,"",VLOOKUP(A115,'Q1.SL'!B:F,5,FALSE))</f>
        <v/>
      </c>
      <c r="H115" s="42"/>
      <c r="I115" s="42"/>
      <c r="J115" s="43"/>
      <c r="K115" s="42"/>
      <c r="L115" s="12" t="str">
        <f>_xlfn.IFERROR(IF(C115&gt;'Inf.'!$I$10,"",I115),"")</f>
        <v/>
      </c>
      <c r="M115" s="8" t="str">
        <f>_xlfn.IFERROR(IF('Inf.'!$C$10="Onsight",IF(L115="TOP",10^7+(10-J115)+(3-K115)*10,L115*10^5+(3-K115)*10),IF(L115="TOP",10^7+(3-K115)*10,L115*10^5+(3-K115)*10)),"")</f>
        <v/>
      </c>
      <c r="N115" s="8" t="str">
        <f t="shared" si="5"/>
        <v/>
      </c>
      <c r="O115" s="8" t="str">
        <f>_xlfn.IFERROR(N115*100+'Rec.'!I108,"")</f>
        <v/>
      </c>
      <c r="P115" s="8" t="str">
        <f t="shared" si="6"/>
        <v/>
      </c>
    </row>
    <row r="116" spans="1:16" ht="21.95" customHeight="1">
      <c r="A116" s="8" t="str">
        <f t="shared" si="7"/>
        <v/>
      </c>
      <c r="B116" s="8" t="str">
        <f t="shared" si="4"/>
        <v/>
      </c>
      <c r="C116" s="20" t="str">
        <f>IF('Rec.'!H109&gt;0,COUNT('Rec.'!H$2:H109),"")</f>
        <v/>
      </c>
      <c r="D116" s="21" t="str">
        <f>IF(C116&gt;'Inf.'!$I$10,"",VLOOKUP(A116,'Q1.SL'!B:F,2,FALSE))</f>
        <v/>
      </c>
      <c r="E116" s="21" t="str">
        <f>IF(C116&gt;'Inf.'!$I$10,"",VLOOKUP(A116,'Q1.SL'!B:F,3,FALSE))</f>
        <v/>
      </c>
      <c r="F116" s="20" t="str">
        <f>IF(C116&gt;'Inf.'!$I$10,"",VLOOKUP(A116,'Q1.SL'!B:F,4,FALSE))</f>
        <v/>
      </c>
      <c r="G116" s="20" t="str">
        <f>IF(C116&gt;'Inf.'!$I$10,"",VLOOKUP(A116,'Q1.SL'!B:F,5,FALSE))</f>
        <v/>
      </c>
      <c r="H116" s="42"/>
      <c r="I116" s="42"/>
      <c r="J116" s="43"/>
      <c r="K116" s="42"/>
      <c r="L116" s="12" t="str">
        <f>_xlfn.IFERROR(IF(C116&gt;'Inf.'!$I$10,"",I116),"")</f>
        <v/>
      </c>
      <c r="M116" s="8" t="str">
        <f>_xlfn.IFERROR(IF('Inf.'!$C$10="Onsight",IF(L116="TOP",10^7+(10-J116)+(3-K116)*10,L116*10^5+(3-K116)*10),IF(L116="TOP",10^7+(3-K116)*10,L116*10^5+(3-K116)*10)),"")</f>
        <v/>
      </c>
      <c r="N116" s="8" t="str">
        <f t="shared" si="5"/>
        <v/>
      </c>
      <c r="O116" s="8" t="str">
        <f>_xlfn.IFERROR(N116*100+'Rec.'!I109,"")</f>
        <v/>
      </c>
      <c r="P116" s="8" t="str">
        <f t="shared" si="6"/>
        <v/>
      </c>
    </row>
    <row r="117" spans="1:16" ht="21.95" customHeight="1">
      <c r="A117" s="8" t="str">
        <f t="shared" si="7"/>
        <v/>
      </c>
      <c r="B117" s="8" t="str">
        <f t="shared" si="4"/>
        <v/>
      </c>
      <c r="C117" s="20" t="str">
        <f>IF('Rec.'!H110&gt;0,COUNT('Rec.'!H$2:H110),"")</f>
        <v/>
      </c>
      <c r="D117" s="21" t="str">
        <f>IF(C117&gt;'Inf.'!$I$10,"",VLOOKUP(A117,'Q1.SL'!B:F,2,FALSE))</f>
        <v/>
      </c>
      <c r="E117" s="21" t="str">
        <f>IF(C117&gt;'Inf.'!$I$10,"",VLOOKUP(A117,'Q1.SL'!B:F,3,FALSE))</f>
        <v/>
      </c>
      <c r="F117" s="20" t="str">
        <f>IF(C117&gt;'Inf.'!$I$10,"",VLOOKUP(A117,'Q1.SL'!B:F,4,FALSE))</f>
        <v/>
      </c>
      <c r="G117" s="20" t="str">
        <f>IF(C117&gt;'Inf.'!$I$10,"",VLOOKUP(A117,'Q1.SL'!B:F,5,FALSE))</f>
        <v/>
      </c>
      <c r="H117" s="42"/>
      <c r="I117" s="42"/>
      <c r="J117" s="43"/>
      <c r="K117" s="42"/>
      <c r="L117" s="12" t="str">
        <f>_xlfn.IFERROR(IF(C117&gt;'Inf.'!$I$10,"",I117),"")</f>
        <v/>
      </c>
      <c r="M117" s="8" t="str">
        <f>_xlfn.IFERROR(IF('Inf.'!$C$10="Onsight",IF(L117="TOP",10^7+(10-J117)+(3-K117)*10,L117*10^5+(3-K117)*10),IF(L117="TOP",10^7+(3-K117)*10,L117*10^5+(3-K117)*10)),"")</f>
        <v/>
      </c>
      <c r="N117" s="8" t="str">
        <f t="shared" si="5"/>
        <v/>
      </c>
      <c r="O117" s="8" t="str">
        <f>_xlfn.IFERROR(N117*100+'Rec.'!I110,"")</f>
        <v/>
      </c>
      <c r="P117" s="8" t="str">
        <f t="shared" si="6"/>
        <v/>
      </c>
    </row>
    <row r="118" spans="1:16" ht="21.95" customHeight="1">
      <c r="A118" s="8" t="str">
        <f t="shared" si="7"/>
        <v/>
      </c>
      <c r="B118" s="8" t="str">
        <f t="shared" si="4"/>
        <v/>
      </c>
      <c r="C118" s="20" t="str">
        <f>IF('Rec.'!H111&gt;0,COUNT('Rec.'!H$2:H111),"")</f>
        <v/>
      </c>
      <c r="D118" s="21" t="str">
        <f>IF(C118&gt;'Inf.'!$I$10,"",VLOOKUP(A118,'Q1.SL'!B:F,2,FALSE))</f>
        <v/>
      </c>
      <c r="E118" s="21" t="str">
        <f>IF(C118&gt;'Inf.'!$I$10,"",VLOOKUP(A118,'Q1.SL'!B:F,3,FALSE))</f>
        <v/>
      </c>
      <c r="F118" s="20" t="str">
        <f>IF(C118&gt;'Inf.'!$I$10,"",VLOOKUP(A118,'Q1.SL'!B:F,4,FALSE))</f>
        <v/>
      </c>
      <c r="G118" s="20" t="str">
        <f>IF(C118&gt;'Inf.'!$I$10,"",VLOOKUP(A118,'Q1.SL'!B:F,5,FALSE))</f>
        <v/>
      </c>
      <c r="H118" s="42"/>
      <c r="I118" s="42"/>
      <c r="J118" s="43"/>
      <c r="K118" s="42"/>
      <c r="L118" s="12" t="str">
        <f>_xlfn.IFERROR(IF(C118&gt;'Inf.'!$I$10,"",I118),"")</f>
        <v/>
      </c>
      <c r="M118" s="8" t="str">
        <f>_xlfn.IFERROR(IF('Inf.'!$C$10="Onsight",IF(L118="TOP",10^7+(10-J118)+(3-K118)*10,L118*10^5+(3-K118)*10),IF(L118="TOP",10^7+(3-K118)*10,L118*10^5+(3-K118)*10)),"")</f>
        <v/>
      </c>
      <c r="N118" s="8" t="str">
        <f t="shared" si="5"/>
        <v/>
      </c>
      <c r="O118" s="8" t="str">
        <f>_xlfn.IFERROR(N118*100+'Rec.'!I111,"")</f>
        <v/>
      </c>
      <c r="P118" s="8" t="str">
        <f t="shared" si="6"/>
        <v/>
      </c>
    </row>
    <row r="119" spans="1:16" ht="21.95" customHeight="1">
      <c r="A119" s="8" t="str">
        <f t="shared" si="7"/>
        <v/>
      </c>
      <c r="B119" s="8" t="str">
        <f t="shared" si="4"/>
        <v/>
      </c>
      <c r="C119" s="20" t="str">
        <f>IF('Rec.'!H112&gt;0,COUNT('Rec.'!H$2:H112),"")</f>
        <v/>
      </c>
      <c r="D119" s="21" t="str">
        <f>IF(C119&gt;'Inf.'!$I$10,"",VLOOKUP(A119,'Q1.SL'!B:F,2,FALSE))</f>
        <v/>
      </c>
      <c r="E119" s="21" t="str">
        <f>IF(C119&gt;'Inf.'!$I$10,"",VLOOKUP(A119,'Q1.SL'!B:F,3,FALSE))</f>
        <v/>
      </c>
      <c r="F119" s="20" t="str">
        <f>IF(C119&gt;'Inf.'!$I$10,"",VLOOKUP(A119,'Q1.SL'!B:F,4,FALSE))</f>
        <v/>
      </c>
      <c r="G119" s="20" t="str">
        <f>IF(C119&gt;'Inf.'!$I$10,"",VLOOKUP(A119,'Q1.SL'!B:F,5,FALSE))</f>
        <v/>
      </c>
      <c r="H119" s="42"/>
      <c r="I119" s="42"/>
      <c r="J119" s="43"/>
      <c r="K119" s="42"/>
      <c r="L119" s="12" t="str">
        <f>_xlfn.IFERROR(IF(C119&gt;'Inf.'!$I$10,"",I119),"")</f>
        <v/>
      </c>
      <c r="M119" s="8" t="str">
        <f>_xlfn.IFERROR(IF('Inf.'!$C$10="Onsight",IF(L119="TOP",10^7+(10-J119)+(3-K119)*10,L119*10^5+(3-K119)*10),IF(L119="TOP",10^7+(3-K119)*10,L119*10^5+(3-K119)*10)),"")</f>
        <v/>
      </c>
      <c r="N119" s="8" t="str">
        <f t="shared" si="5"/>
        <v/>
      </c>
      <c r="O119" s="8" t="str">
        <f>_xlfn.IFERROR(N119*100+'Rec.'!I112,"")</f>
        <v/>
      </c>
      <c r="P119" s="8" t="str">
        <f t="shared" si="6"/>
        <v/>
      </c>
    </row>
    <row r="120" spans="1:16" ht="21.95" customHeight="1">
      <c r="A120" s="8" t="str">
        <f t="shared" si="7"/>
        <v/>
      </c>
      <c r="B120" s="8" t="str">
        <f t="shared" si="4"/>
        <v/>
      </c>
      <c r="C120" s="20" t="str">
        <f>IF('Rec.'!H113&gt;0,COUNT('Rec.'!H$2:H113),"")</f>
        <v/>
      </c>
      <c r="D120" s="21" t="str">
        <f>IF(C120&gt;'Inf.'!$I$10,"",VLOOKUP(A120,'Q1.SL'!B:F,2,FALSE))</f>
        <v/>
      </c>
      <c r="E120" s="21" t="str">
        <f>IF(C120&gt;'Inf.'!$I$10,"",VLOOKUP(A120,'Q1.SL'!B:F,3,FALSE))</f>
        <v/>
      </c>
      <c r="F120" s="20" t="str">
        <f>IF(C120&gt;'Inf.'!$I$10,"",VLOOKUP(A120,'Q1.SL'!B:F,4,FALSE))</f>
        <v/>
      </c>
      <c r="G120" s="20" t="str">
        <f>IF(C120&gt;'Inf.'!$I$10,"",VLOOKUP(A120,'Q1.SL'!B:F,5,FALSE))</f>
        <v/>
      </c>
      <c r="H120" s="42"/>
      <c r="I120" s="42"/>
      <c r="J120" s="43"/>
      <c r="K120" s="42"/>
      <c r="L120" s="12" t="str">
        <f>_xlfn.IFERROR(IF(C120&gt;'Inf.'!$I$10,"",I120),"")</f>
        <v/>
      </c>
      <c r="M120" s="8" t="str">
        <f>_xlfn.IFERROR(IF('Inf.'!$C$10="Onsight",IF(L120="TOP",10^7+(10-J120)+(3-K120)*10,L120*10^5+(3-K120)*10),IF(L120="TOP",10^7+(3-K120)*10,L120*10^5+(3-K120)*10)),"")</f>
        <v/>
      </c>
      <c r="N120" s="8" t="str">
        <f t="shared" si="5"/>
        <v/>
      </c>
      <c r="O120" s="8" t="str">
        <f>_xlfn.IFERROR(N120*100+'Rec.'!I113,"")</f>
        <v/>
      </c>
      <c r="P120" s="8" t="str">
        <f t="shared" si="6"/>
        <v/>
      </c>
    </row>
    <row r="121" spans="1:16" ht="21.95" customHeight="1">
      <c r="A121" s="8" t="str">
        <f t="shared" si="7"/>
        <v/>
      </c>
      <c r="B121" s="8" t="str">
        <f t="shared" si="4"/>
        <v/>
      </c>
      <c r="C121" s="20" t="str">
        <f>IF('Rec.'!H114&gt;0,COUNT('Rec.'!H$2:H114),"")</f>
        <v/>
      </c>
      <c r="D121" s="21" t="str">
        <f>IF(C121&gt;'Inf.'!$I$10,"",VLOOKUP(A121,'Q1.SL'!B:F,2,FALSE))</f>
        <v/>
      </c>
      <c r="E121" s="21" t="str">
        <f>IF(C121&gt;'Inf.'!$I$10,"",VLOOKUP(A121,'Q1.SL'!B:F,3,FALSE))</f>
        <v/>
      </c>
      <c r="F121" s="20" t="str">
        <f>IF(C121&gt;'Inf.'!$I$10,"",VLOOKUP(A121,'Q1.SL'!B:F,4,FALSE))</f>
        <v/>
      </c>
      <c r="G121" s="20" t="str">
        <f>IF(C121&gt;'Inf.'!$I$10,"",VLOOKUP(A121,'Q1.SL'!B:F,5,FALSE))</f>
        <v/>
      </c>
      <c r="H121" s="42"/>
      <c r="I121" s="42"/>
      <c r="J121" s="43"/>
      <c r="K121" s="42"/>
      <c r="L121" s="12" t="str">
        <f>_xlfn.IFERROR(IF(C121&gt;'Inf.'!$I$10,"",I121),"")</f>
        <v/>
      </c>
      <c r="M121" s="8" t="str">
        <f>_xlfn.IFERROR(IF('Inf.'!$C$10="Onsight",IF(L121="TOP",10^7+(10-J121)+(3-K121)*10,L121*10^5+(3-K121)*10),IF(L121="TOP",10^7+(3-K121)*10,L121*10^5+(3-K121)*10)),"")</f>
        <v/>
      </c>
      <c r="N121" s="8" t="str">
        <f t="shared" si="5"/>
        <v/>
      </c>
      <c r="O121" s="8" t="str">
        <f>_xlfn.IFERROR(N121*100+'Rec.'!I114,"")</f>
        <v/>
      </c>
      <c r="P121" s="8" t="str">
        <f t="shared" si="6"/>
        <v/>
      </c>
    </row>
    <row r="122" spans="1:16" ht="21.95" customHeight="1">
      <c r="A122" s="8" t="str">
        <f t="shared" si="7"/>
        <v/>
      </c>
      <c r="B122" s="8" t="str">
        <f t="shared" si="4"/>
        <v/>
      </c>
      <c r="C122" s="20" t="str">
        <f>IF('Rec.'!H115&gt;0,COUNT('Rec.'!H$2:H115),"")</f>
        <v/>
      </c>
      <c r="D122" s="21" t="str">
        <f>IF(C122&gt;'Inf.'!$I$10,"",VLOOKUP(A122,'Q1.SL'!B:F,2,FALSE))</f>
        <v/>
      </c>
      <c r="E122" s="21" t="str">
        <f>IF(C122&gt;'Inf.'!$I$10,"",VLOOKUP(A122,'Q1.SL'!B:F,3,FALSE))</f>
        <v/>
      </c>
      <c r="F122" s="20" t="str">
        <f>IF(C122&gt;'Inf.'!$I$10,"",VLOOKUP(A122,'Q1.SL'!B:F,4,FALSE))</f>
        <v/>
      </c>
      <c r="G122" s="20" t="str">
        <f>IF(C122&gt;'Inf.'!$I$10,"",VLOOKUP(A122,'Q1.SL'!B:F,5,FALSE))</f>
        <v/>
      </c>
      <c r="H122" s="42"/>
      <c r="I122" s="42"/>
      <c r="J122" s="43"/>
      <c r="K122" s="42"/>
      <c r="L122" s="12" t="str">
        <f>_xlfn.IFERROR(IF(C122&gt;'Inf.'!$I$10,"",I122),"")</f>
        <v/>
      </c>
      <c r="M122" s="8" t="str">
        <f>_xlfn.IFERROR(IF('Inf.'!$C$10="Onsight",IF(L122="TOP",10^7+(10-J122)+(3-K122)*10,L122*10^5+(3-K122)*10),IF(L122="TOP",10^7+(3-K122)*10,L122*10^5+(3-K122)*10)),"")</f>
        <v/>
      </c>
      <c r="N122" s="8" t="str">
        <f t="shared" si="5"/>
        <v/>
      </c>
      <c r="O122" s="8" t="str">
        <f>_xlfn.IFERROR(N122*100+'Rec.'!I115,"")</f>
        <v/>
      </c>
      <c r="P122" s="8" t="str">
        <f t="shared" si="6"/>
        <v/>
      </c>
    </row>
    <row r="123" spans="1:16" ht="21.95" customHeight="1">
      <c r="A123" s="8" t="str">
        <f t="shared" si="7"/>
        <v/>
      </c>
      <c r="B123" s="8" t="str">
        <f t="shared" si="4"/>
        <v/>
      </c>
      <c r="C123" s="20" t="str">
        <f>IF('Rec.'!H116&gt;0,COUNT('Rec.'!H$2:H116),"")</f>
        <v/>
      </c>
      <c r="D123" s="21" t="str">
        <f>IF(C123&gt;'Inf.'!$I$10,"",VLOOKUP(A123,'Q1.SL'!B:F,2,FALSE))</f>
        <v/>
      </c>
      <c r="E123" s="21" t="str">
        <f>IF(C123&gt;'Inf.'!$I$10,"",VLOOKUP(A123,'Q1.SL'!B:F,3,FALSE))</f>
        <v/>
      </c>
      <c r="F123" s="20" t="str">
        <f>IF(C123&gt;'Inf.'!$I$10,"",VLOOKUP(A123,'Q1.SL'!B:F,4,FALSE))</f>
        <v/>
      </c>
      <c r="G123" s="20" t="str">
        <f>IF(C123&gt;'Inf.'!$I$10,"",VLOOKUP(A123,'Q1.SL'!B:F,5,FALSE))</f>
        <v/>
      </c>
      <c r="H123" s="42"/>
      <c r="I123" s="42"/>
      <c r="J123" s="43"/>
      <c r="K123" s="42"/>
      <c r="L123" s="12" t="str">
        <f>_xlfn.IFERROR(IF(C123&gt;'Inf.'!$I$10,"",I123),"")</f>
        <v/>
      </c>
      <c r="M123" s="8" t="str">
        <f>_xlfn.IFERROR(IF('Inf.'!$C$10="Onsight",IF(L123="TOP",10^7+(10-J123)+(3-K123)*10,L123*10^5+(3-K123)*10),IF(L123="TOP",10^7+(3-K123)*10,L123*10^5+(3-K123)*10)),"")</f>
        <v/>
      </c>
      <c r="N123" s="8" t="str">
        <f t="shared" si="5"/>
        <v/>
      </c>
      <c r="O123" s="8" t="str">
        <f>_xlfn.IFERROR(N123*100+'Rec.'!I116,"")</f>
        <v/>
      </c>
      <c r="P123" s="8" t="str">
        <f t="shared" si="6"/>
        <v/>
      </c>
    </row>
    <row r="124" spans="1:16" ht="21.95" customHeight="1">
      <c r="A124" s="8" t="str">
        <f t="shared" si="7"/>
        <v/>
      </c>
      <c r="B124" s="8" t="str">
        <f t="shared" si="4"/>
        <v/>
      </c>
      <c r="C124" s="20" t="str">
        <f>IF('Rec.'!H117&gt;0,COUNT('Rec.'!H$2:H117),"")</f>
        <v/>
      </c>
      <c r="D124" s="21" t="str">
        <f>IF(C124&gt;'Inf.'!$I$10,"",VLOOKUP(A124,'Q1.SL'!B:F,2,FALSE))</f>
        <v/>
      </c>
      <c r="E124" s="21" t="str">
        <f>IF(C124&gt;'Inf.'!$I$10,"",VLOOKUP(A124,'Q1.SL'!B:F,3,FALSE))</f>
        <v/>
      </c>
      <c r="F124" s="20" t="str">
        <f>IF(C124&gt;'Inf.'!$I$10,"",VLOOKUP(A124,'Q1.SL'!B:F,4,FALSE))</f>
        <v/>
      </c>
      <c r="G124" s="20" t="str">
        <f>IF(C124&gt;'Inf.'!$I$10,"",VLOOKUP(A124,'Q1.SL'!B:F,5,FALSE))</f>
        <v/>
      </c>
      <c r="H124" s="42"/>
      <c r="I124" s="42"/>
      <c r="J124" s="43"/>
      <c r="K124" s="42"/>
      <c r="L124" s="12" t="str">
        <f>_xlfn.IFERROR(IF(C124&gt;'Inf.'!$I$10,"",I124),"")</f>
        <v/>
      </c>
      <c r="M124" s="8" t="str">
        <f>_xlfn.IFERROR(IF('Inf.'!$C$10="Onsight",IF(L124="TOP",10^7+(10-J124)+(3-K124)*10,L124*10^5+(3-K124)*10),IF(L124="TOP",10^7+(3-K124)*10,L124*10^5+(3-K124)*10)),"")</f>
        <v/>
      </c>
      <c r="N124" s="8" t="str">
        <f t="shared" si="5"/>
        <v/>
      </c>
      <c r="O124" s="8" t="str">
        <f>_xlfn.IFERROR(N124*100+'Rec.'!I117,"")</f>
        <v/>
      </c>
      <c r="P124" s="8" t="str">
        <f t="shared" si="6"/>
        <v/>
      </c>
    </row>
    <row r="125" spans="1:16" ht="21.95" customHeight="1">
      <c r="A125" s="8" t="str">
        <f t="shared" si="7"/>
        <v/>
      </c>
      <c r="B125" s="8" t="str">
        <f t="shared" si="4"/>
        <v/>
      </c>
      <c r="C125" s="20" t="str">
        <f>IF('Rec.'!H118&gt;0,COUNT('Rec.'!H$2:H118),"")</f>
        <v/>
      </c>
      <c r="D125" s="21" t="str">
        <f>IF(C125&gt;'Inf.'!$I$10,"",VLOOKUP(A125,'Q1.SL'!B:F,2,FALSE))</f>
        <v/>
      </c>
      <c r="E125" s="21" t="str">
        <f>IF(C125&gt;'Inf.'!$I$10,"",VLOOKUP(A125,'Q1.SL'!B:F,3,FALSE))</f>
        <v/>
      </c>
      <c r="F125" s="20" t="str">
        <f>IF(C125&gt;'Inf.'!$I$10,"",VLOOKUP(A125,'Q1.SL'!B:F,4,FALSE))</f>
        <v/>
      </c>
      <c r="G125" s="20" t="str">
        <f>IF(C125&gt;'Inf.'!$I$10,"",VLOOKUP(A125,'Q1.SL'!B:F,5,FALSE))</f>
        <v/>
      </c>
      <c r="H125" s="42"/>
      <c r="I125" s="42"/>
      <c r="J125" s="43"/>
      <c r="K125" s="42"/>
      <c r="L125" s="12" t="str">
        <f>_xlfn.IFERROR(IF(C125&gt;'Inf.'!$I$10,"",I125),"")</f>
        <v/>
      </c>
      <c r="M125" s="8" t="str">
        <f>_xlfn.IFERROR(IF('Inf.'!$C$10="Onsight",IF(L125="TOP",10^7+(10-J125)+(3-K125)*10,L125*10^5+(3-K125)*10),IF(L125="TOP",10^7+(3-K125)*10,L125*10^5+(3-K125)*10)),"")</f>
        <v/>
      </c>
      <c r="N125" s="8" t="str">
        <f t="shared" si="5"/>
        <v/>
      </c>
      <c r="O125" s="8" t="str">
        <f>_xlfn.IFERROR(N125*100+'Rec.'!I118,"")</f>
        <v/>
      </c>
      <c r="P125" s="8" t="str">
        <f t="shared" si="6"/>
        <v/>
      </c>
    </row>
    <row r="126" spans="1:16" ht="21.95" customHeight="1">
      <c r="A126" s="8" t="str">
        <f t="shared" si="7"/>
        <v/>
      </c>
      <c r="B126" s="8" t="str">
        <f t="shared" si="4"/>
        <v/>
      </c>
      <c r="C126" s="20" t="str">
        <f>IF('Rec.'!H119&gt;0,COUNT('Rec.'!H$2:H119),"")</f>
        <v/>
      </c>
      <c r="D126" s="21" t="str">
        <f>IF(C126&gt;'Inf.'!$I$10,"",VLOOKUP(A126,'Q1.SL'!B:F,2,FALSE))</f>
        <v/>
      </c>
      <c r="E126" s="21" t="str">
        <f>IF(C126&gt;'Inf.'!$I$10,"",VLOOKUP(A126,'Q1.SL'!B:F,3,FALSE))</f>
        <v/>
      </c>
      <c r="F126" s="20" t="str">
        <f>IF(C126&gt;'Inf.'!$I$10,"",VLOOKUP(A126,'Q1.SL'!B:F,4,FALSE))</f>
        <v/>
      </c>
      <c r="G126" s="20" t="str">
        <f>IF(C126&gt;'Inf.'!$I$10,"",VLOOKUP(A126,'Q1.SL'!B:F,5,FALSE))</f>
        <v/>
      </c>
      <c r="H126" s="42"/>
      <c r="I126" s="42"/>
      <c r="J126" s="43"/>
      <c r="K126" s="42"/>
      <c r="L126" s="12" t="str">
        <f>_xlfn.IFERROR(IF(C126&gt;'Inf.'!$I$10,"",I126),"")</f>
        <v/>
      </c>
      <c r="M126" s="8" t="str">
        <f>_xlfn.IFERROR(IF('Inf.'!$C$10="Onsight",IF(L126="TOP",10^7+(10-J126)+(3-K126)*10,L126*10^5+(3-K126)*10),IF(L126="TOP",10^7+(3-K126)*10,L126*10^5+(3-K126)*10)),"")</f>
        <v/>
      </c>
      <c r="N126" s="8" t="str">
        <f t="shared" si="5"/>
        <v/>
      </c>
      <c r="O126" s="8" t="str">
        <f>_xlfn.IFERROR(N126*100+'Rec.'!I119,"")</f>
        <v/>
      </c>
      <c r="P126" s="8" t="str">
        <f t="shared" si="6"/>
        <v/>
      </c>
    </row>
    <row r="127" spans="1:16" ht="21.95" customHeight="1">
      <c r="A127" s="8" t="str">
        <f t="shared" si="7"/>
        <v/>
      </c>
      <c r="B127" s="8" t="str">
        <f t="shared" si="4"/>
        <v/>
      </c>
      <c r="C127" s="20" t="str">
        <f>IF('Rec.'!H120&gt;0,COUNT('Rec.'!H$2:H120),"")</f>
        <v/>
      </c>
      <c r="D127" s="21" t="str">
        <f>IF(C127&gt;'Inf.'!$I$10,"",VLOOKUP(A127,'Q1.SL'!B:F,2,FALSE))</f>
        <v/>
      </c>
      <c r="E127" s="21" t="str">
        <f>IF(C127&gt;'Inf.'!$I$10,"",VLOOKUP(A127,'Q1.SL'!B:F,3,FALSE))</f>
        <v/>
      </c>
      <c r="F127" s="20" t="str">
        <f>IF(C127&gt;'Inf.'!$I$10,"",VLOOKUP(A127,'Q1.SL'!B:F,4,FALSE))</f>
        <v/>
      </c>
      <c r="G127" s="20" t="str">
        <f>IF(C127&gt;'Inf.'!$I$10,"",VLOOKUP(A127,'Q1.SL'!B:F,5,FALSE))</f>
        <v/>
      </c>
      <c r="H127" s="42"/>
      <c r="I127" s="42"/>
      <c r="J127" s="43"/>
      <c r="K127" s="42"/>
      <c r="L127" s="12" t="str">
        <f>_xlfn.IFERROR(IF(C127&gt;'Inf.'!$I$10,"",I127),"")</f>
        <v/>
      </c>
      <c r="M127" s="8" t="str">
        <f>_xlfn.IFERROR(IF('Inf.'!$C$10="Onsight",IF(L127="TOP",10^7+(10-J127)+(3-K127)*10,L127*10^5+(3-K127)*10),IF(L127="TOP",10^7+(3-K127)*10,L127*10^5+(3-K127)*10)),"")</f>
        <v/>
      </c>
      <c r="N127" s="8" t="str">
        <f t="shared" si="5"/>
        <v/>
      </c>
      <c r="O127" s="8" t="str">
        <f>_xlfn.IFERROR(N127*100+'Rec.'!I120,"")</f>
        <v/>
      </c>
      <c r="P127" s="8" t="str">
        <f t="shared" si="6"/>
        <v/>
      </c>
    </row>
    <row r="128" spans="1:16" ht="21.95" customHeight="1">
      <c r="A128" s="8" t="str">
        <f t="shared" si="7"/>
        <v/>
      </c>
      <c r="B128" s="8" t="str">
        <f t="shared" si="4"/>
        <v/>
      </c>
      <c r="C128" s="20" t="str">
        <f>IF('Rec.'!H121&gt;0,COUNT('Rec.'!H$2:H121),"")</f>
        <v/>
      </c>
      <c r="D128" s="21" t="str">
        <f>IF(C128&gt;'Inf.'!$I$10,"",VLOOKUP(A128,'Q1.SL'!B:F,2,FALSE))</f>
        <v/>
      </c>
      <c r="E128" s="21" t="str">
        <f>IF(C128&gt;'Inf.'!$I$10,"",VLOOKUP(A128,'Q1.SL'!B:F,3,FALSE))</f>
        <v/>
      </c>
      <c r="F128" s="20" t="str">
        <f>IF(C128&gt;'Inf.'!$I$10,"",VLOOKUP(A128,'Q1.SL'!B:F,4,FALSE))</f>
        <v/>
      </c>
      <c r="G128" s="20" t="str">
        <f>IF(C128&gt;'Inf.'!$I$10,"",VLOOKUP(A128,'Q1.SL'!B:F,5,FALSE))</f>
        <v/>
      </c>
      <c r="H128" s="42"/>
      <c r="I128" s="42"/>
      <c r="J128" s="43"/>
      <c r="K128" s="42"/>
      <c r="L128" s="12" t="str">
        <f>_xlfn.IFERROR(IF(C128&gt;'Inf.'!$I$10,"",I128),"")</f>
        <v/>
      </c>
      <c r="M128" s="8" t="str">
        <f>_xlfn.IFERROR(IF('Inf.'!$C$10="Onsight",IF(L128="TOP",10^7+(10-J128)+(3-K128)*10,L128*10^5+(3-K128)*10),IF(L128="TOP",10^7+(3-K128)*10,L128*10^5+(3-K128)*10)),"")</f>
        <v/>
      </c>
      <c r="N128" s="8" t="str">
        <f t="shared" si="5"/>
        <v/>
      </c>
      <c r="O128" s="8" t="str">
        <f>_xlfn.IFERROR(N128*100+'Rec.'!I121,"")</f>
        <v/>
      </c>
      <c r="P128" s="8" t="str">
        <f t="shared" si="6"/>
        <v/>
      </c>
    </row>
    <row r="129" spans="1:16" ht="21.95" customHeight="1">
      <c r="A129" s="8" t="str">
        <f t="shared" si="7"/>
        <v/>
      </c>
      <c r="B129" s="8" t="str">
        <f t="shared" si="4"/>
        <v/>
      </c>
      <c r="C129" s="20" t="str">
        <f>IF('Rec.'!H122&gt;0,COUNT('Rec.'!H$2:H122),"")</f>
        <v/>
      </c>
      <c r="D129" s="21" t="str">
        <f>IF(C129&gt;'Inf.'!$I$10,"",VLOOKUP(A129,'Q1.SL'!B:F,2,FALSE))</f>
        <v/>
      </c>
      <c r="E129" s="21" t="str">
        <f>IF(C129&gt;'Inf.'!$I$10,"",VLOOKUP(A129,'Q1.SL'!B:F,3,FALSE))</f>
        <v/>
      </c>
      <c r="F129" s="20" t="str">
        <f>IF(C129&gt;'Inf.'!$I$10,"",VLOOKUP(A129,'Q1.SL'!B:F,4,FALSE))</f>
        <v/>
      </c>
      <c r="G129" s="20" t="str">
        <f>IF(C129&gt;'Inf.'!$I$10,"",VLOOKUP(A129,'Q1.SL'!B:F,5,FALSE))</f>
        <v/>
      </c>
      <c r="H129" s="42"/>
      <c r="I129" s="42"/>
      <c r="J129" s="43"/>
      <c r="K129" s="42"/>
      <c r="L129" s="12" t="str">
        <f>_xlfn.IFERROR(IF(C129&gt;'Inf.'!$I$10,"",I129),"")</f>
        <v/>
      </c>
      <c r="M129" s="8" t="str">
        <f>_xlfn.IFERROR(IF('Inf.'!$C$10="Onsight",IF(L129="TOP",10^7+(10-J129)+(3-K129)*10,L129*10^5+(3-K129)*10),IF(L129="TOP",10^7+(3-K129)*10,L129*10^5+(3-K129)*10)),"")</f>
        <v/>
      </c>
      <c r="N129" s="8" t="str">
        <f t="shared" si="5"/>
        <v/>
      </c>
      <c r="O129" s="8" t="str">
        <f>_xlfn.IFERROR(N129*100+'Rec.'!I122,"")</f>
        <v/>
      </c>
      <c r="P129" s="8" t="str">
        <f t="shared" si="6"/>
        <v/>
      </c>
    </row>
    <row r="130" spans="1:16" ht="21.95" customHeight="1">
      <c r="A130" s="8" t="str">
        <f t="shared" si="7"/>
        <v/>
      </c>
      <c r="B130" s="8" t="str">
        <f t="shared" si="4"/>
        <v/>
      </c>
      <c r="C130" s="20" t="str">
        <f>IF('Rec.'!H123&gt;0,COUNT('Rec.'!H$2:H123),"")</f>
        <v/>
      </c>
      <c r="D130" s="21" t="str">
        <f>IF(C130&gt;'Inf.'!$I$10,"",VLOOKUP(A130,'Q1.SL'!B:F,2,FALSE))</f>
        <v/>
      </c>
      <c r="E130" s="21" t="str">
        <f>IF(C130&gt;'Inf.'!$I$10,"",VLOOKUP(A130,'Q1.SL'!B:F,3,FALSE))</f>
        <v/>
      </c>
      <c r="F130" s="20" t="str">
        <f>IF(C130&gt;'Inf.'!$I$10,"",VLOOKUP(A130,'Q1.SL'!B:F,4,FALSE))</f>
        <v/>
      </c>
      <c r="G130" s="20" t="str">
        <f>IF(C130&gt;'Inf.'!$I$10,"",VLOOKUP(A130,'Q1.SL'!B:F,5,FALSE))</f>
        <v/>
      </c>
      <c r="H130" s="42"/>
      <c r="I130" s="42"/>
      <c r="J130" s="43"/>
      <c r="K130" s="42"/>
      <c r="L130" s="12" t="str">
        <f>_xlfn.IFERROR(IF(C130&gt;'Inf.'!$I$10,"",I130),"")</f>
        <v/>
      </c>
      <c r="M130" s="8" t="str">
        <f>_xlfn.IFERROR(IF('Inf.'!$C$10="Onsight",IF(L130="TOP",10^7+(10-J130)+(3-K130)*10,L130*10^5+(3-K130)*10),IF(L130="TOP",10^7+(3-K130)*10,L130*10^5+(3-K130)*10)),"")</f>
        <v/>
      </c>
      <c r="N130" s="8" t="str">
        <f t="shared" si="5"/>
        <v/>
      </c>
      <c r="O130" s="8" t="str">
        <f>_xlfn.IFERROR(N130*100+'Rec.'!I123,"")</f>
        <v/>
      </c>
      <c r="P130" s="8" t="str">
        <f t="shared" si="6"/>
        <v/>
      </c>
    </row>
    <row r="131" spans="1:16" ht="21.95" customHeight="1">
      <c r="A131" s="8" t="str">
        <f t="shared" si="7"/>
        <v/>
      </c>
      <c r="B131" s="8" t="str">
        <f t="shared" si="4"/>
        <v/>
      </c>
      <c r="C131" s="20" t="str">
        <f>IF('Rec.'!H124&gt;0,COUNT('Rec.'!H$2:H124),"")</f>
        <v/>
      </c>
      <c r="D131" s="21" t="str">
        <f>IF(C131&gt;'Inf.'!$I$10,"",VLOOKUP(A131,'Q1.SL'!B:F,2,FALSE))</f>
        <v/>
      </c>
      <c r="E131" s="21" t="str">
        <f>IF(C131&gt;'Inf.'!$I$10,"",VLOOKUP(A131,'Q1.SL'!B:F,3,FALSE))</f>
        <v/>
      </c>
      <c r="F131" s="20" t="str">
        <f>IF(C131&gt;'Inf.'!$I$10,"",VLOOKUP(A131,'Q1.SL'!B:F,4,FALSE))</f>
        <v/>
      </c>
      <c r="G131" s="20" t="str">
        <f>IF(C131&gt;'Inf.'!$I$10,"",VLOOKUP(A131,'Q1.SL'!B:F,5,FALSE))</f>
        <v/>
      </c>
      <c r="H131" s="42"/>
      <c r="I131" s="42"/>
      <c r="J131" s="43"/>
      <c r="K131" s="42"/>
      <c r="L131" s="12" t="str">
        <f>_xlfn.IFERROR(IF(C131&gt;'Inf.'!$I$10,"",I131),"")</f>
        <v/>
      </c>
      <c r="M131" s="8" t="str">
        <f>_xlfn.IFERROR(IF('Inf.'!$C$10="Onsight",IF(L131="TOP",10^7+(10-J131)+(3-K131)*10,L131*10^5+(3-K131)*10),IF(L131="TOP",10^7+(3-K131)*10,L131*10^5+(3-K131)*10)),"")</f>
        <v/>
      </c>
      <c r="N131" s="8" t="str">
        <f t="shared" si="5"/>
        <v/>
      </c>
      <c r="O131" s="8" t="str">
        <f>_xlfn.IFERROR(N131*100+'Rec.'!I124,"")</f>
        <v/>
      </c>
      <c r="P131" s="8" t="str">
        <f t="shared" si="6"/>
        <v/>
      </c>
    </row>
    <row r="132" spans="1:16" ht="21.95" customHeight="1">
      <c r="A132" s="8" t="str">
        <f t="shared" si="7"/>
        <v/>
      </c>
      <c r="B132" s="8" t="str">
        <f t="shared" si="4"/>
        <v/>
      </c>
      <c r="C132" s="20" t="str">
        <f>IF('Rec.'!H125&gt;0,COUNT('Rec.'!H$2:H125),"")</f>
        <v/>
      </c>
      <c r="D132" s="21" t="str">
        <f>IF(C132&gt;'Inf.'!$I$10,"",VLOOKUP(A132,'Q1.SL'!B:F,2,FALSE))</f>
        <v/>
      </c>
      <c r="E132" s="21" t="str">
        <f>IF(C132&gt;'Inf.'!$I$10,"",VLOOKUP(A132,'Q1.SL'!B:F,3,FALSE))</f>
        <v/>
      </c>
      <c r="F132" s="20" t="str">
        <f>IF(C132&gt;'Inf.'!$I$10,"",VLOOKUP(A132,'Q1.SL'!B:F,4,FALSE))</f>
        <v/>
      </c>
      <c r="G132" s="20" t="str">
        <f>IF(C132&gt;'Inf.'!$I$10,"",VLOOKUP(A132,'Q1.SL'!B:F,5,FALSE))</f>
        <v/>
      </c>
      <c r="H132" s="42"/>
      <c r="I132" s="42"/>
      <c r="J132" s="43"/>
      <c r="K132" s="42"/>
      <c r="L132" s="12" t="str">
        <f>_xlfn.IFERROR(IF(C132&gt;'Inf.'!$I$10,"",I132),"")</f>
        <v/>
      </c>
      <c r="M132" s="8" t="str">
        <f>_xlfn.IFERROR(IF('Inf.'!$C$10="Onsight",IF(L132="TOP",10^7+(10-J132)+(3-K132)*10,L132*10^5+(3-K132)*10),IF(L132="TOP",10^7+(3-K132)*10,L132*10^5+(3-K132)*10)),"")</f>
        <v/>
      </c>
      <c r="N132" s="8" t="str">
        <f t="shared" si="5"/>
        <v/>
      </c>
      <c r="O132" s="8" t="str">
        <f>_xlfn.IFERROR(N132*100+'Rec.'!I125,"")</f>
        <v/>
      </c>
      <c r="P132" s="8" t="str">
        <f t="shared" si="6"/>
        <v/>
      </c>
    </row>
    <row r="133" spans="1:16" ht="21.95" customHeight="1">
      <c r="A133" s="8" t="str">
        <f t="shared" si="7"/>
        <v/>
      </c>
      <c r="B133" s="8" t="str">
        <f t="shared" si="4"/>
        <v/>
      </c>
      <c r="C133" s="20" t="str">
        <f>IF('Rec.'!H126&gt;0,COUNT('Rec.'!H$2:H126),"")</f>
        <v/>
      </c>
      <c r="D133" s="21" t="str">
        <f>IF(C133&gt;'Inf.'!$I$10,"",VLOOKUP(A133,'Q1.SL'!B:F,2,FALSE))</f>
        <v/>
      </c>
      <c r="E133" s="21" t="str">
        <f>IF(C133&gt;'Inf.'!$I$10,"",VLOOKUP(A133,'Q1.SL'!B:F,3,FALSE))</f>
        <v/>
      </c>
      <c r="F133" s="20" t="str">
        <f>IF(C133&gt;'Inf.'!$I$10,"",VLOOKUP(A133,'Q1.SL'!B:F,4,FALSE))</f>
        <v/>
      </c>
      <c r="G133" s="20" t="str">
        <f>IF(C133&gt;'Inf.'!$I$10,"",VLOOKUP(A133,'Q1.SL'!B:F,5,FALSE))</f>
        <v/>
      </c>
      <c r="H133" s="42"/>
      <c r="I133" s="42"/>
      <c r="J133" s="43"/>
      <c r="K133" s="42"/>
      <c r="L133" s="12" t="str">
        <f>_xlfn.IFERROR(IF(C133&gt;'Inf.'!$I$10,"",I133),"")</f>
        <v/>
      </c>
      <c r="M133" s="8" t="str">
        <f>_xlfn.IFERROR(IF('Inf.'!$C$10="Onsight",IF(L133="TOP",10^7+(10-J133)+(3-K133)*10,L133*10^5+(3-K133)*10),IF(L133="TOP",10^7+(3-K133)*10,L133*10^5+(3-K133)*10)),"")</f>
        <v/>
      </c>
      <c r="N133" s="8" t="str">
        <f t="shared" si="5"/>
        <v/>
      </c>
      <c r="O133" s="8" t="str">
        <f>_xlfn.IFERROR(N133*100+'Rec.'!I126,"")</f>
        <v/>
      </c>
      <c r="P133" s="8" t="str">
        <f t="shared" si="6"/>
        <v/>
      </c>
    </row>
    <row r="134" spans="1:16" ht="21.95" customHeight="1">
      <c r="A134" s="8" t="str">
        <f t="shared" si="7"/>
        <v/>
      </c>
      <c r="B134" s="8" t="str">
        <f t="shared" si="4"/>
        <v/>
      </c>
      <c r="C134" s="20" t="str">
        <f>IF('Rec.'!H127&gt;0,COUNT('Rec.'!H$2:H127),"")</f>
        <v/>
      </c>
      <c r="D134" s="21" t="str">
        <f>IF(C134&gt;'Inf.'!$I$10,"",VLOOKUP(A134,'Q1.SL'!B:F,2,FALSE))</f>
        <v/>
      </c>
      <c r="E134" s="21" t="str">
        <f>IF(C134&gt;'Inf.'!$I$10,"",VLOOKUP(A134,'Q1.SL'!B:F,3,FALSE))</f>
        <v/>
      </c>
      <c r="F134" s="20" t="str">
        <f>IF(C134&gt;'Inf.'!$I$10,"",VLOOKUP(A134,'Q1.SL'!B:F,4,FALSE))</f>
        <v/>
      </c>
      <c r="G134" s="20" t="str">
        <f>IF(C134&gt;'Inf.'!$I$10,"",VLOOKUP(A134,'Q1.SL'!B:F,5,FALSE))</f>
        <v/>
      </c>
      <c r="H134" s="42"/>
      <c r="I134" s="42"/>
      <c r="J134" s="43"/>
      <c r="K134" s="42"/>
      <c r="L134" s="12" t="str">
        <f>_xlfn.IFERROR(IF(C134&gt;'Inf.'!$I$10,"",I134),"")</f>
        <v/>
      </c>
      <c r="M134" s="8" t="str">
        <f>_xlfn.IFERROR(IF('Inf.'!$C$10="Onsight",IF(L134="TOP",10^7+(10-J134)+(3-K134)*10,L134*10^5+(3-K134)*10),IF(L134="TOP",10^7+(3-K134)*10,L134*10^5+(3-K134)*10)),"")</f>
        <v/>
      </c>
      <c r="N134" s="8" t="str">
        <f t="shared" si="5"/>
        <v/>
      </c>
      <c r="O134" s="8" t="str">
        <f>_xlfn.IFERROR(N134*100+'Rec.'!I127,"")</f>
        <v/>
      </c>
      <c r="P134" s="8" t="str">
        <f t="shared" si="6"/>
        <v/>
      </c>
    </row>
    <row r="135" spans="1:16" ht="21.95" customHeight="1">
      <c r="A135" s="8" t="str">
        <f t="shared" si="7"/>
        <v/>
      </c>
      <c r="B135" s="8" t="str">
        <f t="shared" si="4"/>
        <v/>
      </c>
      <c r="C135" s="20" t="str">
        <f>IF('Rec.'!H128&gt;0,COUNT('Rec.'!H$2:H128),"")</f>
        <v/>
      </c>
      <c r="D135" s="21" t="str">
        <f>IF(C135&gt;'Inf.'!$I$10,"",VLOOKUP(A135,'Q1.SL'!B:F,2,FALSE))</f>
        <v/>
      </c>
      <c r="E135" s="21" t="str">
        <f>IF(C135&gt;'Inf.'!$I$10,"",VLOOKUP(A135,'Q1.SL'!B:F,3,FALSE))</f>
        <v/>
      </c>
      <c r="F135" s="20" t="str">
        <f>IF(C135&gt;'Inf.'!$I$10,"",VLOOKUP(A135,'Q1.SL'!B:F,4,FALSE))</f>
        <v/>
      </c>
      <c r="G135" s="20" t="str">
        <f>IF(C135&gt;'Inf.'!$I$10,"",VLOOKUP(A135,'Q1.SL'!B:F,5,FALSE))</f>
        <v/>
      </c>
      <c r="H135" s="42"/>
      <c r="I135" s="42"/>
      <c r="J135" s="43"/>
      <c r="K135" s="42"/>
      <c r="L135" s="12" t="str">
        <f>_xlfn.IFERROR(IF(C135&gt;'Inf.'!$I$10,"",I135),"")</f>
        <v/>
      </c>
      <c r="M135" s="8" t="str">
        <f>_xlfn.IFERROR(IF('Inf.'!$C$10="Onsight",IF(L135="TOP",10^7+(10-J135)+(3-K135)*10,L135*10^5+(3-K135)*10),IF(L135="TOP",10^7+(3-K135)*10,L135*10^5+(3-K135)*10)),"")</f>
        <v/>
      </c>
      <c r="N135" s="8" t="str">
        <f t="shared" si="5"/>
        <v/>
      </c>
      <c r="O135" s="8" t="str">
        <f>_xlfn.IFERROR(N135*100+'Rec.'!I128,"")</f>
        <v/>
      </c>
      <c r="P135" s="8" t="str">
        <f t="shared" si="6"/>
        <v/>
      </c>
    </row>
    <row r="136" spans="1:16" ht="21.95" customHeight="1">
      <c r="A136" s="8" t="str">
        <f t="shared" si="7"/>
        <v/>
      </c>
      <c r="B136" s="8" t="str">
        <f t="shared" si="4"/>
        <v/>
      </c>
      <c r="C136" s="20" t="str">
        <f>IF('Rec.'!H129&gt;0,COUNT('Rec.'!H$2:H129),"")</f>
        <v/>
      </c>
      <c r="D136" s="21" t="str">
        <f>IF(C136&gt;'Inf.'!$I$10,"",VLOOKUP(A136,'Q1.SL'!B:F,2,FALSE))</f>
        <v/>
      </c>
      <c r="E136" s="21" t="str">
        <f>IF(C136&gt;'Inf.'!$I$10,"",VLOOKUP(A136,'Q1.SL'!B:F,3,FALSE))</f>
        <v/>
      </c>
      <c r="F136" s="20" t="str">
        <f>IF(C136&gt;'Inf.'!$I$10,"",VLOOKUP(A136,'Q1.SL'!B:F,4,FALSE))</f>
        <v/>
      </c>
      <c r="G136" s="20" t="str">
        <f>IF(C136&gt;'Inf.'!$I$10,"",VLOOKUP(A136,'Q1.SL'!B:F,5,FALSE))</f>
        <v/>
      </c>
      <c r="H136" s="42"/>
      <c r="I136" s="42"/>
      <c r="J136" s="43"/>
      <c r="K136" s="42"/>
      <c r="L136" s="12" t="str">
        <f>_xlfn.IFERROR(IF(C136&gt;'Inf.'!$I$10,"",I136),"")</f>
        <v/>
      </c>
      <c r="M136" s="8" t="str">
        <f>_xlfn.IFERROR(IF('Inf.'!$C$10="Onsight",IF(L136="TOP",10^7+(10-J136)+(3-K136)*10,L136*10^5+(3-K136)*10),IF(L136="TOP",10^7+(3-K136)*10,L136*10^5+(3-K136)*10)),"")</f>
        <v/>
      </c>
      <c r="N136" s="8" t="str">
        <f t="shared" si="5"/>
        <v/>
      </c>
      <c r="O136" s="8" t="str">
        <f>_xlfn.IFERROR(N136*100+'Rec.'!I129,"")</f>
        <v/>
      </c>
      <c r="P136" s="8" t="str">
        <f t="shared" si="6"/>
        <v/>
      </c>
    </row>
    <row r="137" spans="1:16" ht="21.95" customHeight="1">
      <c r="A137" s="8" t="str">
        <f t="shared" si="7"/>
        <v/>
      </c>
      <c r="B137" s="8" t="str">
        <f aca="true" t="shared" si="8" ref="B137:B200">P137</f>
        <v/>
      </c>
      <c r="C137" s="20" t="str">
        <f>IF('Rec.'!H130&gt;0,COUNT('Rec.'!H$2:H130),"")</f>
        <v/>
      </c>
      <c r="D137" s="21" t="str">
        <f>IF(C137&gt;'Inf.'!$I$10,"",VLOOKUP(A137,'Q1.SL'!B:F,2,FALSE))</f>
        <v/>
      </c>
      <c r="E137" s="21" t="str">
        <f>IF(C137&gt;'Inf.'!$I$10,"",VLOOKUP(A137,'Q1.SL'!B:F,3,FALSE))</f>
        <v/>
      </c>
      <c r="F137" s="20" t="str">
        <f>IF(C137&gt;'Inf.'!$I$10,"",VLOOKUP(A137,'Q1.SL'!B:F,4,FALSE))</f>
        <v/>
      </c>
      <c r="G137" s="20" t="str">
        <f>IF(C137&gt;'Inf.'!$I$10,"",VLOOKUP(A137,'Q1.SL'!B:F,5,FALSE))</f>
        <v/>
      </c>
      <c r="H137" s="42"/>
      <c r="I137" s="42"/>
      <c r="J137" s="43"/>
      <c r="K137" s="42"/>
      <c r="L137" s="12" t="str">
        <f>_xlfn.IFERROR(IF(C137&gt;'Inf.'!$I$10,"",I137),"")</f>
        <v/>
      </c>
      <c r="M137" s="8" t="str">
        <f>_xlfn.IFERROR(IF('Inf.'!$C$10="Onsight",IF(L137="TOP",10^7+(10-J137)+(3-K137)*10,L137*10^5+(3-K137)*10),IF(L137="TOP",10^7+(3-K137)*10,L137*10^5+(3-K137)*10)),"")</f>
        <v/>
      </c>
      <c r="N137" s="8" t="str">
        <f aca="true" t="shared" si="9" ref="N137:N200">_xlfn.IFERROR(RANK(M137,M:M,0),"")</f>
        <v/>
      </c>
      <c r="O137" s="8" t="str">
        <f>_xlfn.IFERROR(N137*100+'Rec.'!I130,"")</f>
        <v/>
      </c>
      <c r="P137" s="8" t="str">
        <f aca="true" t="shared" si="10" ref="P137:P200">_xlfn.IFERROR(RANK(O137,O:O,1),"")</f>
        <v/>
      </c>
    </row>
    <row r="138" spans="1:16" ht="21.95" customHeight="1">
      <c r="A138" s="8" t="str">
        <f aca="true" t="shared" si="11" ref="A138:A201">_xlfn.IFERROR(IF((C138+ROUNDUP(MAX(C:C)/2,0))&gt;MAX(C:C),C138-ROUNDUP(MAX(C:C)/2,0)+IF(MOD(MAX(C:C),2)=0,0,1),C138+ROUNDUP(MAX(C:C)/2,0)),"")</f>
        <v/>
      </c>
      <c r="B138" s="8" t="str">
        <f t="shared" si="8"/>
        <v/>
      </c>
      <c r="C138" s="20" t="str">
        <f>IF('Rec.'!H131&gt;0,COUNT('Rec.'!H$2:H131),"")</f>
        <v/>
      </c>
      <c r="D138" s="21" t="str">
        <f>IF(C138&gt;'Inf.'!$I$10,"",VLOOKUP(A138,'Q1.SL'!B:F,2,FALSE))</f>
        <v/>
      </c>
      <c r="E138" s="21" t="str">
        <f>IF(C138&gt;'Inf.'!$I$10,"",VLOOKUP(A138,'Q1.SL'!B:F,3,FALSE))</f>
        <v/>
      </c>
      <c r="F138" s="20" t="str">
        <f>IF(C138&gt;'Inf.'!$I$10,"",VLOOKUP(A138,'Q1.SL'!B:F,4,FALSE))</f>
        <v/>
      </c>
      <c r="G138" s="20" t="str">
        <f>IF(C138&gt;'Inf.'!$I$10,"",VLOOKUP(A138,'Q1.SL'!B:F,5,FALSE))</f>
        <v/>
      </c>
      <c r="H138" s="42"/>
      <c r="I138" s="42"/>
      <c r="J138" s="43"/>
      <c r="K138" s="42"/>
      <c r="L138" s="12" t="str">
        <f>_xlfn.IFERROR(IF(C138&gt;'Inf.'!$I$10,"",I138),"")</f>
        <v/>
      </c>
      <c r="M138" s="8" t="str">
        <f>_xlfn.IFERROR(IF('Inf.'!$C$10="Onsight",IF(L138="TOP",10^7+(10-J138)+(3-K138)*10,L138*10^5+(3-K138)*10),IF(L138="TOP",10^7+(3-K138)*10,L138*10^5+(3-K138)*10)),"")</f>
        <v/>
      </c>
      <c r="N138" s="8" t="str">
        <f t="shared" si="9"/>
        <v/>
      </c>
      <c r="O138" s="8" t="str">
        <f>_xlfn.IFERROR(N138*100+'Rec.'!I131,"")</f>
        <v/>
      </c>
      <c r="P138" s="8" t="str">
        <f t="shared" si="10"/>
        <v/>
      </c>
    </row>
    <row r="139" spans="1:16" ht="21.95" customHeight="1">
      <c r="A139" s="8" t="str">
        <f t="shared" si="11"/>
        <v/>
      </c>
      <c r="B139" s="8" t="str">
        <f t="shared" si="8"/>
        <v/>
      </c>
      <c r="C139" s="20" t="str">
        <f>IF('Rec.'!H132&gt;0,COUNT('Rec.'!H$2:H132),"")</f>
        <v/>
      </c>
      <c r="D139" s="21" t="str">
        <f>IF(C139&gt;'Inf.'!$I$10,"",VLOOKUP(A139,'Q1.SL'!B:F,2,FALSE))</f>
        <v/>
      </c>
      <c r="E139" s="21" t="str">
        <f>IF(C139&gt;'Inf.'!$I$10,"",VLOOKUP(A139,'Q1.SL'!B:F,3,FALSE))</f>
        <v/>
      </c>
      <c r="F139" s="20" t="str">
        <f>IF(C139&gt;'Inf.'!$I$10,"",VLOOKUP(A139,'Q1.SL'!B:F,4,FALSE))</f>
        <v/>
      </c>
      <c r="G139" s="20" t="str">
        <f>IF(C139&gt;'Inf.'!$I$10,"",VLOOKUP(A139,'Q1.SL'!B:F,5,FALSE))</f>
        <v/>
      </c>
      <c r="H139" s="42"/>
      <c r="I139" s="42"/>
      <c r="J139" s="43"/>
      <c r="K139" s="42"/>
      <c r="L139" s="12" t="str">
        <f>_xlfn.IFERROR(IF(C139&gt;'Inf.'!$I$10,"",I139),"")</f>
        <v/>
      </c>
      <c r="M139" s="8" t="str">
        <f>_xlfn.IFERROR(IF('Inf.'!$C$10="Onsight",IF(L139="TOP",10^7+(10-J139)+(3-K139)*10,L139*10^5+(3-K139)*10),IF(L139="TOP",10^7+(3-K139)*10,L139*10^5+(3-K139)*10)),"")</f>
        <v/>
      </c>
      <c r="N139" s="8" t="str">
        <f t="shared" si="9"/>
        <v/>
      </c>
      <c r="O139" s="8" t="str">
        <f>_xlfn.IFERROR(N139*100+'Rec.'!I132,"")</f>
        <v/>
      </c>
      <c r="P139" s="8" t="str">
        <f t="shared" si="10"/>
        <v/>
      </c>
    </row>
    <row r="140" spans="1:16" ht="21.95" customHeight="1">
      <c r="A140" s="8" t="str">
        <f t="shared" si="11"/>
        <v/>
      </c>
      <c r="B140" s="8" t="str">
        <f t="shared" si="8"/>
        <v/>
      </c>
      <c r="C140" s="20" t="str">
        <f>IF('Rec.'!H133&gt;0,COUNT('Rec.'!H$2:H133),"")</f>
        <v/>
      </c>
      <c r="D140" s="21" t="str">
        <f>IF(C140&gt;'Inf.'!$I$10,"",VLOOKUP(A140,'Q1.SL'!B:F,2,FALSE))</f>
        <v/>
      </c>
      <c r="E140" s="21" t="str">
        <f>IF(C140&gt;'Inf.'!$I$10,"",VLOOKUP(A140,'Q1.SL'!B:F,3,FALSE))</f>
        <v/>
      </c>
      <c r="F140" s="20" t="str">
        <f>IF(C140&gt;'Inf.'!$I$10,"",VLOOKUP(A140,'Q1.SL'!B:F,4,FALSE))</f>
        <v/>
      </c>
      <c r="G140" s="20" t="str">
        <f>IF(C140&gt;'Inf.'!$I$10,"",VLOOKUP(A140,'Q1.SL'!B:F,5,FALSE))</f>
        <v/>
      </c>
      <c r="H140" s="42"/>
      <c r="I140" s="42"/>
      <c r="J140" s="43"/>
      <c r="K140" s="42"/>
      <c r="L140" s="12" t="str">
        <f>_xlfn.IFERROR(IF(C140&gt;'Inf.'!$I$10,"",I140),"")</f>
        <v/>
      </c>
      <c r="M140" s="8" t="str">
        <f>_xlfn.IFERROR(IF('Inf.'!$C$10="Onsight",IF(L140="TOP",10^7+(10-J140)+(3-K140)*10,L140*10^5+(3-K140)*10),IF(L140="TOP",10^7+(3-K140)*10,L140*10^5+(3-K140)*10)),"")</f>
        <v/>
      </c>
      <c r="N140" s="8" t="str">
        <f t="shared" si="9"/>
        <v/>
      </c>
      <c r="O140" s="8" t="str">
        <f>_xlfn.IFERROR(N140*100+'Rec.'!I133,"")</f>
        <v/>
      </c>
      <c r="P140" s="8" t="str">
        <f t="shared" si="10"/>
        <v/>
      </c>
    </row>
    <row r="141" spans="1:16" ht="21.95" customHeight="1">
      <c r="A141" s="8" t="str">
        <f t="shared" si="11"/>
        <v/>
      </c>
      <c r="B141" s="8" t="str">
        <f t="shared" si="8"/>
        <v/>
      </c>
      <c r="C141" s="20" t="str">
        <f>IF('Rec.'!H134&gt;0,COUNT('Rec.'!H$2:H134),"")</f>
        <v/>
      </c>
      <c r="D141" s="21" t="str">
        <f>IF(C141&gt;'Inf.'!$I$10,"",VLOOKUP(A141,'Q1.SL'!B:F,2,FALSE))</f>
        <v/>
      </c>
      <c r="E141" s="21" t="str">
        <f>IF(C141&gt;'Inf.'!$I$10,"",VLOOKUP(A141,'Q1.SL'!B:F,3,FALSE))</f>
        <v/>
      </c>
      <c r="F141" s="20" t="str">
        <f>IF(C141&gt;'Inf.'!$I$10,"",VLOOKUP(A141,'Q1.SL'!B:F,4,FALSE))</f>
        <v/>
      </c>
      <c r="G141" s="20" t="str">
        <f>IF(C141&gt;'Inf.'!$I$10,"",VLOOKUP(A141,'Q1.SL'!B:F,5,FALSE))</f>
        <v/>
      </c>
      <c r="H141" s="42"/>
      <c r="I141" s="42"/>
      <c r="J141" s="43"/>
      <c r="K141" s="42"/>
      <c r="L141" s="12" t="str">
        <f>_xlfn.IFERROR(IF(C141&gt;'Inf.'!$I$10,"",I141),"")</f>
        <v/>
      </c>
      <c r="M141" s="8" t="str">
        <f>_xlfn.IFERROR(IF('Inf.'!$C$10="Onsight",IF(L141="TOP",10^7+(10-J141)+(3-K141)*10,L141*10^5+(3-K141)*10),IF(L141="TOP",10^7+(3-K141)*10,L141*10^5+(3-K141)*10)),"")</f>
        <v/>
      </c>
      <c r="N141" s="8" t="str">
        <f t="shared" si="9"/>
        <v/>
      </c>
      <c r="O141" s="8" t="str">
        <f>_xlfn.IFERROR(N141*100+'Rec.'!I134,"")</f>
        <v/>
      </c>
      <c r="P141" s="8" t="str">
        <f t="shared" si="10"/>
        <v/>
      </c>
    </row>
    <row r="142" spans="1:16" ht="21.95" customHeight="1">
      <c r="A142" s="8" t="str">
        <f t="shared" si="11"/>
        <v/>
      </c>
      <c r="B142" s="8" t="str">
        <f t="shared" si="8"/>
        <v/>
      </c>
      <c r="C142" s="20" t="str">
        <f>IF('Rec.'!H135&gt;0,COUNT('Rec.'!H$2:H135),"")</f>
        <v/>
      </c>
      <c r="D142" s="21" t="str">
        <f>IF(C142&gt;'Inf.'!$I$10,"",VLOOKUP(A142,'Q1.SL'!B:F,2,FALSE))</f>
        <v/>
      </c>
      <c r="E142" s="21" t="str">
        <f>IF(C142&gt;'Inf.'!$I$10,"",VLOOKUP(A142,'Q1.SL'!B:F,3,FALSE))</f>
        <v/>
      </c>
      <c r="F142" s="20" t="str">
        <f>IF(C142&gt;'Inf.'!$I$10,"",VLOOKUP(A142,'Q1.SL'!B:F,4,FALSE))</f>
        <v/>
      </c>
      <c r="G142" s="20" t="str">
        <f>IF(C142&gt;'Inf.'!$I$10,"",VLOOKUP(A142,'Q1.SL'!B:F,5,FALSE))</f>
        <v/>
      </c>
      <c r="H142" s="42"/>
      <c r="I142" s="42"/>
      <c r="J142" s="43"/>
      <c r="K142" s="42"/>
      <c r="L142" s="12" t="str">
        <f>_xlfn.IFERROR(IF(C142&gt;'Inf.'!$I$10,"",I142),"")</f>
        <v/>
      </c>
      <c r="M142" s="8" t="str">
        <f>_xlfn.IFERROR(IF('Inf.'!$C$10="Onsight",IF(L142="TOP",10^7+(10-J142)+(3-K142)*10,L142*10^5+(3-K142)*10),IF(L142="TOP",10^7+(3-K142)*10,L142*10^5+(3-K142)*10)),"")</f>
        <v/>
      </c>
      <c r="N142" s="8" t="str">
        <f t="shared" si="9"/>
        <v/>
      </c>
      <c r="O142" s="8" t="str">
        <f>_xlfn.IFERROR(N142*100+'Rec.'!I135,"")</f>
        <v/>
      </c>
      <c r="P142" s="8" t="str">
        <f t="shared" si="10"/>
        <v/>
      </c>
    </row>
    <row r="143" spans="1:16" ht="21.95" customHeight="1">
      <c r="A143" s="8" t="str">
        <f t="shared" si="11"/>
        <v/>
      </c>
      <c r="B143" s="8" t="str">
        <f t="shared" si="8"/>
        <v/>
      </c>
      <c r="C143" s="20" t="str">
        <f>IF('Rec.'!H136&gt;0,COUNT('Rec.'!H$2:H136),"")</f>
        <v/>
      </c>
      <c r="D143" s="21" t="str">
        <f>IF(C143&gt;'Inf.'!$I$10,"",VLOOKUP(A143,'Q1.SL'!B:F,2,FALSE))</f>
        <v/>
      </c>
      <c r="E143" s="21" t="str">
        <f>IF(C143&gt;'Inf.'!$I$10,"",VLOOKUP(A143,'Q1.SL'!B:F,3,FALSE))</f>
        <v/>
      </c>
      <c r="F143" s="20" t="str">
        <f>IF(C143&gt;'Inf.'!$I$10,"",VLOOKUP(A143,'Q1.SL'!B:F,4,FALSE))</f>
        <v/>
      </c>
      <c r="G143" s="20" t="str">
        <f>IF(C143&gt;'Inf.'!$I$10,"",VLOOKUP(A143,'Q1.SL'!B:F,5,FALSE))</f>
        <v/>
      </c>
      <c r="H143" s="42"/>
      <c r="I143" s="42"/>
      <c r="J143" s="43"/>
      <c r="K143" s="42"/>
      <c r="L143" s="12" t="str">
        <f>_xlfn.IFERROR(IF(C143&gt;'Inf.'!$I$10,"",I143),"")</f>
        <v/>
      </c>
      <c r="M143" s="8" t="str">
        <f>_xlfn.IFERROR(IF('Inf.'!$C$10="Onsight",IF(L143="TOP",10^7+(10-J143)+(3-K143)*10,L143*10^5+(3-K143)*10),IF(L143="TOP",10^7+(3-K143)*10,L143*10^5+(3-K143)*10)),"")</f>
        <v/>
      </c>
      <c r="N143" s="8" t="str">
        <f t="shared" si="9"/>
        <v/>
      </c>
      <c r="O143" s="8" t="str">
        <f>_xlfn.IFERROR(N143*100+'Rec.'!I136,"")</f>
        <v/>
      </c>
      <c r="P143" s="8" t="str">
        <f t="shared" si="10"/>
        <v/>
      </c>
    </row>
    <row r="144" spans="1:16" ht="21.95" customHeight="1">
      <c r="A144" s="8" t="str">
        <f t="shared" si="11"/>
        <v/>
      </c>
      <c r="B144" s="8" t="str">
        <f t="shared" si="8"/>
        <v/>
      </c>
      <c r="C144" s="20" t="str">
        <f>IF('Rec.'!H137&gt;0,COUNT('Rec.'!H$2:H137),"")</f>
        <v/>
      </c>
      <c r="D144" s="21" t="str">
        <f>IF(C144&gt;'Inf.'!$I$10,"",VLOOKUP(A144,'Q1.SL'!B:F,2,FALSE))</f>
        <v/>
      </c>
      <c r="E144" s="21" t="str">
        <f>IF(C144&gt;'Inf.'!$I$10,"",VLOOKUP(A144,'Q1.SL'!B:F,3,FALSE))</f>
        <v/>
      </c>
      <c r="F144" s="20" t="str">
        <f>IF(C144&gt;'Inf.'!$I$10,"",VLOOKUP(A144,'Q1.SL'!B:F,4,FALSE))</f>
        <v/>
      </c>
      <c r="G144" s="20" t="str">
        <f>IF(C144&gt;'Inf.'!$I$10,"",VLOOKUP(A144,'Q1.SL'!B:F,5,FALSE))</f>
        <v/>
      </c>
      <c r="H144" s="42"/>
      <c r="I144" s="42"/>
      <c r="J144" s="43"/>
      <c r="K144" s="42"/>
      <c r="L144" s="12" t="str">
        <f>_xlfn.IFERROR(IF(C144&gt;'Inf.'!$I$10,"",I144),"")</f>
        <v/>
      </c>
      <c r="M144" s="8" t="str">
        <f>_xlfn.IFERROR(IF('Inf.'!$C$10="Onsight",IF(L144="TOP",10^7+(10-J144)+(3-K144)*10,L144*10^5+(3-K144)*10),IF(L144="TOP",10^7+(3-K144)*10,L144*10^5+(3-K144)*10)),"")</f>
        <v/>
      </c>
      <c r="N144" s="8" t="str">
        <f t="shared" si="9"/>
        <v/>
      </c>
      <c r="O144" s="8" t="str">
        <f>_xlfn.IFERROR(N144*100+'Rec.'!I137,"")</f>
        <v/>
      </c>
      <c r="P144" s="8" t="str">
        <f t="shared" si="10"/>
        <v/>
      </c>
    </row>
    <row r="145" spans="1:16" ht="21.95" customHeight="1">
      <c r="A145" s="8" t="str">
        <f t="shared" si="11"/>
        <v/>
      </c>
      <c r="B145" s="8" t="str">
        <f t="shared" si="8"/>
        <v/>
      </c>
      <c r="C145" s="20" t="str">
        <f>IF('Rec.'!H138&gt;0,COUNT('Rec.'!H$2:H138),"")</f>
        <v/>
      </c>
      <c r="D145" s="21" t="str">
        <f>IF(C145&gt;'Inf.'!$I$10,"",VLOOKUP(A145,'Q1.SL'!B:F,2,FALSE))</f>
        <v/>
      </c>
      <c r="E145" s="21" t="str">
        <f>IF(C145&gt;'Inf.'!$I$10,"",VLOOKUP(A145,'Q1.SL'!B:F,3,FALSE))</f>
        <v/>
      </c>
      <c r="F145" s="20" t="str">
        <f>IF(C145&gt;'Inf.'!$I$10,"",VLOOKUP(A145,'Q1.SL'!B:F,4,FALSE))</f>
        <v/>
      </c>
      <c r="G145" s="20" t="str">
        <f>IF(C145&gt;'Inf.'!$I$10,"",VLOOKUP(A145,'Q1.SL'!B:F,5,FALSE))</f>
        <v/>
      </c>
      <c r="H145" s="42"/>
      <c r="I145" s="42"/>
      <c r="J145" s="43"/>
      <c r="K145" s="42"/>
      <c r="L145" s="12" t="str">
        <f>_xlfn.IFERROR(IF(C145&gt;'Inf.'!$I$10,"",I145),"")</f>
        <v/>
      </c>
      <c r="M145" s="8" t="str">
        <f>_xlfn.IFERROR(IF('Inf.'!$C$10="Onsight",IF(L145="TOP",10^7+(10-J145)+(3-K145)*10,L145*10^5+(3-K145)*10),IF(L145="TOP",10^7+(3-K145)*10,L145*10^5+(3-K145)*10)),"")</f>
        <v/>
      </c>
      <c r="N145" s="8" t="str">
        <f t="shared" si="9"/>
        <v/>
      </c>
      <c r="O145" s="8" t="str">
        <f>_xlfn.IFERROR(N145*100+'Rec.'!I138,"")</f>
        <v/>
      </c>
      <c r="P145" s="8" t="str">
        <f t="shared" si="10"/>
        <v/>
      </c>
    </row>
    <row r="146" spans="1:16" ht="21.95" customHeight="1">
      <c r="A146" s="8" t="str">
        <f t="shared" si="11"/>
        <v/>
      </c>
      <c r="B146" s="8" t="str">
        <f t="shared" si="8"/>
        <v/>
      </c>
      <c r="C146" s="20" t="str">
        <f>IF('Rec.'!H139&gt;0,COUNT('Rec.'!H$2:H139),"")</f>
        <v/>
      </c>
      <c r="D146" s="21" t="str">
        <f>IF(C146&gt;'Inf.'!$I$10,"",VLOOKUP(A146,'Q1.SL'!B:F,2,FALSE))</f>
        <v/>
      </c>
      <c r="E146" s="21" t="str">
        <f>IF(C146&gt;'Inf.'!$I$10,"",VLOOKUP(A146,'Q1.SL'!B:F,3,FALSE))</f>
        <v/>
      </c>
      <c r="F146" s="20" t="str">
        <f>IF(C146&gt;'Inf.'!$I$10,"",VLOOKUP(A146,'Q1.SL'!B:F,4,FALSE))</f>
        <v/>
      </c>
      <c r="G146" s="20" t="str">
        <f>IF(C146&gt;'Inf.'!$I$10,"",VLOOKUP(A146,'Q1.SL'!B:F,5,FALSE))</f>
        <v/>
      </c>
      <c r="H146" s="42"/>
      <c r="I146" s="42"/>
      <c r="J146" s="43"/>
      <c r="K146" s="42"/>
      <c r="L146" s="12" t="str">
        <f>_xlfn.IFERROR(IF(C146&gt;'Inf.'!$I$10,"",I146),"")</f>
        <v/>
      </c>
      <c r="M146" s="8" t="str">
        <f>_xlfn.IFERROR(IF('Inf.'!$C$10="Onsight",IF(L146="TOP",10^7+(10-J146)+(3-K146)*10,L146*10^5+(3-K146)*10),IF(L146="TOP",10^7+(3-K146)*10,L146*10^5+(3-K146)*10)),"")</f>
        <v/>
      </c>
      <c r="N146" s="8" t="str">
        <f t="shared" si="9"/>
        <v/>
      </c>
      <c r="O146" s="8" t="str">
        <f>_xlfn.IFERROR(N146*100+'Rec.'!I139,"")</f>
        <v/>
      </c>
      <c r="P146" s="8" t="str">
        <f t="shared" si="10"/>
        <v/>
      </c>
    </row>
    <row r="147" spans="1:16" ht="21.95" customHeight="1">
      <c r="A147" s="8" t="str">
        <f t="shared" si="11"/>
        <v/>
      </c>
      <c r="B147" s="8" t="str">
        <f t="shared" si="8"/>
        <v/>
      </c>
      <c r="C147" s="20" t="str">
        <f>IF('Rec.'!H140&gt;0,COUNT('Rec.'!H$2:H140),"")</f>
        <v/>
      </c>
      <c r="D147" s="21" t="str">
        <f>IF(C147&gt;'Inf.'!$I$10,"",VLOOKUP(A147,'Q1.SL'!B:F,2,FALSE))</f>
        <v/>
      </c>
      <c r="E147" s="21" t="str">
        <f>IF(C147&gt;'Inf.'!$I$10,"",VLOOKUP(A147,'Q1.SL'!B:F,3,FALSE))</f>
        <v/>
      </c>
      <c r="F147" s="20" t="str">
        <f>IF(C147&gt;'Inf.'!$I$10,"",VLOOKUP(A147,'Q1.SL'!B:F,4,FALSE))</f>
        <v/>
      </c>
      <c r="G147" s="20" t="str">
        <f>IF(C147&gt;'Inf.'!$I$10,"",VLOOKUP(A147,'Q1.SL'!B:F,5,FALSE))</f>
        <v/>
      </c>
      <c r="H147" s="42"/>
      <c r="I147" s="42"/>
      <c r="J147" s="43"/>
      <c r="K147" s="42"/>
      <c r="L147" s="12" t="str">
        <f>_xlfn.IFERROR(IF(C147&gt;'Inf.'!$I$10,"",I147),"")</f>
        <v/>
      </c>
      <c r="M147" s="8" t="str">
        <f>_xlfn.IFERROR(IF('Inf.'!$C$10="Onsight",IF(L147="TOP",10^7+(10-J147)+(3-K147)*10,L147*10^5+(3-K147)*10),IF(L147="TOP",10^7+(3-K147)*10,L147*10^5+(3-K147)*10)),"")</f>
        <v/>
      </c>
      <c r="N147" s="8" t="str">
        <f t="shared" si="9"/>
        <v/>
      </c>
      <c r="O147" s="8" t="str">
        <f>_xlfn.IFERROR(N147*100+'Rec.'!I140,"")</f>
        <v/>
      </c>
      <c r="P147" s="8" t="str">
        <f t="shared" si="10"/>
        <v/>
      </c>
    </row>
    <row r="148" spans="1:16" ht="21.95" customHeight="1">
      <c r="A148" s="8" t="str">
        <f t="shared" si="11"/>
        <v/>
      </c>
      <c r="B148" s="8" t="str">
        <f t="shared" si="8"/>
        <v/>
      </c>
      <c r="C148" s="20" t="str">
        <f>IF('Rec.'!H141&gt;0,COUNT('Rec.'!H$2:H141),"")</f>
        <v/>
      </c>
      <c r="D148" s="21" t="str">
        <f>IF(C148&gt;'Inf.'!$I$10,"",VLOOKUP(A148,'Q1.SL'!B:F,2,FALSE))</f>
        <v/>
      </c>
      <c r="E148" s="21" t="str">
        <f>IF(C148&gt;'Inf.'!$I$10,"",VLOOKUP(A148,'Q1.SL'!B:F,3,FALSE))</f>
        <v/>
      </c>
      <c r="F148" s="20" t="str">
        <f>IF(C148&gt;'Inf.'!$I$10,"",VLOOKUP(A148,'Q1.SL'!B:F,4,FALSE))</f>
        <v/>
      </c>
      <c r="G148" s="20" t="str">
        <f>IF(C148&gt;'Inf.'!$I$10,"",VLOOKUP(A148,'Q1.SL'!B:F,5,FALSE))</f>
        <v/>
      </c>
      <c r="H148" s="42"/>
      <c r="I148" s="42"/>
      <c r="J148" s="43"/>
      <c r="K148" s="42"/>
      <c r="L148" s="12" t="str">
        <f>_xlfn.IFERROR(IF(C148&gt;'Inf.'!$I$10,"",I148),"")</f>
        <v/>
      </c>
      <c r="M148" s="8" t="str">
        <f>_xlfn.IFERROR(IF('Inf.'!$C$10="Onsight",IF(L148="TOP",10^7+(10-J148)+(3-K148)*10,L148*10^5+(3-K148)*10),IF(L148="TOP",10^7+(3-K148)*10,L148*10^5+(3-K148)*10)),"")</f>
        <v/>
      </c>
      <c r="N148" s="8" t="str">
        <f t="shared" si="9"/>
        <v/>
      </c>
      <c r="O148" s="8" t="str">
        <f>_xlfn.IFERROR(N148*100+'Rec.'!I141,"")</f>
        <v/>
      </c>
      <c r="P148" s="8" t="str">
        <f t="shared" si="10"/>
        <v/>
      </c>
    </row>
    <row r="149" spans="1:16" ht="21.95" customHeight="1">
      <c r="A149" s="8" t="str">
        <f t="shared" si="11"/>
        <v/>
      </c>
      <c r="B149" s="8" t="str">
        <f t="shared" si="8"/>
        <v/>
      </c>
      <c r="C149" s="20" t="str">
        <f>IF('Rec.'!H142&gt;0,COUNT('Rec.'!H$2:H142),"")</f>
        <v/>
      </c>
      <c r="D149" s="21" t="str">
        <f>IF(C149&gt;'Inf.'!$I$10,"",VLOOKUP(A149,'Q1.SL'!B:F,2,FALSE))</f>
        <v/>
      </c>
      <c r="E149" s="21" t="str">
        <f>IF(C149&gt;'Inf.'!$I$10,"",VLOOKUP(A149,'Q1.SL'!B:F,3,FALSE))</f>
        <v/>
      </c>
      <c r="F149" s="20" t="str">
        <f>IF(C149&gt;'Inf.'!$I$10,"",VLOOKUP(A149,'Q1.SL'!B:F,4,FALSE))</f>
        <v/>
      </c>
      <c r="G149" s="20" t="str">
        <f>IF(C149&gt;'Inf.'!$I$10,"",VLOOKUP(A149,'Q1.SL'!B:F,5,FALSE))</f>
        <v/>
      </c>
      <c r="H149" s="42"/>
      <c r="I149" s="42"/>
      <c r="J149" s="43"/>
      <c r="K149" s="42"/>
      <c r="L149" s="12" t="str">
        <f>_xlfn.IFERROR(IF(C149&gt;'Inf.'!$I$10,"",I149),"")</f>
        <v/>
      </c>
      <c r="M149" s="8" t="str">
        <f>_xlfn.IFERROR(IF('Inf.'!$C$10="Onsight",IF(L149="TOP",10^7+(10-J149)+(3-K149)*10,L149*10^5+(3-K149)*10),IF(L149="TOP",10^7+(3-K149)*10,L149*10^5+(3-K149)*10)),"")</f>
        <v/>
      </c>
      <c r="N149" s="8" t="str">
        <f t="shared" si="9"/>
        <v/>
      </c>
      <c r="O149" s="8" t="str">
        <f>_xlfn.IFERROR(N149*100+'Rec.'!I142,"")</f>
        <v/>
      </c>
      <c r="P149" s="8" t="str">
        <f t="shared" si="10"/>
        <v/>
      </c>
    </row>
    <row r="150" spans="1:16" ht="21.95" customHeight="1">
      <c r="A150" s="8" t="str">
        <f t="shared" si="11"/>
        <v/>
      </c>
      <c r="B150" s="8" t="str">
        <f t="shared" si="8"/>
        <v/>
      </c>
      <c r="C150" s="20" t="str">
        <f>IF('Rec.'!H143&gt;0,COUNT('Rec.'!H$2:H143),"")</f>
        <v/>
      </c>
      <c r="D150" s="21" t="str">
        <f>IF(C150&gt;'Inf.'!$I$10,"",VLOOKUP(A150,'Q1.SL'!B:F,2,FALSE))</f>
        <v/>
      </c>
      <c r="E150" s="21" t="str">
        <f>IF(C150&gt;'Inf.'!$I$10,"",VLOOKUP(A150,'Q1.SL'!B:F,3,FALSE))</f>
        <v/>
      </c>
      <c r="F150" s="20" t="str">
        <f>IF(C150&gt;'Inf.'!$I$10,"",VLOOKUP(A150,'Q1.SL'!B:F,4,FALSE))</f>
        <v/>
      </c>
      <c r="G150" s="20" t="str">
        <f>IF(C150&gt;'Inf.'!$I$10,"",VLOOKUP(A150,'Q1.SL'!B:F,5,FALSE))</f>
        <v/>
      </c>
      <c r="H150" s="42"/>
      <c r="I150" s="42"/>
      <c r="J150" s="43"/>
      <c r="K150" s="42"/>
      <c r="L150" s="12" t="str">
        <f>_xlfn.IFERROR(IF(C150&gt;'Inf.'!$I$10,"",I150),"")</f>
        <v/>
      </c>
      <c r="M150" s="8" t="str">
        <f>_xlfn.IFERROR(IF('Inf.'!$C$10="Onsight",IF(L150="TOP",10^7+(10-J150)+(3-K150)*10,L150*10^5+(3-K150)*10),IF(L150="TOP",10^7+(3-K150)*10,L150*10^5+(3-K150)*10)),"")</f>
        <v/>
      </c>
      <c r="N150" s="8" t="str">
        <f t="shared" si="9"/>
        <v/>
      </c>
      <c r="O150" s="8" t="str">
        <f>_xlfn.IFERROR(N150*100+'Rec.'!I143,"")</f>
        <v/>
      </c>
      <c r="P150" s="8" t="str">
        <f t="shared" si="10"/>
        <v/>
      </c>
    </row>
    <row r="151" spans="1:16" ht="21.95" customHeight="1">
      <c r="A151" s="8" t="str">
        <f t="shared" si="11"/>
        <v/>
      </c>
      <c r="B151" s="8" t="str">
        <f t="shared" si="8"/>
        <v/>
      </c>
      <c r="C151" s="20" t="str">
        <f>IF('Rec.'!H144&gt;0,COUNT('Rec.'!H$2:H144),"")</f>
        <v/>
      </c>
      <c r="D151" s="21" t="str">
        <f>IF(C151&gt;'Inf.'!$I$10,"",VLOOKUP(A151,'Q1.SL'!B:F,2,FALSE))</f>
        <v/>
      </c>
      <c r="E151" s="21" t="str">
        <f>IF(C151&gt;'Inf.'!$I$10,"",VLOOKUP(A151,'Q1.SL'!B:F,3,FALSE))</f>
        <v/>
      </c>
      <c r="F151" s="20" t="str">
        <f>IF(C151&gt;'Inf.'!$I$10,"",VLOOKUP(A151,'Q1.SL'!B:F,4,FALSE))</f>
        <v/>
      </c>
      <c r="G151" s="20" t="str">
        <f>IF(C151&gt;'Inf.'!$I$10,"",VLOOKUP(A151,'Q1.SL'!B:F,5,FALSE))</f>
        <v/>
      </c>
      <c r="H151" s="42"/>
      <c r="I151" s="42"/>
      <c r="J151" s="43"/>
      <c r="K151" s="42"/>
      <c r="L151" s="12" t="str">
        <f>_xlfn.IFERROR(IF(C151&gt;'Inf.'!$I$10,"",I151),"")</f>
        <v/>
      </c>
      <c r="M151" s="8" t="str">
        <f>_xlfn.IFERROR(IF('Inf.'!$C$10="Onsight",IF(L151="TOP",10^7+(10-J151)+(3-K151)*10,L151*10^5+(3-K151)*10),IF(L151="TOP",10^7+(3-K151)*10,L151*10^5+(3-K151)*10)),"")</f>
        <v/>
      </c>
      <c r="N151" s="8" t="str">
        <f t="shared" si="9"/>
        <v/>
      </c>
      <c r="O151" s="8" t="str">
        <f>_xlfn.IFERROR(N151*100+'Rec.'!I144,"")</f>
        <v/>
      </c>
      <c r="P151" s="8" t="str">
        <f t="shared" si="10"/>
        <v/>
      </c>
    </row>
    <row r="152" spans="1:16" ht="21.95" customHeight="1">
      <c r="A152" s="8" t="str">
        <f t="shared" si="11"/>
        <v/>
      </c>
      <c r="B152" s="8" t="str">
        <f t="shared" si="8"/>
        <v/>
      </c>
      <c r="C152" s="20" t="str">
        <f>IF('Rec.'!H145&gt;0,COUNT('Rec.'!H$2:H145),"")</f>
        <v/>
      </c>
      <c r="D152" s="21" t="str">
        <f>IF(C152&gt;'Inf.'!$I$10,"",VLOOKUP(A152,'Q1.SL'!B:F,2,FALSE))</f>
        <v/>
      </c>
      <c r="E152" s="21" t="str">
        <f>IF(C152&gt;'Inf.'!$I$10,"",VLOOKUP(A152,'Q1.SL'!B:F,3,FALSE))</f>
        <v/>
      </c>
      <c r="F152" s="20" t="str">
        <f>IF(C152&gt;'Inf.'!$I$10,"",VLOOKUP(A152,'Q1.SL'!B:F,4,FALSE))</f>
        <v/>
      </c>
      <c r="G152" s="20" t="str">
        <f>IF(C152&gt;'Inf.'!$I$10,"",VLOOKUP(A152,'Q1.SL'!B:F,5,FALSE))</f>
        <v/>
      </c>
      <c r="H152" s="42"/>
      <c r="I152" s="42"/>
      <c r="J152" s="43"/>
      <c r="K152" s="42"/>
      <c r="L152" s="12" t="str">
        <f>_xlfn.IFERROR(IF(C152&gt;'Inf.'!$I$10,"",I152),"")</f>
        <v/>
      </c>
      <c r="M152" s="8" t="str">
        <f>_xlfn.IFERROR(IF('Inf.'!$C$10="Onsight",IF(L152="TOP",10^7+(10-J152)+(3-K152)*10,L152*10^5+(3-K152)*10),IF(L152="TOP",10^7+(3-K152)*10,L152*10^5+(3-K152)*10)),"")</f>
        <v/>
      </c>
      <c r="N152" s="8" t="str">
        <f t="shared" si="9"/>
        <v/>
      </c>
      <c r="O152" s="8" t="str">
        <f>_xlfn.IFERROR(N152*100+'Rec.'!I145,"")</f>
        <v/>
      </c>
      <c r="P152" s="8" t="str">
        <f t="shared" si="10"/>
        <v/>
      </c>
    </row>
    <row r="153" spans="1:16" ht="21.95" customHeight="1">
      <c r="A153" s="8" t="str">
        <f t="shared" si="11"/>
        <v/>
      </c>
      <c r="B153" s="8" t="str">
        <f t="shared" si="8"/>
        <v/>
      </c>
      <c r="C153" s="20" t="str">
        <f>IF('Rec.'!H146&gt;0,COUNT('Rec.'!H$2:H146),"")</f>
        <v/>
      </c>
      <c r="D153" s="21" t="str">
        <f>IF(C153&gt;'Inf.'!$I$10,"",VLOOKUP(A153,'Q1.SL'!B:F,2,FALSE))</f>
        <v/>
      </c>
      <c r="E153" s="21" t="str">
        <f>IF(C153&gt;'Inf.'!$I$10,"",VLOOKUP(A153,'Q1.SL'!B:F,3,FALSE))</f>
        <v/>
      </c>
      <c r="F153" s="20" t="str">
        <f>IF(C153&gt;'Inf.'!$I$10,"",VLOOKUP(A153,'Q1.SL'!B:F,4,FALSE))</f>
        <v/>
      </c>
      <c r="G153" s="20" t="str">
        <f>IF(C153&gt;'Inf.'!$I$10,"",VLOOKUP(A153,'Q1.SL'!B:F,5,FALSE))</f>
        <v/>
      </c>
      <c r="H153" s="42"/>
      <c r="I153" s="42"/>
      <c r="J153" s="43"/>
      <c r="K153" s="42"/>
      <c r="L153" s="12" t="str">
        <f>_xlfn.IFERROR(IF(C153&gt;'Inf.'!$I$10,"",I153),"")</f>
        <v/>
      </c>
      <c r="M153" s="8" t="str">
        <f>_xlfn.IFERROR(IF('Inf.'!$C$10="Onsight",IF(L153="TOP",10^7+(10-J153)+(3-K153)*10,L153*10^5+(3-K153)*10),IF(L153="TOP",10^7+(3-K153)*10,L153*10^5+(3-K153)*10)),"")</f>
        <v/>
      </c>
      <c r="N153" s="8" t="str">
        <f t="shared" si="9"/>
        <v/>
      </c>
      <c r="O153" s="8" t="str">
        <f>_xlfn.IFERROR(N153*100+'Rec.'!I146,"")</f>
        <v/>
      </c>
      <c r="P153" s="8" t="str">
        <f t="shared" si="10"/>
        <v/>
      </c>
    </row>
    <row r="154" spans="1:16" ht="21.95" customHeight="1">
      <c r="A154" s="8" t="str">
        <f t="shared" si="11"/>
        <v/>
      </c>
      <c r="B154" s="8" t="str">
        <f t="shared" si="8"/>
        <v/>
      </c>
      <c r="C154" s="20" t="str">
        <f>IF('Rec.'!H147&gt;0,COUNT('Rec.'!H$2:H147),"")</f>
        <v/>
      </c>
      <c r="D154" s="21" t="str">
        <f>IF(C154&gt;'Inf.'!$I$10,"",VLOOKUP(A154,'Q1.SL'!B:F,2,FALSE))</f>
        <v/>
      </c>
      <c r="E154" s="21" t="str">
        <f>IF(C154&gt;'Inf.'!$I$10,"",VLOOKUP(A154,'Q1.SL'!B:F,3,FALSE))</f>
        <v/>
      </c>
      <c r="F154" s="20" t="str">
        <f>IF(C154&gt;'Inf.'!$I$10,"",VLOOKUP(A154,'Q1.SL'!B:F,4,FALSE))</f>
        <v/>
      </c>
      <c r="G154" s="20" t="str">
        <f>IF(C154&gt;'Inf.'!$I$10,"",VLOOKUP(A154,'Q1.SL'!B:F,5,FALSE))</f>
        <v/>
      </c>
      <c r="H154" s="42"/>
      <c r="I154" s="42"/>
      <c r="J154" s="43"/>
      <c r="K154" s="42"/>
      <c r="L154" s="12" t="str">
        <f>_xlfn.IFERROR(IF(C154&gt;'Inf.'!$I$10,"",I154),"")</f>
        <v/>
      </c>
      <c r="M154" s="8" t="str">
        <f>_xlfn.IFERROR(IF('Inf.'!$C$10="Onsight",IF(L154="TOP",10^7+(10-J154)+(3-K154)*10,L154*10^5+(3-K154)*10),IF(L154="TOP",10^7+(3-K154)*10,L154*10^5+(3-K154)*10)),"")</f>
        <v/>
      </c>
      <c r="N154" s="8" t="str">
        <f t="shared" si="9"/>
        <v/>
      </c>
      <c r="O154" s="8" t="str">
        <f>_xlfn.IFERROR(N154*100+'Rec.'!I147,"")</f>
        <v/>
      </c>
      <c r="P154" s="8" t="str">
        <f t="shared" si="10"/>
        <v/>
      </c>
    </row>
    <row r="155" spans="1:16" ht="21.95" customHeight="1">
      <c r="A155" s="8" t="str">
        <f t="shared" si="11"/>
        <v/>
      </c>
      <c r="B155" s="8" t="str">
        <f t="shared" si="8"/>
        <v/>
      </c>
      <c r="C155" s="20" t="str">
        <f>IF('Rec.'!H148&gt;0,COUNT('Rec.'!H$2:H148),"")</f>
        <v/>
      </c>
      <c r="D155" s="21" t="str">
        <f>IF(C155&gt;'Inf.'!$I$10,"",VLOOKUP(A155,'Q1.SL'!B:F,2,FALSE))</f>
        <v/>
      </c>
      <c r="E155" s="21" t="str">
        <f>IF(C155&gt;'Inf.'!$I$10,"",VLOOKUP(A155,'Q1.SL'!B:F,3,FALSE))</f>
        <v/>
      </c>
      <c r="F155" s="20" t="str">
        <f>IF(C155&gt;'Inf.'!$I$10,"",VLOOKUP(A155,'Q1.SL'!B:F,4,FALSE))</f>
        <v/>
      </c>
      <c r="G155" s="20" t="str">
        <f>IF(C155&gt;'Inf.'!$I$10,"",VLOOKUP(A155,'Q1.SL'!B:F,5,FALSE))</f>
        <v/>
      </c>
      <c r="H155" s="42"/>
      <c r="I155" s="42"/>
      <c r="J155" s="43"/>
      <c r="K155" s="42"/>
      <c r="L155" s="12" t="str">
        <f>_xlfn.IFERROR(IF(C155&gt;'Inf.'!$I$10,"",I155),"")</f>
        <v/>
      </c>
      <c r="M155" s="8" t="str">
        <f>_xlfn.IFERROR(IF('Inf.'!$C$10="Onsight",IF(L155="TOP",10^7+(10-J155)+(3-K155)*10,L155*10^5+(3-K155)*10),IF(L155="TOP",10^7+(3-K155)*10,L155*10^5+(3-K155)*10)),"")</f>
        <v/>
      </c>
      <c r="N155" s="8" t="str">
        <f t="shared" si="9"/>
        <v/>
      </c>
      <c r="O155" s="8" t="str">
        <f>_xlfn.IFERROR(N155*100+'Rec.'!I148,"")</f>
        <v/>
      </c>
      <c r="P155" s="8" t="str">
        <f t="shared" si="10"/>
        <v/>
      </c>
    </row>
    <row r="156" spans="1:16" ht="21.95" customHeight="1">
      <c r="A156" s="8" t="str">
        <f t="shared" si="11"/>
        <v/>
      </c>
      <c r="B156" s="8" t="str">
        <f t="shared" si="8"/>
        <v/>
      </c>
      <c r="C156" s="20" t="str">
        <f>IF('Rec.'!H149&gt;0,COUNT('Rec.'!H$2:H149),"")</f>
        <v/>
      </c>
      <c r="D156" s="21" t="str">
        <f>IF(C156&gt;'Inf.'!$I$10,"",VLOOKUP(A156,'Q1.SL'!B:F,2,FALSE))</f>
        <v/>
      </c>
      <c r="E156" s="21" t="str">
        <f>IF(C156&gt;'Inf.'!$I$10,"",VLOOKUP(A156,'Q1.SL'!B:F,3,FALSE))</f>
        <v/>
      </c>
      <c r="F156" s="20" t="str">
        <f>IF(C156&gt;'Inf.'!$I$10,"",VLOOKUP(A156,'Q1.SL'!B:F,4,FALSE))</f>
        <v/>
      </c>
      <c r="G156" s="20" t="str">
        <f>IF(C156&gt;'Inf.'!$I$10,"",VLOOKUP(A156,'Q1.SL'!B:F,5,FALSE))</f>
        <v/>
      </c>
      <c r="H156" s="42"/>
      <c r="I156" s="42"/>
      <c r="J156" s="43"/>
      <c r="K156" s="42"/>
      <c r="L156" s="12" t="str">
        <f>_xlfn.IFERROR(IF(C156&gt;'Inf.'!$I$10,"",I156),"")</f>
        <v/>
      </c>
      <c r="M156" s="8" t="str">
        <f>_xlfn.IFERROR(IF('Inf.'!$C$10="Onsight",IF(L156="TOP",10^7+(10-J156)+(3-K156)*10,L156*10^5+(3-K156)*10),IF(L156="TOP",10^7+(3-K156)*10,L156*10^5+(3-K156)*10)),"")</f>
        <v/>
      </c>
      <c r="N156" s="8" t="str">
        <f t="shared" si="9"/>
        <v/>
      </c>
      <c r="O156" s="8" t="str">
        <f>_xlfn.IFERROR(N156*100+'Rec.'!I149,"")</f>
        <v/>
      </c>
      <c r="P156" s="8" t="str">
        <f t="shared" si="10"/>
        <v/>
      </c>
    </row>
    <row r="157" spans="1:16" ht="21.95" customHeight="1">
      <c r="A157" s="8" t="str">
        <f t="shared" si="11"/>
        <v/>
      </c>
      <c r="B157" s="8" t="str">
        <f t="shared" si="8"/>
        <v/>
      </c>
      <c r="C157" s="20" t="str">
        <f>IF('Rec.'!H150&gt;0,COUNT('Rec.'!H$2:H150),"")</f>
        <v/>
      </c>
      <c r="D157" s="21" t="str">
        <f>IF(C157&gt;'Inf.'!$I$10,"",VLOOKUP(A157,'Q1.SL'!B:F,2,FALSE))</f>
        <v/>
      </c>
      <c r="E157" s="21" t="str">
        <f>IF(C157&gt;'Inf.'!$I$10,"",VLOOKUP(A157,'Q1.SL'!B:F,3,FALSE))</f>
        <v/>
      </c>
      <c r="F157" s="20" t="str">
        <f>IF(C157&gt;'Inf.'!$I$10,"",VLOOKUP(A157,'Q1.SL'!B:F,4,FALSE))</f>
        <v/>
      </c>
      <c r="G157" s="20" t="str">
        <f>IF(C157&gt;'Inf.'!$I$10,"",VLOOKUP(A157,'Q1.SL'!B:F,5,FALSE))</f>
        <v/>
      </c>
      <c r="H157" s="42"/>
      <c r="I157" s="42"/>
      <c r="J157" s="43"/>
      <c r="K157" s="42"/>
      <c r="L157" s="12" t="str">
        <f>_xlfn.IFERROR(IF(C157&gt;'Inf.'!$I$10,"",I157),"")</f>
        <v/>
      </c>
      <c r="M157" s="8" t="str">
        <f>_xlfn.IFERROR(IF('Inf.'!$C$10="Onsight",IF(L157="TOP",10^7+(10-J157)+(3-K157)*10,L157*10^5+(3-K157)*10),IF(L157="TOP",10^7+(3-K157)*10,L157*10^5+(3-K157)*10)),"")</f>
        <v/>
      </c>
      <c r="N157" s="8" t="str">
        <f t="shared" si="9"/>
        <v/>
      </c>
      <c r="O157" s="8" t="str">
        <f>_xlfn.IFERROR(N157*100+'Rec.'!I150,"")</f>
        <v/>
      </c>
      <c r="P157" s="8" t="str">
        <f t="shared" si="10"/>
        <v/>
      </c>
    </row>
    <row r="158" spans="1:16" ht="21.95" customHeight="1">
      <c r="A158" s="8" t="str">
        <f t="shared" si="11"/>
        <v/>
      </c>
      <c r="B158" s="8" t="str">
        <f t="shared" si="8"/>
        <v/>
      </c>
      <c r="C158" s="20" t="str">
        <f>IF('Rec.'!H151&gt;0,COUNT('Rec.'!H$2:H151),"")</f>
        <v/>
      </c>
      <c r="D158" s="21" t="str">
        <f>IF(C158&gt;'Inf.'!$I$10,"",VLOOKUP(A158,'Q1.SL'!B:F,2,FALSE))</f>
        <v/>
      </c>
      <c r="E158" s="21" t="str">
        <f>IF(C158&gt;'Inf.'!$I$10,"",VLOOKUP(A158,'Q1.SL'!B:F,3,FALSE))</f>
        <v/>
      </c>
      <c r="F158" s="20" t="str">
        <f>IF(C158&gt;'Inf.'!$I$10,"",VLOOKUP(A158,'Q1.SL'!B:F,4,FALSE))</f>
        <v/>
      </c>
      <c r="G158" s="20" t="str">
        <f>IF(C158&gt;'Inf.'!$I$10,"",VLOOKUP(A158,'Q1.SL'!B:F,5,FALSE))</f>
        <v/>
      </c>
      <c r="H158" s="42"/>
      <c r="I158" s="42"/>
      <c r="J158" s="43"/>
      <c r="K158" s="42"/>
      <c r="L158" s="12" t="str">
        <f>_xlfn.IFERROR(IF(C158&gt;'Inf.'!$I$10,"",I158),"")</f>
        <v/>
      </c>
      <c r="M158" s="8" t="str">
        <f>_xlfn.IFERROR(IF('Inf.'!$C$10="Onsight",IF(L158="TOP",10^7+(10-J158)+(3-K158)*10,L158*10^5+(3-K158)*10),IF(L158="TOP",10^7+(3-K158)*10,L158*10^5+(3-K158)*10)),"")</f>
        <v/>
      </c>
      <c r="N158" s="8" t="str">
        <f t="shared" si="9"/>
        <v/>
      </c>
      <c r="O158" s="8" t="str">
        <f>_xlfn.IFERROR(N158*100+'Rec.'!I151,"")</f>
        <v/>
      </c>
      <c r="P158" s="8" t="str">
        <f t="shared" si="10"/>
        <v/>
      </c>
    </row>
    <row r="159" spans="1:16" ht="21.95" customHeight="1">
      <c r="A159" s="8" t="str">
        <f t="shared" si="11"/>
        <v/>
      </c>
      <c r="B159" s="8" t="str">
        <f t="shared" si="8"/>
        <v/>
      </c>
      <c r="C159" s="20" t="str">
        <f>IF('Rec.'!H152&gt;0,COUNT('Rec.'!H$2:H152),"")</f>
        <v/>
      </c>
      <c r="D159" s="21" t="str">
        <f>IF(C159&gt;'Inf.'!$I$10,"",VLOOKUP(A159,'Q1.SL'!B:F,2,FALSE))</f>
        <v/>
      </c>
      <c r="E159" s="21" t="str">
        <f>IF(C159&gt;'Inf.'!$I$10,"",VLOOKUP(A159,'Q1.SL'!B:F,3,FALSE))</f>
        <v/>
      </c>
      <c r="F159" s="20" t="str">
        <f>IF(C159&gt;'Inf.'!$I$10,"",VLOOKUP(A159,'Q1.SL'!B:F,4,FALSE))</f>
        <v/>
      </c>
      <c r="G159" s="20" t="str">
        <f>IF(C159&gt;'Inf.'!$I$10,"",VLOOKUP(A159,'Q1.SL'!B:F,5,FALSE))</f>
        <v/>
      </c>
      <c r="H159" s="42"/>
      <c r="I159" s="42"/>
      <c r="J159" s="43"/>
      <c r="K159" s="42"/>
      <c r="L159" s="12" t="str">
        <f>_xlfn.IFERROR(IF(C159&gt;'Inf.'!$I$10,"",I159),"")</f>
        <v/>
      </c>
      <c r="M159" s="8" t="str">
        <f>_xlfn.IFERROR(IF('Inf.'!$C$10="Onsight",IF(L159="TOP",10^7+(10-J159)+(3-K159)*10,L159*10^5+(3-K159)*10),IF(L159="TOP",10^7+(3-K159)*10,L159*10^5+(3-K159)*10)),"")</f>
        <v/>
      </c>
      <c r="N159" s="8" t="str">
        <f t="shared" si="9"/>
        <v/>
      </c>
      <c r="O159" s="8" t="str">
        <f>_xlfn.IFERROR(N159*100+'Rec.'!I152,"")</f>
        <v/>
      </c>
      <c r="P159" s="8" t="str">
        <f t="shared" si="10"/>
        <v/>
      </c>
    </row>
    <row r="160" spans="1:16" ht="21.95" customHeight="1">
      <c r="A160" s="8" t="str">
        <f t="shared" si="11"/>
        <v/>
      </c>
      <c r="B160" s="8" t="str">
        <f t="shared" si="8"/>
        <v/>
      </c>
      <c r="C160" s="20" t="str">
        <f>IF('Rec.'!H153&gt;0,COUNT('Rec.'!H$2:H153),"")</f>
        <v/>
      </c>
      <c r="D160" s="21" t="str">
        <f>IF(C160&gt;'Inf.'!$I$10,"",VLOOKUP(A160,'Q1.SL'!B:F,2,FALSE))</f>
        <v/>
      </c>
      <c r="E160" s="21" t="str">
        <f>IF(C160&gt;'Inf.'!$I$10,"",VLOOKUP(A160,'Q1.SL'!B:F,3,FALSE))</f>
        <v/>
      </c>
      <c r="F160" s="20" t="str">
        <f>IF(C160&gt;'Inf.'!$I$10,"",VLOOKUP(A160,'Q1.SL'!B:F,4,FALSE))</f>
        <v/>
      </c>
      <c r="G160" s="20" t="str">
        <f>IF(C160&gt;'Inf.'!$I$10,"",VLOOKUP(A160,'Q1.SL'!B:F,5,FALSE))</f>
        <v/>
      </c>
      <c r="H160" s="42"/>
      <c r="I160" s="42"/>
      <c r="J160" s="43"/>
      <c r="K160" s="42"/>
      <c r="L160" s="12" t="str">
        <f>_xlfn.IFERROR(IF(C160&gt;'Inf.'!$I$10,"",I160),"")</f>
        <v/>
      </c>
      <c r="M160" s="8" t="str">
        <f>_xlfn.IFERROR(IF('Inf.'!$C$10="Onsight",IF(L160="TOP",10^7+(10-J160)+(3-K160)*10,L160*10^5+(3-K160)*10),IF(L160="TOP",10^7+(3-K160)*10,L160*10^5+(3-K160)*10)),"")</f>
        <v/>
      </c>
      <c r="N160" s="8" t="str">
        <f t="shared" si="9"/>
        <v/>
      </c>
      <c r="O160" s="8" t="str">
        <f>_xlfn.IFERROR(N160*100+'Rec.'!I153,"")</f>
        <v/>
      </c>
      <c r="P160" s="8" t="str">
        <f t="shared" si="10"/>
        <v/>
      </c>
    </row>
    <row r="161" spans="1:16" ht="21.95" customHeight="1">
      <c r="A161" s="8" t="str">
        <f t="shared" si="11"/>
        <v/>
      </c>
      <c r="B161" s="8" t="str">
        <f t="shared" si="8"/>
        <v/>
      </c>
      <c r="C161" s="20" t="str">
        <f>IF('Rec.'!H154&gt;0,COUNT('Rec.'!H$2:H154),"")</f>
        <v/>
      </c>
      <c r="D161" s="21" t="str">
        <f>IF(C161&gt;'Inf.'!$I$10,"",VLOOKUP(A161,'Q1.SL'!B:F,2,FALSE))</f>
        <v/>
      </c>
      <c r="E161" s="21" t="str">
        <f>IF(C161&gt;'Inf.'!$I$10,"",VLOOKUP(A161,'Q1.SL'!B:F,3,FALSE))</f>
        <v/>
      </c>
      <c r="F161" s="20" t="str">
        <f>IF(C161&gt;'Inf.'!$I$10,"",VLOOKUP(A161,'Q1.SL'!B:F,4,FALSE))</f>
        <v/>
      </c>
      <c r="G161" s="20" t="str">
        <f>IF(C161&gt;'Inf.'!$I$10,"",VLOOKUP(A161,'Q1.SL'!B:F,5,FALSE))</f>
        <v/>
      </c>
      <c r="H161" s="42"/>
      <c r="I161" s="42"/>
      <c r="J161" s="43"/>
      <c r="K161" s="42"/>
      <c r="L161" s="12" t="str">
        <f>_xlfn.IFERROR(IF(C161&gt;'Inf.'!$I$10,"",I161),"")</f>
        <v/>
      </c>
      <c r="M161" s="8" t="str">
        <f>_xlfn.IFERROR(IF('Inf.'!$C$10="Onsight",IF(L161="TOP",10^7+(10-J161)+(3-K161)*10,L161*10^5+(3-K161)*10),IF(L161="TOP",10^7+(3-K161)*10,L161*10^5+(3-K161)*10)),"")</f>
        <v/>
      </c>
      <c r="N161" s="8" t="str">
        <f t="shared" si="9"/>
        <v/>
      </c>
      <c r="O161" s="8" t="str">
        <f>_xlfn.IFERROR(N161*100+'Rec.'!I154,"")</f>
        <v/>
      </c>
      <c r="P161" s="8" t="str">
        <f t="shared" si="10"/>
        <v/>
      </c>
    </row>
    <row r="162" spans="1:16" ht="21.95" customHeight="1">
      <c r="A162" s="8" t="str">
        <f t="shared" si="11"/>
        <v/>
      </c>
      <c r="B162" s="8" t="str">
        <f t="shared" si="8"/>
        <v/>
      </c>
      <c r="C162" s="20" t="str">
        <f>IF('Rec.'!H155&gt;0,COUNT('Rec.'!H$2:H155),"")</f>
        <v/>
      </c>
      <c r="D162" s="21" t="str">
        <f>IF(C162&gt;'Inf.'!$I$10,"",VLOOKUP(A162,'Q1.SL'!B:F,2,FALSE))</f>
        <v/>
      </c>
      <c r="E162" s="21" t="str">
        <f>IF(C162&gt;'Inf.'!$I$10,"",VLOOKUP(A162,'Q1.SL'!B:F,3,FALSE))</f>
        <v/>
      </c>
      <c r="F162" s="20" t="str">
        <f>IF(C162&gt;'Inf.'!$I$10,"",VLOOKUP(A162,'Q1.SL'!B:F,4,FALSE))</f>
        <v/>
      </c>
      <c r="G162" s="20" t="str">
        <f>IF(C162&gt;'Inf.'!$I$10,"",VLOOKUP(A162,'Q1.SL'!B:F,5,FALSE))</f>
        <v/>
      </c>
      <c r="H162" s="42"/>
      <c r="I162" s="42"/>
      <c r="J162" s="43"/>
      <c r="K162" s="42"/>
      <c r="L162" s="12" t="str">
        <f>_xlfn.IFERROR(IF(C162&gt;'Inf.'!$I$10,"",I162),"")</f>
        <v/>
      </c>
      <c r="M162" s="8" t="str">
        <f>_xlfn.IFERROR(IF('Inf.'!$C$10="Onsight",IF(L162="TOP",10^7+(10-J162)+(3-K162)*10,L162*10^5+(3-K162)*10),IF(L162="TOP",10^7+(3-K162)*10,L162*10^5+(3-K162)*10)),"")</f>
        <v/>
      </c>
      <c r="N162" s="8" t="str">
        <f t="shared" si="9"/>
        <v/>
      </c>
      <c r="O162" s="8" t="str">
        <f>_xlfn.IFERROR(N162*100+'Rec.'!I155,"")</f>
        <v/>
      </c>
      <c r="P162" s="8" t="str">
        <f t="shared" si="10"/>
        <v/>
      </c>
    </row>
    <row r="163" spans="1:16" ht="21.95" customHeight="1">
      <c r="A163" s="8" t="str">
        <f t="shared" si="11"/>
        <v/>
      </c>
      <c r="B163" s="8" t="str">
        <f t="shared" si="8"/>
        <v/>
      </c>
      <c r="C163" s="20" t="str">
        <f>IF('Rec.'!H156&gt;0,COUNT('Rec.'!H$2:H156),"")</f>
        <v/>
      </c>
      <c r="D163" s="21" t="str">
        <f>IF(C163&gt;'Inf.'!$I$10,"",VLOOKUP(A163,'Q1.SL'!B:F,2,FALSE))</f>
        <v/>
      </c>
      <c r="E163" s="21" t="str">
        <f>IF(C163&gt;'Inf.'!$I$10,"",VLOOKUP(A163,'Q1.SL'!B:F,3,FALSE))</f>
        <v/>
      </c>
      <c r="F163" s="20" t="str">
        <f>IF(C163&gt;'Inf.'!$I$10,"",VLOOKUP(A163,'Q1.SL'!B:F,4,FALSE))</f>
        <v/>
      </c>
      <c r="G163" s="20" t="str">
        <f>IF(C163&gt;'Inf.'!$I$10,"",VLOOKUP(A163,'Q1.SL'!B:F,5,FALSE))</f>
        <v/>
      </c>
      <c r="H163" s="42"/>
      <c r="I163" s="42"/>
      <c r="J163" s="43"/>
      <c r="K163" s="42"/>
      <c r="L163" s="12" t="str">
        <f>_xlfn.IFERROR(IF(C163&gt;'Inf.'!$I$10,"",I163),"")</f>
        <v/>
      </c>
      <c r="M163" s="8" t="str">
        <f>_xlfn.IFERROR(IF('Inf.'!$C$10="Onsight",IF(L163="TOP",10^7+(10-J163)+(3-K163)*10,L163*10^5+(3-K163)*10),IF(L163="TOP",10^7+(3-K163)*10,L163*10^5+(3-K163)*10)),"")</f>
        <v/>
      </c>
      <c r="N163" s="8" t="str">
        <f t="shared" si="9"/>
        <v/>
      </c>
      <c r="O163" s="8" t="str">
        <f>_xlfn.IFERROR(N163*100+'Rec.'!I156,"")</f>
        <v/>
      </c>
      <c r="P163" s="8" t="str">
        <f t="shared" si="10"/>
        <v/>
      </c>
    </row>
    <row r="164" spans="1:16" ht="21.95" customHeight="1">
      <c r="A164" s="8" t="str">
        <f t="shared" si="11"/>
        <v/>
      </c>
      <c r="B164" s="8" t="str">
        <f t="shared" si="8"/>
        <v/>
      </c>
      <c r="C164" s="20" t="str">
        <f>IF('Rec.'!H157&gt;0,COUNT('Rec.'!H$2:H157),"")</f>
        <v/>
      </c>
      <c r="D164" s="21" t="str">
        <f>IF(C164&gt;'Inf.'!$I$10,"",VLOOKUP(A164,'Q1.SL'!B:F,2,FALSE))</f>
        <v/>
      </c>
      <c r="E164" s="21" t="str">
        <f>IF(C164&gt;'Inf.'!$I$10,"",VLOOKUP(A164,'Q1.SL'!B:F,3,FALSE))</f>
        <v/>
      </c>
      <c r="F164" s="20" t="str">
        <f>IF(C164&gt;'Inf.'!$I$10,"",VLOOKUP(A164,'Q1.SL'!B:F,4,FALSE))</f>
        <v/>
      </c>
      <c r="G164" s="20" t="str">
        <f>IF(C164&gt;'Inf.'!$I$10,"",VLOOKUP(A164,'Q1.SL'!B:F,5,FALSE))</f>
        <v/>
      </c>
      <c r="H164" s="42"/>
      <c r="I164" s="42"/>
      <c r="J164" s="43"/>
      <c r="K164" s="42"/>
      <c r="L164" s="12" t="str">
        <f>_xlfn.IFERROR(IF(C164&gt;'Inf.'!$I$10,"",I164),"")</f>
        <v/>
      </c>
      <c r="M164" s="8" t="str">
        <f>_xlfn.IFERROR(IF('Inf.'!$C$10="Onsight",IF(L164="TOP",10^7+(10-J164)+(3-K164)*10,L164*10^5+(3-K164)*10),IF(L164="TOP",10^7+(3-K164)*10,L164*10^5+(3-K164)*10)),"")</f>
        <v/>
      </c>
      <c r="N164" s="8" t="str">
        <f t="shared" si="9"/>
        <v/>
      </c>
      <c r="O164" s="8" t="str">
        <f>_xlfn.IFERROR(N164*100+'Rec.'!I157,"")</f>
        <v/>
      </c>
      <c r="P164" s="8" t="str">
        <f t="shared" si="10"/>
        <v/>
      </c>
    </row>
    <row r="165" spans="1:16" ht="21.95" customHeight="1">
      <c r="A165" s="8" t="str">
        <f t="shared" si="11"/>
        <v/>
      </c>
      <c r="B165" s="8" t="str">
        <f t="shared" si="8"/>
        <v/>
      </c>
      <c r="C165" s="20" t="str">
        <f>IF('Rec.'!H158&gt;0,COUNT('Rec.'!H$2:H158),"")</f>
        <v/>
      </c>
      <c r="D165" s="21" t="str">
        <f>IF(C165&gt;'Inf.'!$I$10,"",VLOOKUP(A165,'Q1.SL'!B:F,2,FALSE))</f>
        <v/>
      </c>
      <c r="E165" s="21" t="str">
        <f>IF(C165&gt;'Inf.'!$I$10,"",VLOOKUP(A165,'Q1.SL'!B:F,3,FALSE))</f>
        <v/>
      </c>
      <c r="F165" s="20" t="str">
        <f>IF(C165&gt;'Inf.'!$I$10,"",VLOOKUP(A165,'Q1.SL'!B:F,4,FALSE))</f>
        <v/>
      </c>
      <c r="G165" s="20" t="str">
        <f>IF(C165&gt;'Inf.'!$I$10,"",VLOOKUP(A165,'Q1.SL'!B:F,5,FALSE))</f>
        <v/>
      </c>
      <c r="H165" s="42"/>
      <c r="I165" s="42"/>
      <c r="J165" s="43"/>
      <c r="K165" s="42"/>
      <c r="L165" s="12" t="str">
        <f>_xlfn.IFERROR(IF(C165&gt;'Inf.'!$I$10,"",I165),"")</f>
        <v/>
      </c>
      <c r="M165" s="8" t="str">
        <f>_xlfn.IFERROR(IF('Inf.'!$C$10="Onsight",IF(L165="TOP",10^7+(10-J165)+(3-K165)*10,L165*10^5+(3-K165)*10),IF(L165="TOP",10^7+(3-K165)*10,L165*10^5+(3-K165)*10)),"")</f>
        <v/>
      </c>
      <c r="N165" s="8" t="str">
        <f t="shared" si="9"/>
        <v/>
      </c>
      <c r="O165" s="8" t="str">
        <f>_xlfn.IFERROR(N165*100+'Rec.'!I158,"")</f>
        <v/>
      </c>
      <c r="P165" s="8" t="str">
        <f t="shared" si="10"/>
        <v/>
      </c>
    </row>
    <row r="166" spans="1:16" ht="21.95" customHeight="1">
      <c r="A166" s="8" t="str">
        <f t="shared" si="11"/>
        <v/>
      </c>
      <c r="B166" s="8" t="str">
        <f t="shared" si="8"/>
        <v/>
      </c>
      <c r="C166" s="20" t="str">
        <f>IF('Rec.'!H159&gt;0,COUNT('Rec.'!H$2:H159),"")</f>
        <v/>
      </c>
      <c r="D166" s="21" t="str">
        <f>IF(C166&gt;'Inf.'!$I$10,"",VLOOKUP(A166,'Q1.SL'!B:F,2,FALSE))</f>
        <v/>
      </c>
      <c r="E166" s="21" t="str">
        <f>IF(C166&gt;'Inf.'!$I$10,"",VLOOKUP(A166,'Q1.SL'!B:F,3,FALSE))</f>
        <v/>
      </c>
      <c r="F166" s="20" t="str">
        <f>IF(C166&gt;'Inf.'!$I$10,"",VLOOKUP(A166,'Q1.SL'!B:F,4,FALSE))</f>
        <v/>
      </c>
      <c r="G166" s="20" t="str">
        <f>IF(C166&gt;'Inf.'!$I$10,"",VLOOKUP(A166,'Q1.SL'!B:F,5,FALSE))</f>
        <v/>
      </c>
      <c r="H166" s="42"/>
      <c r="I166" s="42"/>
      <c r="J166" s="43"/>
      <c r="K166" s="42"/>
      <c r="L166" s="12" t="str">
        <f>_xlfn.IFERROR(IF(C166&gt;'Inf.'!$I$10,"",I166),"")</f>
        <v/>
      </c>
      <c r="M166" s="8" t="str">
        <f>_xlfn.IFERROR(IF('Inf.'!$C$10="Onsight",IF(L166="TOP",10^7+(10-J166)+(3-K166)*10,L166*10^5+(3-K166)*10),IF(L166="TOP",10^7+(3-K166)*10,L166*10^5+(3-K166)*10)),"")</f>
        <v/>
      </c>
      <c r="N166" s="8" t="str">
        <f t="shared" si="9"/>
        <v/>
      </c>
      <c r="O166" s="8" t="str">
        <f>_xlfn.IFERROR(N166*100+'Rec.'!I159,"")</f>
        <v/>
      </c>
      <c r="P166" s="8" t="str">
        <f t="shared" si="10"/>
        <v/>
      </c>
    </row>
    <row r="167" spans="1:16" ht="21.95" customHeight="1">
      <c r="A167" s="8" t="str">
        <f t="shared" si="11"/>
        <v/>
      </c>
      <c r="B167" s="8" t="str">
        <f t="shared" si="8"/>
        <v/>
      </c>
      <c r="C167" s="20" t="str">
        <f>IF('Rec.'!H160&gt;0,COUNT('Rec.'!H$2:H160),"")</f>
        <v/>
      </c>
      <c r="D167" s="21" t="str">
        <f>IF(C167&gt;'Inf.'!$I$10,"",VLOOKUP(A167,'Q1.SL'!B:F,2,FALSE))</f>
        <v/>
      </c>
      <c r="E167" s="21" t="str">
        <f>IF(C167&gt;'Inf.'!$I$10,"",VLOOKUP(A167,'Q1.SL'!B:F,3,FALSE))</f>
        <v/>
      </c>
      <c r="F167" s="20" t="str">
        <f>IF(C167&gt;'Inf.'!$I$10,"",VLOOKUP(A167,'Q1.SL'!B:F,4,FALSE))</f>
        <v/>
      </c>
      <c r="G167" s="20" t="str">
        <f>IF(C167&gt;'Inf.'!$I$10,"",VLOOKUP(A167,'Q1.SL'!B:F,5,FALSE))</f>
        <v/>
      </c>
      <c r="H167" s="42"/>
      <c r="I167" s="42"/>
      <c r="J167" s="43"/>
      <c r="K167" s="42"/>
      <c r="L167" s="12" t="str">
        <f>_xlfn.IFERROR(IF(C167&gt;'Inf.'!$I$10,"",I167),"")</f>
        <v/>
      </c>
      <c r="M167" s="8" t="str">
        <f>_xlfn.IFERROR(IF('Inf.'!$C$10="Onsight",IF(L167="TOP",10^7+(10-J167)+(3-K167)*10,L167*10^5+(3-K167)*10),IF(L167="TOP",10^7+(3-K167)*10,L167*10^5+(3-K167)*10)),"")</f>
        <v/>
      </c>
      <c r="N167" s="8" t="str">
        <f t="shared" si="9"/>
        <v/>
      </c>
      <c r="O167" s="8" t="str">
        <f>_xlfn.IFERROR(N167*100+'Rec.'!I160,"")</f>
        <v/>
      </c>
      <c r="P167" s="8" t="str">
        <f t="shared" si="10"/>
        <v/>
      </c>
    </row>
    <row r="168" spans="1:16" ht="21.95" customHeight="1">
      <c r="A168" s="8" t="str">
        <f t="shared" si="11"/>
        <v/>
      </c>
      <c r="B168" s="8" t="str">
        <f t="shared" si="8"/>
        <v/>
      </c>
      <c r="C168" s="20" t="str">
        <f>IF('Rec.'!H161&gt;0,COUNT('Rec.'!H$2:H161),"")</f>
        <v/>
      </c>
      <c r="D168" s="21" t="str">
        <f>IF(C168&gt;'Inf.'!$I$10,"",VLOOKUP(A168,'Q1.SL'!B:F,2,FALSE))</f>
        <v/>
      </c>
      <c r="E168" s="21" t="str">
        <f>IF(C168&gt;'Inf.'!$I$10,"",VLOOKUP(A168,'Q1.SL'!B:F,3,FALSE))</f>
        <v/>
      </c>
      <c r="F168" s="20" t="str">
        <f>IF(C168&gt;'Inf.'!$I$10,"",VLOOKUP(A168,'Q1.SL'!B:F,4,FALSE))</f>
        <v/>
      </c>
      <c r="G168" s="20" t="str">
        <f>IF(C168&gt;'Inf.'!$I$10,"",VLOOKUP(A168,'Q1.SL'!B:F,5,FALSE))</f>
        <v/>
      </c>
      <c r="H168" s="42"/>
      <c r="I168" s="42"/>
      <c r="J168" s="43"/>
      <c r="K168" s="42"/>
      <c r="L168" s="12" t="str">
        <f>_xlfn.IFERROR(IF(C168&gt;'Inf.'!$I$10,"",I168),"")</f>
        <v/>
      </c>
      <c r="M168" s="8" t="str">
        <f>_xlfn.IFERROR(IF('Inf.'!$C$10="Onsight",IF(L168="TOP",10^7+(10-J168)+(3-K168)*10,L168*10^5+(3-K168)*10),IF(L168="TOP",10^7+(3-K168)*10,L168*10^5+(3-K168)*10)),"")</f>
        <v/>
      </c>
      <c r="N168" s="8" t="str">
        <f t="shared" si="9"/>
        <v/>
      </c>
      <c r="O168" s="8" t="str">
        <f>_xlfn.IFERROR(N168*100+'Rec.'!I161,"")</f>
        <v/>
      </c>
      <c r="P168" s="8" t="str">
        <f t="shared" si="10"/>
        <v/>
      </c>
    </row>
    <row r="169" spans="1:16" ht="21.95" customHeight="1">
      <c r="A169" s="8" t="str">
        <f t="shared" si="11"/>
        <v/>
      </c>
      <c r="B169" s="8" t="str">
        <f t="shared" si="8"/>
        <v/>
      </c>
      <c r="C169" s="20" t="str">
        <f>IF('Rec.'!H162&gt;0,COUNT('Rec.'!H$2:H162),"")</f>
        <v/>
      </c>
      <c r="D169" s="21" t="str">
        <f>IF(C169&gt;'Inf.'!$I$10,"",VLOOKUP(A169,'Q1.SL'!B:F,2,FALSE))</f>
        <v/>
      </c>
      <c r="E169" s="21" t="str">
        <f>IF(C169&gt;'Inf.'!$I$10,"",VLOOKUP(A169,'Q1.SL'!B:F,3,FALSE))</f>
        <v/>
      </c>
      <c r="F169" s="20" t="str">
        <f>IF(C169&gt;'Inf.'!$I$10,"",VLOOKUP(A169,'Q1.SL'!B:F,4,FALSE))</f>
        <v/>
      </c>
      <c r="G169" s="20" t="str">
        <f>IF(C169&gt;'Inf.'!$I$10,"",VLOOKUP(A169,'Q1.SL'!B:F,5,FALSE))</f>
        <v/>
      </c>
      <c r="H169" s="42"/>
      <c r="I169" s="42"/>
      <c r="J169" s="43"/>
      <c r="K169" s="42"/>
      <c r="L169" s="12" t="str">
        <f>_xlfn.IFERROR(IF(C169&gt;'Inf.'!$I$10,"",I169),"")</f>
        <v/>
      </c>
      <c r="M169" s="8" t="str">
        <f>_xlfn.IFERROR(IF('Inf.'!$C$10="Onsight",IF(L169="TOP",10^7+(10-J169)+(3-K169)*10,L169*10^5+(3-K169)*10),IF(L169="TOP",10^7+(3-K169)*10,L169*10^5+(3-K169)*10)),"")</f>
        <v/>
      </c>
      <c r="N169" s="8" t="str">
        <f t="shared" si="9"/>
        <v/>
      </c>
      <c r="O169" s="8" t="str">
        <f>_xlfn.IFERROR(N169*100+'Rec.'!I162,"")</f>
        <v/>
      </c>
      <c r="P169" s="8" t="str">
        <f t="shared" si="10"/>
        <v/>
      </c>
    </row>
    <row r="170" spans="1:16" ht="21.95" customHeight="1">
      <c r="A170" s="8" t="str">
        <f t="shared" si="11"/>
        <v/>
      </c>
      <c r="B170" s="8" t="str">
        <f t="shared" si="8"/>
        <v/>
      </c>
      <c r="C170" s="20" t="str">
        <f>IF('Rec.'!H163&gt;0,COUNT('Rec.'!H$2:H163),"")</f>
        <v/>
      </c>
      <c r="D170" s="21" t="str">
        <f>IF(C170&gt;'Inf.'!$I$10,"",VLOOKUP(A170,'Q1.SL'!B:F,2,FALSE))</f>
        <v/>
      </c>
      <c r="E170" s="21" t="str">
        <f>IF(C170&gt;'Inf.'!$I$10,"",VLOOKUP(A170,'Q1.SL'!B:F,3,FALSE))</f>
        <v/>
      </c>
      <c r="F170" s="20" t="str">
        <f>IF(C170&gt;'Inf.'!$I$10,"",VLOOKUP(A170,'Q1.SL'!B:F,4,FALSE))</f>
        <v/>
      </c>
      <c r="G170" s="20" t="str">
        <f>IF(C170&gt;'Inf.'!$I$10,"",VLOOKUP(A170,'Q1.SL'!B:F,5,FALSE))</f>
        <v/>
      </c>
      <c r="H170" s="42"/>
      <c r="I170" s="42"/>
      <c r="J170" s="43"/>
      <c r="K170" s="42"/>
      <c r="L170" s="12" t="str">
        <f>_xlfn.IFERROR(IF(C170&gt;'Inf.'!$I$10,"",I170),"")</f>
        <v/>
      </c>
      <c r="M170" s="8" t="str">
        <f>_xlfn.IFERROR(IF('Inf.'!$C$10="Onsight",IF(L170="TOP",10^7+(10-J170)+(3-K170)*10,L170*10^5+(3-K170)*10),IF(L170="TOP",10^7+(3-K170)*10,L170*10^5+(3-K170)*10)),"")</f>
        <v/>
      </c>
      <c r="N170" s="8" t="str">
        <f t="shared" si="9"/>
        <v/>
      </c>
      <c r="O170" s="8" t="str">
        <f>_xlfn.IFERROR(N170*100+'Rec.'!I163,"")</f>
        <v/>
      </c>
      <c r="P170" s="8" t="str">
        <f t="shared" si="10"/>
        <v/>
      </c>
    </row>
    <row r="171" spans="1:16" ht="21.95" customHeight="1">
      <c r="A171" s="8" t="str">
        <f t="shared" si="11"/>
        <v/>
      </c>
      <c r="B171" s="8" t="str">
        <f t="shared" si="8"/>
        <v/>
      </c>
      <c r="C171" s="20" t="str">
        <f>IF('Rec.'!H164&gt;0,COUNT('Rec.'!H$2:H164),"")</f>
        <v/>
      </c>
      <c r="D171" s="21" t="str">
        <f>IF(C171&gt;'Inf.'!$I$10,"",VLOOKUP(A171,'Q1.SL'!B:F,2,FALSE))</f>
        <v/>
      </c>
      <c r="E171" s="21" t="str">
        <f>IF(C171&gt;'Inf.'!$I$10,"",VLOOKUP(A171,'Q1.SL'!B:F,3,FALSE))</f>
        <v/>
      </c>
      <c r="F171" s="20" t="str">
        <f>IF(C171&gt;'Inf.'!$I$10,"",VLOOKUP(A171,'Q1.SL'!B:F,4,FALSE))</f>
        <v/>
      </c>
      <c r="G171" s="20" t="str">
        <f>IF(C171&gt;'Inf.'!$I$10,"",VLOOKUP(A171,'Q1.SL'!B:F,5,FALSE))</f>
        <v/>
      </c>
      <c r="H171" s="42"/>
      <c r="I171" s="42"/>
      <c r="J171" s="43"/>
      <c r="K171" s="42"/>
      <c r="L171" s="12" t="str">
        <f>_xlfn.IFERROR(IF(C171&gt;'Inf.'!$I$10,"",I171),"")</f>
        <v/>
      </c>
      <c r="M171" s="8" t="str">
        <f>_xlfn.IFERROR(IF('Inf.'!$C$10="Onsight",IF(L171="TOP",10^7+(10-J171)+(3-K171)*10,L171*10^5+(3-K171)*10),IF(L171="TOP",10^7+(3-K171)*10,L171*10^5+(3-K171)*10)),"")</f>
        <v/>
      </c>
      <c r="N171" s="8" t="str">
        <f t="shared" si="9"/>
        <v/>
      </c>
      <c r="O171" s="8" t="str">
        <f>_xlfn.IFERROR(N171*100+'Rec.'!I164,"")</f>
        <v/>
      </c>
      <c r="P171" s="8" t="str">
        <f t="shared" si="10"/>
        <v/>
      </c>
    </row>
    <row r="172" spans="1:16" ht="21.95" customHeight="1">
      <c r="A172" s="8" t="str">
        <f t="shared" si="11"/>
        <v/>
      </c>
      <c r="B172" s="8" t="str">
        <f t="shared" si="8"/>
        <v/>
      </c>
      <c r="C172" s="20" t="str">
        <f>IF('Rec.'!H165&gt;0,COUNT('Rec.'!H$2:H165),"")</f>
        <v/>
      </c>
      <c r="D172" s="21" t="str">
        <f>IF(C172&gt;'Inf.'!$I$10,"",VLOOKUP(A172,'Q1.SL'!B:F,2,FALSE))</f>
        <v/>
      </c>
      <c r="E172" s="21" t="str">
        <f>IF(C172&gt;'Inf.'!$I$10,"",VLOOKUP(A172,'Q1.SL'!B:F,3,FALSE))</f>
        <v/>
      </c>
      <c r="F172" s="20" t="str">
        <f>IF(C172&gt;'Inf.'!$I$10,"",VLOOKUP(A172,'Q1.SL'!B:F,4,FALSE))</f>
        <v/>
      </c>
      <c r="G172" s="20" t="str">
        <f>IF(C172&gt;'Inf.'!$I$10,"",VLOOKUP(A172,'Q1.SL'!B:F,5,FALSE))</f>
        <v/>
      </c>
      <c r="H172" s="42"/>
      <c r="I172" s="42"/>
      <c r="J172" s="43"/>
      <c r="K172" s="42"/>
      <c r="L172" s="12" t="str">
        <f>_xlfn.IFERROR(IF(C172&gt;'Inf.'!$I$10,"",I172),"")</f>
        <v/>
      </c>
      <c r="M172" s="8" t="str">
        <f>_xlfn.IFERROR(IF('Inf.'!$C$10="Onsight",IF(L172="TOP",10^7+(10-J172)+(3-K172)*10,L172*10^5+(3-K172)*10),IF(L172="TOP",10^7+(3-K172)*10,L172*10^5+(3-K172)*10)),"")</f>
        <v/>
      </c>
      <c r="N172" s="8" t="str">
        <f t="shared" si="9"/>
        <v/>
      </c>
      <c r="O172" s="8" t="str">
        <f>_xlfn.IFERROR(N172*100+'Rec.'!I165,"")</f>
        <v/>
      </c>
      <c r="P172" s="8" t="str">
        <f t="shared" si="10"/>
        <v/>
      </c>
    </row>
    <row r="173" spans="1:16" ht="21.95" customHeight="1">
      <c r="A173" s="8" t="str">
        <f t="shared" si="11"/>
        <v/>
      </c>
      <c r="B173" s="8" t="str">
        <f t="shared" si="8"/>
        <v/>
      </c>
      <c r="C173" s="20" t="str">
        <f>IF('Rec.'!H166&gt;0,COUNT('Rec.'!H$2:H166),"")</f>
        <v/>
      </c>
      <c r="D173" s="21" t="str">
        <f>IF(C173&gt;'Inf.'!$I$10,"",VLOOKUP(A173,'Q1.SL'!B:F,2,FALSE))</f>
        <v/>
      </c>
      <c r="E173" s="21" t="str">
        <f>IF(C173&gt;'Inf.'!$I$10,"",VLOOKUP(A173,'Q1.SL'!B:F,3,FALSE))</f>
        <v/>
      </c>
      <c r="F173" s="20" t="str">
        <f>IF(C173&gt;'Inf.'!$I$10,"",VLOOKUP(A173,'Q1.SL'!B:F,4,FALSE))</f>
        <v/>
      </c>
      <c r="G173" s="20" t="str">
        <f>IF(C173&gt;'Inf.'!$I$10,"",VLOOKUP(A173,'Q1.SL'!B:F,5,FALSE))</f>
        <v/>
      </c>
      <c r="H173" s="42"/>
      <c r="I173" s="42"/>
      <c r="J173" s="43"/>
      <c r="K173" s="42"/>
      <c r="L173" s="12" t="str">
        <f>_xlfn.IFERROR(IF(C173&gt;'Inf.'!$I$10,"",I173),"")</f>
        <v/>
      </c>
      <c r="M173" s="8" t="str">
        <f>_xlfn.IFERROR(IF('Inf.'!$C$10="Onsight",IF(L173="TOP",10^7+(10-J173)+(3-K173)*10,L173*10^5+(3-K173)*10),IF(L173="TOP",10^7+(3-K173)*10,L173*10^5+(3-K173)*10)),"")</f>
        <v/>
      </c>
      <c r="N173" s="8" t="str">
        <f t="shared" si="9"/>
        <v/>
      </c>
      <c r="O173" s="8" t="str">
        <f>_xlfn.IFERROR(N173*100+'Rec.'!I166,"")</f>
        <v/>
      </c>
      <c r="P173" s="8" t="str">
        <f t="shared" si="10"/>
        <v/>
      </c>
    </row>
    <row r="174" spans="1:16" ht="21.95" customHeight="1">
      <c r="A174" s="8" t="str">
        <f t="shared" si="11"/>
        <v/>
      </c>
      <c r="B174" s="8" t="str">
        <f t="shared" si="8"/>
        <v/>
      </c>
      <c r="C174" s="20" t="str">
        <f>IF('Rec.'!H167&gt;0,COUNT('Rec.'!H$2:H167),"")</f>
        <v/>
      </c>
      <c r="D174" s="21" t="str">
        <f>IF(C174&gt;'Inf.'!$I$10,"",VLOOKUP(A174,'Q1.SL'!B:F,2,FALSE))</f>
        <v/>
      </c>
      <c r="E174" s="21" t="str">
        <f>IF(C174&gt;'Inf.'!$I$10,"",VLOOKUP(A174,'Q1.SL'!B:F,3,FALSE))</f>
        <v/>
      </c>
      <c r="F174" s="20" t="str">
        <f>IF(C174&gt;'Inf.'!$I$10,"",VLOOKUP(A174,'Q1.SL'!B:F,4,FALSE))</f>
        <v/>
      </c>
      <c r="G174" s="20" t="str">
        <f>IF(C174&gt;'Inf.'!$I$10,"",VLOOKUP(A174,'Q1.SL'!B:F,5,FALSE))</f>
        <v/>
      </c>
      <c r="H174" s="42"/>
      <c r="I174" s="42"/>
      <c r="J174" s="43"/>
      <c r="K174" s="42"/>
      <c r="L174" s="12" t="str">
        <f>_xlfn.IFERROR(IF(C174&gt;'Inf.'!$I$10,"",I174),"")</f>
        <v/>
      </c>
      <c r="M174" s="8" t="str">
        <f>_xlfn.IFERROR(IF('Inf.'!$C$10="Onsight",IF(L174="TOP",10^7+(10-J174)+(3-K174)*10,L174*10^5+(3-K174)*10),IF(L174="TOP",10^7+(3-K174)*10,L174*10^5+(3-K174)*10)),"")</f>
        <v/>
      </c>
      <c r="N174" s="8" t="str">
        <f t="shared" si="9"/>
        <v/>
      </c>
      <c r="O174" s="8" t="str">
        <f>_xlfn.IFERROR(N174*100+'Rec.'!I167,"")</f>
        <v/>
      </c>
      <c r="P174" s="8" t="str">
        <f t="shared" si="10"/>
        <v/>
      </c>
    </row>
    <row r="175" spans="1:16" ht="21.95" customHeight="1">
      <c r="A175" s="8" t="str">
        <f t="shared" si="11"/>
        <v/>
      </c>
      <c r="B175" s="8" t="str">
        <f t="shared" si="8"/>
        <v/>
      </c>
      <c r="C175" s="20" t="str">
        <f>IF('Rec.'!H168&gt;0,COUNT('Rec.'!H$2:H168),"")</f>
        <v/>
      </c>
      <c r="D175" s="21" t="str">
        <f>IF(C175&gt;'Inf.'!$I$10,"",VLOOKUP(A175,'Q1.SL'!B:F,2,FALSE))</f>
        <v/>
      </c>
      <c r="E175" s="21" t="str">
        <f>IF(C175&gt;'Inf.'!$I$10,"",VLOOKUP(A175,'Q1.SL'!B:F,3,FALSE))</f>
        <v/>
      </c>
      <c r="F175" s="20" t="str">
        <f>IF(C175&gt;'Inf.'!$I$10,"",VLOOKUP(A175,'Q1.SL'!B:F,4,FALSE))</f>
        <v/>
      </c>
      <c r="G175" s="20" t="str">
        <f>IF(C175&gt;'Inf.'!$I$10,"",VLOOKUP(A175,'Q1.SL'!B:F,5,FALSE))</f>
        <v/>
      </c>
      <c r="H175" s="42"/>
      <c r="I175" s="42"/>
      <c r="J175" s="43"/>
      <c r="K175" s="42"/>
      <c r="L175" s="12" t="str">
        <f>_xlfn.IFERROR(IF(C175&gt;'Inf.'!$I$10,"",I175),"")</f>
        <v/>
      </c>
      <c r="M175" s="8" t="str">
        <f>_xlfn.IFERROR(IF('Inf.'!$C$10="Onsight",IF(L175="TOP",10^7+(10-J175)+(3-K175)*10,L175*10^5+(3-K175)*10),IF(L175="TOP",10^7+(3-K175)*10,L175*10^5+(3-K175)*10)),"")</f>
        <v/>
      </c>
      <c r="N175" s="8" t="str">
        <f t="shared" si="9"/>
        <v/>
      </c>
      <c r="O175" s="8" t="str">
        <f>_xlfn.IFERROR(N175*100+'Rec.'!I168,"")</f>
        <v/>
      </c>
      <c r="P175" s="8" t="str">
        <f t="shared" si="10"/>
        <v/>
      </c>
    </row>
    <row r="176" spans="1:16" ht="21.95" customHeight="1">
      <c r="A176" s="8" t="str">
        <f t="shared" si="11"/>
        <v/>
      </c>
      <c r="B176" s="8" t="str">
        <f t="shared" si="8"/>
        <v/>
      </c>
      <c r="C176" s="20" t="str">
        <f>IF('Rec.'!H169&gt;0,COUNT('Rec.'!H$2:H169),"")</f>
        <v/>
      </c>
      <c r="D176" s="21" t="str">
        <f>IF(C176&gt;'Inf.'!$I$10,"",VLOOKUP(A176,'Q1.SL'!B:F,2,FALSE))</f>
        <v/>
      </c>
      <c r="E176" s="21" t="str">
        <f>IF(C176&gt;'Inf.'!$I$10,"",VLOOKUP(A176,'Q1.SL'!B:F,3,FALSE))</f>
        <v/>
      </c>
      <c r="F176" s="20" t="str">
        <f>IF(C176&gt;'Inf.'!$I$10,"",VLOOKUP(A176,'Q1.SL'!B:F,4,FALSE))</f>
        <v/>
      </c>
      <c r="G176" s="20" t="str">
        <f>IF(C176&gt;'Inf.'!$I$10,"",VLOOKUP(A176,'Q1.SL'!B:F,5,FALSE))</f>
        <v/>
      </c>
      <c r="H176" s="42"/>
      <c r="I176" s="42"/>
      <c r="J176" s="43"/>
      <c r="K176" s="42"/>
      <c r="L176" s="12" t="str">
        <f>_xlfn.IFERROR(IF(C176&gt;'Inf.'!$I$10,"",I176),"")</f>
        <v/>
      </c>
      <c r="M176" s="8" t="str">
        <f>_xlfn.IFERROR(IF('Inf.'!$C$10="Onsight",IF(L176="TOP",10^7+(10-J176)+(3-K176)*10,L176*10^5+(3-K176)*10),IF(L176="TOP",10^7+(3-K176)*10,L176*10^5+(3-K176)*10)),"")</f>
        <v/>
      </c>
      <c r="N176" s="8" t="str">
        <f t="shared" si="9"/>
        <v/>
      </c>
      <c r="O176" s="8" t="str">
        <f>_xlfn.IFERROR(N176*100+'Rec.'!I169,"")</f>
        <v/>
      </c>
      <c r="P176" s="8" t="str">
        <f t="shared" si="10"/>
        <v/>
      </c>
    </row>
    <row r="177" spans="1:16" ht="21.95" customHeight="1">
      <c r="A177" s="8" t="str">
        <f t="shared" si="11"/>
        <v/>
      </c>
      <c r="B177" s="8" t="str">
        <f t="shared" si="8"/>
        <v/>
      </c>
      <c r="C177" s="20" t="str">
        <f>IF('Rec.'!H170&gt;0,COUNT('Rec.'!H$2:H170),"")</f>
        <v/>
      </c>
      <c r="D177" s="21" t="str">
        <f>IF(C177&gt;'Inf.'!$I$10,"",VLOOKUP(A177,'Q1.SL'!B:F,2,FALSE))</f>
        <v/>
      </c>
      <c r="E177" s="21" t="str">
        <f>IF(C177&gt;'Inf.'!$I$10,"",VLOOKUP(A177,'Q1.SL'!B:F,3,FALSE))</f>
        <v/>
      </c>
      <c r="F177" s="20" t="str">
        <f>IF(C177&gt;'Inf.'!$I$10,"",VLOOKUP(A177,'Q1.SL'!B:F,4,FALSE))</f>
        <v/>
      </c>
      <c r="G177" s="20" t="str">
        <f>IF(C177&gt;'Inf.'!$I$10,"",VLOOKUP(A177,'Q1.SL'!B:F,5,FALSE))</f>
        <v/>
      </c>
      <c r="H177" s="42"/>
      <c r="I177" s="42"/>
      <c r="J177" s="43"/>
      <c r="K177" s="42"/>
      <c r="L177" s="12" t="str">
        <f>_xlfn.IFERROR(IF(C177&gt;'Inf.'!$I$10,"",I177),"")</f>
        <v/>
      </c>
      <c r="M177" s="8" t="str">
        <f>_xlfn.IFERROR(IF('Inf.'!$C$10="Onsight",IF(L177="TOP",10^7+(10-J177)+(3-K177)*10,L177*10^5+(3-K177)*10),IF(L177="TOP",10^7+(3-K177)*10,L177*10^5+(3-K177)*10)),"")</f>
        <v/>
      </c>
      <c r="N177" s="8" t="str">
        <f t="shared" si="9"/>
        <v/>
      </c>
      <c r="O177" s="8" t="str">
        <f>_xlfn.IFERROR(N177*100+'Rec.'!I170,"")</f>
        <v/>
      </c>
      <c r="P177" s="8" t="str">
        <f t="shared" si="10"/>
        <v/>
      </c>
    </row>
    <row r="178" spans="1:16" ht="21.95" customHeight="1">
      <c r="A178" s="8" t="str">
        <f t="shared" si="11"/>
        <v/>
      </c>
      <c r="B178" s="8" t="str">
        <f t="shared" si="8"/>
        <v/>
      </c>
      <c r="C178" s="20" t="str">
        <f>IF('Rec.'!H171&gt;0,COUNT('Rec.'!H$2:H171),"")</f>
        <v/>
      </c>
      <c r="D178" s="21" t="str">
        <f>IF(C178&gt;'Inf.'!$I$10,"",VLOOKUP(A178,'Q1.SL'!B:F,2,FALSE))</f>
        <v/>
      </c>
      <c r="E178" s="21" t="str">
        <f>IF(C178&gt;'Inf.'!$I$10,"",VLOOKUP(A178,'Q1.SL'!B:F,3,FALSE))</f>
        <v/>
      </c>
      <c r="F178" s="20" t="str">
        <f>IF(C178&gt;'Inf.'!$I$10,"",VLOOKUP(A178,'Q1.SL'!B:F,4,FALSE))</f>
        <v/>
      </c>
      <c r="G178" s="20" t="str">
        <f>IF(C178&gt;'Inf.'!$I$10,"",VLOOKUP(A178,'Q1.SL'!B:F,5,FALSE))</f>
        <v/>
      </c>
      <c r="H178" s="42"/>
      <c r="I178" s="42"/>
      <c r="J178" s="43"/>
      <c r="K178" s="42"/>
      <c r="L178" s="12" t="str">
        <f>_xlfn.IFERROR(IF(C178&gt;'Inf.'!$I$10,"",I178),"")</f>
        <v/>
      </c>
      <c r="M178" s="8" t="str">
        <f>_xlfn.IFERROR(IF('Inf.'!$C$10="Onsight",IF(L178="TOP",10^7+(10-J178)+(3-K178)*10,L178*10^5+(3-K178)*10),IF(L178="TOP",10^7+(3-K178)*10,L178*10^5+(3-K178)*10)),"")</f>
        <v/>
      </c>
      <c r="N178" s="8" t="str">
        <f t="shared" si="9"/>
        <v/>
      </c>
      <c r="O178" s="8" t="str">
        <f>_xlfn.IFERROR(N178*100+'Rec.'!I171,"")</f>
        <v/>
      </c>
      <c r="P178" s="8" t="str">
        <f t="shared" si="10"/>
        <v/>
      </c>
    </row>
    <row r="179" spans="1:16" ht="21.95" customHeight="1">
      <c r="A179" s="8" t="str">
        <f t="shared" si="11"/>
        <v/>
      </c>
      <c r="B179" s="8" t="str">
        <f t="shared" si="8"/>
        <v/>
      </c>
      <c r="C179" s="20" t="str">
        <f>IF('Rec.'!H172&gt;0,COUNT('Rec.'!H$2:H172),"")</f>
        <v/>
      </c>
      <c r="D179" s="21" t="str">
        <f>IF(C179&gt;'Inf.'!$I$10,"",VLOOKUP(A179,'Q1.SL'!B:F,2,FALSE))</f>
        <v/>
      </c>
      <c r="E179" s="21" t="str">
        <f>IF(C179&gt;'Inf.'!$I$10,"",VLOOKUP(A179,'Q1.SL'!B:F,3,FALSE))</f>
        <v/>
      </c>
      <c r="F179" s="20" t="str">
        <f>IF(C179&gt;'Inf.'!$I$10,"",VLOOKUP(A179,'Q1.SL'!B:F,4,FALSE))</f>
        <v/>
      </c>
      <c r="G179" s="20" t="str">
        <f>IF(C179&gt;'Inf.'!$I$10,"",VLOOKUP(A179,'Q1.SL'!B:F,5,FALSE))</f>
        <v/>
      </c>
      <c r="H179" s="42"/>
      <c r="I179" s="42"/>
      <c r="J179" s="43"/>
      <c r="K179" s="42"/>
      <c r="L179" s="12" t="str">
        <f>_xlfn.IFERROR(IF(C179&gt;'Inf.'!$I$10,"",I179),"")</f>
        <v/>
      </c>
      <c r="M179" s="8" t="str">
        <f>_xlfn.IFERROR(IF('Inf.'!$C$10="Onsight",IF(L179="TOP",10^7+(10-J179)+(3-K179)*10,L179*10^5+(3-K179)*10),IF(L179="TOP",10^7+(3-K179)*10,L179*10^5+(3-K179)*10)),"")</f>
        <v/>
      </c>
      <c r="N179" s="8" t="str">
        <f t="shared" si="9"/>
        <v/>
      </c>
      <c r="O179" s="8" t="str">
        <f>_xlfn.IFERROR(N179*100+'Rec.'!I172,"")</f>
        <v/>
      </c>
      <c r="P179" s="8" t="str">
        <f t="shared" si="10"/>
        <v/>
      </c>
    </row>
    <row r="180" spans="1:16" ht="21.95" customHeight="1">
      <c r="A180" s="8" t="str">
        <f t="shared" si="11"/>
        <v/>
      </c>
      <c r="B180" s="8" t="str">
        <f t="shared" si="8"/>
        <v/>
      </c>
      <c r="C180" s="20" t="str">
        <f>IF('Rec.'!H173&gt;0,COUNT('Rec.'!H$2:H173),"")</f>
        <v/>
      </c>
      <c r="D180" s="21" t="str">
        <f>IF(C180&gt;'Inf.'!$I$10,"",VLOOKUP(A180,'Q1.SL'!B:F,2,FALSE))</f>
        <v/>
      </c>
      <c r="E180" s="21" t="str">
        <f>IF(C180&gt;'Inf.'!$I$10,"",VLOOKUP(A180,'Q1.SL'!B:F,3,FALSE))</f>
        <v/>
      </c>
      <c r="F180" s="20" t="str">
        <f>IF(C180&gt;'Inf.'!$I$10,"",VLOOKUP(A180,'Q1.SL'!B:F,4,FALSE))</f>
        <v/>
      </c>
      <c r="G180" s="20" t="str">
        <f>IF(C180&gt;'Inf.'!$I$10,"",VLOOKUP(A180,'Q1.SL'!B:F,5,FALSE))</f>
        <v/>
      </c>
      <c r="H180" s="42"/>
      <c r="I180" s="42"/>
      <c r="J180" s="43"/>
      <c r="K180" s="42"/>
      <c r="L180" s="12" t="str">
        <f>_xlfn.IFERROR(IF(C180&gt;'Inf.'!$I$10,"",I180),"")</f>
        <v/>
      </c>
      <c r="M180" s="8" t="str">
        <f>_xlfn.IFERROR(IF('Inf.'!$C$10="Onsight",IF(L180="TOP",10^7+(10-J180)+(3-K180)*10,L180*10^5+(3-K180)*10),IF(L180="TOP",10^7+(3-K180)*10,L180*10^5+(3-K180)*10)),"")</f>
        <v/>
      </c>
      <c r="N180" s="8" t="str">
        <f t="shared" si="9"/>
        <v/>
      </c>
      <c r="O180" s="8" t="str">
        <f>_xlfn.IFERROR(N180*100+'Rec.'!I173,"")</f>
        <v/>
      </c>
      <c r="P180" s="8" t="str">
        <f t="shared" si="10"/>
        <v/>
      </c>
    </row>
    <row r="181" spans="1:16" ht="21.95" customHeight="1">
      <c r="A181" s="8" t="str">
        <f t="shared" si="11"/>
        <v/>
      </c>
      <c r="B181" s="8" t="str">
        <f t="shared" si="8"/>
        <v/>
      </c>
      <c r="C181" s="20" t="str">
        <f>IF('Rec.'!H174&gt;0,COUNT('Rec.'!H$2:H174),"")</f>
        <v/>
      </c>
      <c r="D181" s="21" t="str">
        <f>IF(C181&gt;'Inf.'!$I$10,"",VLOOKUP(A181,'Q1.SL'!B:F,2,FALSE))</f>
        <v/>
      </c>
      <c r="E181" s="21" t="str">
        <f>IF(C181&gt;'Inf.'!$I$10,"",VLOOKUP(A181,'Q1.SL'!B:F,3,FALSE))</f>
        <v/>
      </c>
      <c r="F181" s="20" t="str">
        <f>IF(C181&gt;'Inf.'!$I$10,"",VLOOKUP(A181,'Q1.SL'!B:F,4,FALSE))</f>
        <v/>
      </c>
      <c r="G181" s="20" t="str">
        <f>IF(C181&gt;'Inf.'!$I$10,"",VLOOKUP(A181,'Q1.SL'!B:F,5,FALSE))</f>
        <v/>
      </c>
      <c r="H181" s="42"/>
      <c r="I181" s="42"/>
      <c r="J181" s="43"/>
      <c r="K181" s="42"/>
      <c r="L181" s="12" t="str">
        <f>_xlfn.IFERROR(IF(C181&gt;'Inf.'!$I$10,"",I181),"")</f>
        <v/>
      </c>
      <c r="M181" s="8" t="str">
        <f>_xlfn.IFERROR(IF('Inf.'!$C$10="Onsight",IF(L181="TOP",10^7+(10-J181)+(3-K181)*10,L181*10^5+(3-K181)*10),IF(L181="TOP",10^7+(3-K181)*10,L181*10^5+(3-K181)*10)),"")</f>
        <v/>
      </c>
      <c r="N181" s="8" t="str">
        <f t="shared" si="9"/>
        <v/>
      </c>
      <c r="O181" s="8" t="str">
        <f>_xlfn.IFERROR(N181*100+'Rec.'!I174,"")</f>
        <v/>
      </c>
      <c r="P181" s="8" t="str">
        <f t="shared" si="10"/>
        <v/>
      </c>
    </row>
    <row r="182" spans="1:16" ht="21.95" customHeight="1">
      <c r="A182" s="8" t="str">
        <f t="shared" si="11"/>
        <v/>
      </c>
      <c r="B182" s="8" t="str">
        <f t="shared" si="8"/>
        <v/>
      </c>
      <c r="C182" s="20" t="str">
        <f>IF('Rec.'!H175&gt;0,COUNT('Rec.'!H$2:H175),"")</f>
        <v/>
      </c>
      <c r="D182" s="21" t="str">
        <f>IF(C182&gt;'Inf.'!$I$10,"",VLOOKUP(A182,'Q1.SL'!B:F,2,FALSE))</f>
        <v/>
      </c>
      <c r="E182" s="21" t="str">
        <f>IF(C182&gt;'Inf.'!$I$10,"",VLOOKUP(A182,'Q1.SL'!B:F,3,FALSE))</f>
        <v/>
      </c>
      <c r="F182" s="20" t="str">
        <f>IF(C182&gt;'Inf.'!$I$10,"",VLOOKUP(A182,'Q1.SL'!B:F,4,FALSE))</f>
        <v/>
      </c>
      <c r="G182" s="20" t="str">
        <f>IF(C182&gt;'Inf.'!$I$10,"",VLOOKUP(A182,'Q1.SL'!B:F,5,FALSE))</f>
        <v/>
      </c>
      <c r="H182" s="42"/>
      <c r="I182" s="42"/>
      <c r="J182" s="43"/>
      <c r="K182" s="42"/>
      <c r="L182" s="12" t="str">
        <f>_xlfn.IFERROR(IF(C182&gt;'Inf.'!$I$10,"",I182),"")</f>
        <v/>
      </c>
      <c r="M182" s="8" t="str">
        <f>_xlfn.IFERROR(IF('Inf.'!$C$10="Onsight",IF(L182="TOP",10^7+(10-J182)+(3-K182)*10,L182*10^5+(3-K182)*10),IF(L182="TOP",10^7+(3-K182)*10,L182*10^5+(3-K182)*10)),"")</f>
        <v/>
      </c>
      <c r="N182" s="8" t="str">
        <f t="shared" si="9"/>
        <v/>
      </c>
      <c r="O182" s="8" t="str">
        <f>_xlfn.IFERROR(N182*100+'Rec.'!I175,"")</f>
        <v/>
      </c>
      <c r="P182" s="8" t="str">
        <f t="shared" si="10"/>
        <v/>
      </c>
    </row>
    <row r="183" spans="1:16" ht="21.95" customHeight="1">
      <c r="A183" s="8" t="str">
        <f t="shared" si="11"/>
        <v/>
      </c>
      <c r="B183" s="8" t="str">
        <f t="shared" si="8"/>
        <v/>
      </c>
      <c r="C183" s="20" t="str">
        <f>IF('Rec.'!H176&gt;0,COUNT('Rec.'!H$2:H176),"")</f>
        <v/>
      </c>
      <c r="D183" s="21" t="str">
        <f>IF(C183&gt;'Inf.'!$I$10,"",VLOOKUP(A183,'Q1.SL'!B:F,2,FALSE))</f>
        <v/>
      </c>
      <c r="E183" s="21" t="str">
        <f>IF(C183&gt;'Inf.'!$I$10,"",VLOOKUP(A183,'Q1.SL'!B:F,3,FALSE))</f>
        <v/>
      </c>
      <c r="F183" s="20" t="str">
        <f>IF(C183&gt;'Inf.'!$I$10,"",VLOOKUP(A183,'Q1.SL'!B:F,4,FALSE))</f>
        <v/>
      </c>
      <c r="G183" s="20" t="str">
        <f>IF(C183&gt;'Inf.'!$I$10,"",VLOOKUP(A183,'Q1.SL'!B:F,5,FALSE))</f>
        <v/>
      </c>
      <c r="H183" s="42"/>
      <c r="I183" s="42"/>
      <c r="J183" s="43"/>
      <c r="K183" s="42"/>
      <c r="L183" s="12" t="str">
        <f>_xlfn.IFERROR(IF(C183&gt;'Inf.'!$I$10,"",I183),"")</f>
        <v/>
      </c>
      <c r="M183" s="8" t="str">
        <f>_xlfn.IFERROR(IF('Inf.'!$C$10="Onsight",IF(L183="TOP",10^7+(10-J183)+(3-K183)*10,L183*10^5+(3-K183)*10),IF(L183="TOP",10^7+(3-K183)*10,L183*10^5+(3-K183)*10)),"")</f>
        <v/>
      </c>
      <c r="N183" s="8" t="str">
        <f t="shared" si="9"/>
        <v/>
      </c>
      <c r="O183" s="8" t="str">
        <f>_xlfn.IFERROR(N183*100+'Rec.'!I176,"")</f>
        <v/>
      </c>
      <c r="P183" s="8" t="str">
        <f t="shared" si="10"/>
        <v/>
      </c>
    </row>
    <row r="184" spans="1:16" ht="21.95" customHeight="1">
      <c r="A184" s="8" t="str">
        <f t="shared" si="11"/>
        <v/>
      </c>
      <c r="B184" s="8" t="str">
        <f t="shared" si="8"/>
        <v/>
      </c>
      <c r="C184" s="20" t="str">
        <f>IF('Rec.'!H177&gt;0,COUNT('Rec.'!H$2:H177),"")</f>
        <v/>
      </c>
      <c r="D184" s="21" t="str">
        <f>IF(C184&gt;'Inf.'!$I$10,"",VLOOKUP(A184,'Q1.SL'!B:F,2,FALSE))</f>
        <v/>
      </c>
      <c r="E184" s="21" t="str">
        <f>IF(C184&gt;'Inf.'!$I$10,"",VLOOKUP(A184,'Q1.SL'!B:F,3,FALSE))</f>
        <v/>
      </c>
      <c r="F184" s="20" t="str">
        <f>IF(C184&gt;'Inf.'!$I$10,"",VLOOKUP(A184,'Q1.SL'!B:F,4,FALSE))</f>
        <v/>
      </c>
      <c r="G184" s="20" t="str">
        <f>IF(C184&gt;'Inf.'!$I$10,"",VLOOKUP(A184,'Q1.SL'!B:F,5,FALSE))</f>
        <v/>
      </c>
      <c r="H184" s="42"/>
      <c r="I184" s="42"/>
      <c r="J184" s="43"/>
      <c r="K184" s="42"/>
      <c r="L184" s="12" t="str">
        <f>_xlfn.IFERROR(IF(C184&gt;'Inf.'!$I$10,"",I184),"")</f>
        <v/>
      </c>
      <c r="M184" s="8" t="str">
        <f>_xlfn.IFERROR(IF('Inf.'!$C$10="Onsight",IF(L184="TOP",10^7+(10-J184)+(3-K184)*10,L184*10^5+(3-K184)*10),IF(L184="TOP",10^7+(3-K184)*10,L184*10^5+(3-K184)*10)),"")</f>
        <v/>
      </c>
      <c r="N184" s="8" t="str">
        <f t="shared" si="9"/>
        <v/>
      </c>
      <c r="O184" s="8" t="str">
        <f>_xlfn.IFERROR(N184*100+'Rec.'!I177,"")</f>
        <v/>
      </c>
      <c r="P184" s="8" t="str">
        <f t="shared" si="10"/>
        <v/>
      </c>
    </row>
    <row r="185" spans="1:16" ht="21.95" customHeight="1">
      <c r="A185" s="8" t="str">
        <f t="shared" si="11"/>
        <v/>
      </c>
      <c r="B185" s="8" t="str">
        <f t="shared" si="8"/>
        <v/>
      </c>
      <c r="C185" s="20" t="str">
        <f>IF('Rec.'!H178&gt;0,COUNT('Rec.'!H$2:H178),"")</f>
        <v/>
      </c>
      <c r="D185" s="21" t="str">
        <f>IF(C185&gt;'Inf.'!$I$10,"",VLOOKUP(A185,'Q1.SL'!B:F,2,FALSE))</f>
        <v/>
      </c>
      <c r="E185" s="21" t="str">
        <f>IF(C185&gt;'Inf.'!$I$10,"",VLOOKUP(A185,'Q1.SL'!B:F,3,FALSE))</f>
        <v/>
      </c>
      <c r="F185" s="20" t="str">
        <f>IF(C185&gt;'Inf.'!$I$10,"",VLOOKUP(A185,'Q1.SL'!B:F,4,FALSE))</f>
        <v/>
      </c>
      <c r="G185" s="20" t="str">
        <f>IF(C185&gt;'Inf.'!$I$10,"",VLOOKUP(A185,'Q1.SL'!B:F,5,FALSE))</f>
        <v/>
      </c>
      <c r="H185" s="42"/>
      <c r="I185" s="42"/>
      <c r="J185" s="43"/>
      <c r="K185" s="42"/>
      <c r="L185" s="12" t="str">
        <f>_xlfn.IFERROR(IF(C185&gt;'Inf.'!$I$10,"",I185),"")</f>
        <v/>
      </c>
      <c r="M185" s="8" t="str">
        <f>_xlfn.IFERROR(IF('Inf.'!$C$10="Onsight",IF(L185="TOP",10^7+(10-J185)+(3-K185)*10,L185*10^5+(3-K185)*10),IF(L185="TOP",10^7+(3-K185)*10,L185*10^5+(3-K185)*10)),"")</f>
        <v/>
      </c>
      <c r="N185" s="8" t="str">
        <f t="shared" si="9"/>
        <v/>
      </c>
      <c r="O185" s="8" t="str">
        <f>_xlfn.IFERROR(N185*100+'Rec.'!I178,"")</f>
        <v/>
      </c>
      <c r="P185" s="8" t="str">
        <f t="shared" si="10"/>
        <v/>
      </c>
    </row>
    <row r="186" spans="1:16" ht="21.95" customHeight="1">
      <c r="A186" s="8" t="str">
        <f t="shared" si="11"/>
        <v/>
      </c>
      <c r="B186" s="8" t="str">
        <f t="shared" si="8"/>
        <v/>
      </c>
      <c r="C186" s="20" t="str">
        <f>IF('Rec.'!H179&gt;0,COUNT('Rec.'!H$2:H179),"")</f>
        <v/>
      </c>
      <c r="D186" s="21" t="str">
        <f>IF(C186&gt;'Inf.'!$I$10,"",VLOOKUP(A186,'Q1.SL'!B:F,2,FALSE))</f>
        <v/>
      </c>
      <c r="E186" s="21" t="str">
        <f>IF(C186&gt;'Inf.'!$I$10,"",VLOOKUP(A186,'Q1.SL'!B:F,3,FALSE))</f>
        <v/>
      </c>
      <c r="F186" s="20" t="str">
        <f>IF(C186&gt;'Inf.'!$I$10,"",VLOOKUP(A186,'Q1.SL'!B:F,4,FALSE))</f>
        <v/>
      </c>
      <c r="G186" s="20" t="str">
        <f>IF(C186&gt;'Inf.'!$I$10,"",VLOOKUP(A186,'Q1.SL'!B:F,5,FALSE))</f>
        <v/>
      </c>
      <c r="H186" s="42"/>
      <c r="I186" s="42"/>
      <c r="J186" s="43"/>
      <c r="K186" s="42"/>
      <c r="L186" s="12" t="str">
        <f>_xlfn.IFERROR(IF(C186&gt;'Inf.'!$I$10,"",I186),"")</f>
        <v/>
      </c>
      <c r="M186" s="8" t="str">
        <f>_xlfn.IFERROR(IF('Inf.'!$C$10="Onsight",IF(L186="TOP",10^7+(10-J186)+(3-K186)*10,L186*10^5+(3-K186)*10),IF(L186="TOP",10^7+(3-K186)*10,L186*10^5+(3-K186)*10)),"")</f>
        <v/>
      </c>
      <c r="N186" s="8" t="str">
        <f t="shared" si="9"/>
        <v/>
      </c>
      <c r="O186" s="8" t="str">
        <f>_xlfn.IFERROR(N186*100+'Rec.'!I179,"")</f>
        <v/>
      </c>
      <c r="P186" s="8" t="str">
        <f t="shared" si="10"/>
        <v/>
      </c>
    </row>
    <row r="187" spans="1:16" ht="21.95" customHeight="1">
      <c r="A187" s="8" t="str">
        <f t="shared" si="11"/>
        <v/>
      </c>
      <c r="B187" s="8" t="str">
        <f t="shared" si="8"/>
        <v/>
      </c>
      <c r="C187" s="20" t="str">
        <f>IF('Rec.'!H180&gt;0,COUNT('Rec.'!H$2:H180),"")</f>
        <v/>
      </c>
      <c r="D187" s="21" t="str">
        <f>IF(C187&gt;'Inf.'!$I$10,"",VLOOKUP(A187,'Q1.SL'!B:F,2,FALSE))</f>
        <v/>
      </c>
      <c r="E187" s="21" t="str">
        <f>IF(C187&gt;'Inf.'!$I$10,"",VLOOKUP(A187,'Q1.SL'!B:F,3,FALSE))</f>
        <v/>
      </c>
      <c r="F187" s="20" t="str">
        <f>IF(C187&gt;'Inf.'!$I$10,"",VLOOKUP(A187,'Q1.SL'!B:F,4,FALSE))</f>
        <v/>
      </c>
      <c r="G187" s="20" t="str">
        <f>IF(C187&gt;'Inf.'!$I$10,"",VLOOKUP(A187,'Q1.SL'!B:F,5,FALSE))</f>
        <v/>
      </c>
      <c r="H187" s="42"/>
      <c r="I187" s="42"/>
      <c r="J187" s="43"/>
      <c r="K187" s="42"/>
      <c r="L187" s="12" t="str">
        <f>_xlfn.IFERROR(IF(C187&gt;'Inf.'!$I$10,"",I187),"")</f>
        <v/>
      </c>
      <c r="M187" s="8" t="str">
        <f>_xlfn.IFERROR(IF('Inf.'!$C$10="Onsight",IF(L187="TOP",10^7+(10-J187)+(3-K187)*10,L187*10^5+(3-K187)*10),IF(L187="TOP",10^7+(3-K187)*10,L187*10^5+(3-K187)*10)),"")</f>
        <v/>
      </c>
      <c r="N187" s="8" t="str">
        <f t="shared" si="9"/>
        <v/>
      </c>
      <c r="O187" s="8" t="str">
        <f>_xlfn.IFERROR(N187*100+'Rec.'!I180,"")</f>
        <v/>
      </c>
      <c r="P187" s="8" t="str">
        <f t="shared" si="10"/>
        <v/>
      </c>
    </row>
    <row r="188" spans="1:16" ht="21.95" customHeight="1">
      <c r="A188" s="8" t="str">
        <f t="shared" si="11"/>
        <v/>
      </c>
      <c r="B188" s="8" t="str">
        <f t="shared" si="8"/>
        <v/>
      </c>
      <c r="C188" s="20" t="str">
        <f>IF('Rec.'!H181&gt;0,COUNT('Rec.'!H$2:H181),"")</f>
        <v/>
      </c>
      <c r="D188" s="21" t="str">
        <f>IF(C188&gt;'Inf.'!$I$10,"",VLOOKUP(A188,'Q1.SL'!B:F,2,FALSE))</f>
        <v/>
      </c>
      <c r="E188" s="21" t="str">
        <f>IF(C188&gt;'Inf.'!$I$10,"",VLOOKUP(A188,'Q1.SL'!B:F,3,FALSE))</f>
        <v/>
      </c>
      <c r="F188" s="20" t="str">
        <f>IF(C188&gt;'Inf.'!$I$10,"",VLOOKUP(A188,'Q1.SL'!B:F,4,FALSE))</f>
        <v/>
      </c>
      <c r="G188" s="20" t="str">
        <f>IF(C188&gt;'Inf.'!$I$10,"",VLOOKUP(A188,'Q1.SL'!B:F,5,FALSE))</f>
        <v/>
      </c>
      <c r="H188" s="42"/>
      <c r="I188" s="42"/>
      <c r="J188" s="43"/>
      <c r="K188" s="42"/>
      <c r="L188" s="12" t="str">
        <f>_xlfn.IFERROR(IF(C188&gt;'Inf.'!$I$10,"",I188),"")</f>
        <v/>
      </c>
      <c r="M188" s="8" t="str">
        <f>_xlfn.IFERROR(IF('Inf.'!$C$10="Onsight",IF(L188="TOP",10^7+(10-J188)+(3-K188)*10,L188*10^5+(3-K188)*10),IF(L188="TOP",10^7+(3-K188)*10,L188*10^5+(3-K188)*10)),"")</f>
        <v/>
      </c>
      <c r="N188" s="8" t="str">
        <f t="shared" si="9"/>
        <v/>
      </c>
      <c r="O188" s="8" t="str">
        <f>_xlfn.IFERROR(N188*100+'Rec.'!I181,"")</f>
        <v/>
      </c>
      <c r="P188" s="8" t="str">
        <f t="shared" si="10"/>
        <v/>
      </c>
    </row>
    <row r="189" spans="1:16" ht="21.95" customHeight="1">
      <c r="A189" s="8" t="str">
        <f t="shared" si="11"/>
        <v/>
      </c>
      <c r="B189" s="8" t="str">
        <f t="shared" si="8"/>
        <v/>
      </c>
      <c r="C189" s="20" t="str">
        <f>IF('Rec.'!H182&gt;0,COUNT('Rec.'!H$2:H182),"")</f>
        <v/>
      </c>
      <c r="D189" s="21" t="str">
        <f>IF(C189&gt;'Inf.'!$I$10,"",VLOOKUP(A189,'Q1.SL'!B:F,2,FALSE))</f>
        <v/>
      </c>
      <c r="E189" s="21" t="str">
        <f>IF(C189&gt;'Inf.'!$I$10,"",VLOOKUP(A189,'Q1.SL'!B:F,3,FALSE))</f>
        <v/>
      </c>
      <c r="F189" s="20" t="str">
        <f>IF(C189&gt;'Inf.'!$I$10,"",VLOOKUP(A189,'Q1.SL'!B:F,4,FALSE))</f>
        <v/>
      </c>
      <c r="G189" s="20" t="str">
        <f>IF(C189&gt;'Inf.'!$I$10,"",VLOOKUP(A189,'Q1.SL'!B:F,5,FALSE))</f>
        <v/>
      </c>
      <c r="H189" s="42"/>
      <c r="I189" s="42"/>
      <c r="J189" s="43"/>
      <c r="K189" s="42"/>
      <c r="L189" s="12" t="str">
        <f>_xlfn.IFERROR(IF(C189&gt;'Inf.'!$I$10,"",I189),"")</f>
        <v/>
      </c>
      <c r="M189" s="8" t="str">
        <f>_xlfn.IFERROR(IF('Inf.'!$C$10="Onsight",IF(L189="TOP",10^7+(10-J189)+(3-K189)*10,L189*10^5+(3-K189)*10),IF(L189="TOP",10^7+(3-K189)*10,L189*10^5+(3-K189)*10)),"")</f>
        <v/>
      </c>
      <c r="N189" s="8" t="str">
        <f t="shared" si="9"/>
        <v/>
      </c>
      <c r="O189" s="8" t="str">
        <f>_xlfn.IFERROR(N189*100+'Rec.'!I182,"")</f>
        <v/>
      </c>
      <c r="P189" s="8" t="str">
        <f t="shared" si="10"/>
        <v/>
      </c>
    </row>
    <row r="190" spans="1:16" ht="21.95" customHeight="1">
      <c r="A190" s="8" t="str">
        <f t="shared" si="11"/>
        <v/>
      </c>
      <c r="B190" s="8" t="str">
        <f t="shared" si="8"/>
        <v/>
      </c>
      <c r="C190" s="20" t="str">
        <f>IF('Rec.'!H183&gt;0,COUNT('Rec.'!H$2:H183),"")</f>
        <v/>
      </c>
      <c r="D190" s="21" t="str">
        <f>IF(C190&gt;'Inf.'!$I$10,"",VLOOKUP(A190,'Q1.SL'!B:F,2,FALSE))</f>
        <v/>
      </c>
      <c r="E190" s="21" t="str">
        <f>IF(C190&gt;'Inf.'!$I$10,"",VLOOKUP(A190,'Q1.SL'!B:F,3,FALSE))</f>
        <v/>
      </c>
      <c r="F190" s="20" t="str">
        <f>IF(C190&gt;'Inf.'!$I$10,"",VLOOKUP(A190,'Q1.SL'!B:F,4,FALSE))</f>
        <v/>
      </c>
      <c r="G190" s="20" t="str">
        <f>IF(C190&gt;'Inf.'!$I$10,"",VLOOKUP(A190,'Q1.SL'!B:F,5,FALSE))</f>
        <v/>
      </c>
      <c r="H190" s="42"/>
      <c r="I190" s="42"/>
      <c r="J190" s="43"/>
      <c r="K190" s="42"/>
      <c r="L190" s="12" t="str">
        <f>_xlfn.IFERROR(IF(C190&gt;'Inf.'!$I$10,"",I190),"")</f>
        <v/>
      </c>
      <c r="M190" s="8" t="str">
        <f>_xlfn.IFERROR(IF('Inf.'!$C$10="Onsight",IF(L190="TOP",10^7+(10-J190)+(3-K190)*10,L190*10^5+(3-K190)*10),IF(L190="TOP",10^7+(3-K190)*10,L190*10^5+(3-K190)*10)),"")</f>
        <v/>
      </c>
      <c r="N190" s="8" t="str">
        <f t="shared" si="9"/>
        <v/>
      </c>
      <c r="O190" s="8" t="str">
        <f>_xlfn.IFERROR(N190*100+'Rec.'!I183,"")</f>
        <v/>
      </c>
      <c r="P190" s="8" t="str">
        <f t="shared" si="10"/>
        <v/>
      </c>
    </row>
    <row r="191" spans="1:16" ht="21.95" customHeight="1">
      <c r="A191" s="8" t="str">
        <f t="shared" si="11"/>
        <v/>
      </c>
      <c r="B191" s="8" t="str">
        <f t="shared" si="8"/>
        <v/>
      </c>
      <c r="C191" s="20" t="str">
        <f>IF('Rec.'!H184&gt;0,COUNT('Rec.'!H$2:H184),"")</f>
        <v/>
      </c>
      <c r="D191" s="21" t="str">
        <f>IF(C191&gt;'Inf.'!$I$10,"",VLOOKUP(A191,'Q1.SL'!B:F,2,FALSE))</f>
        <v/>
      </c>
      <c r="E191" s="21" t="str">
        <f>IF(C191&gt;'Inf.'!$I$10,"",VLOOKUP(A191,'Q1.SL'!B:F,3,FALSE))</f>
        <v/>
      </c>
      <c r="F191" s="20" t="str">
        <f>IF(C191&gt;'Inf.'!$I$10,"",VLOOKUP(A191,'Q1.SL'!B:F,4,FALSE))</f>
        <v/>
      </c>
      <c r="G191" s="20" t="str">
        <f>IF(C191&gt;'Inf.'!$I$10,"",VLOOKUP(A191,'Q1.SL'!B:F,5,FALSE))</f>
        <v/>
      </c>
      <c r="H191" s="42"/>
      <c r="I191" s="42"/>
      <c r="J191" s="43"/>
      <c r="K191" s="42"/>
      <c r="L191" s="12" t="str">
        <f>_xlfn.IFERROR(IF(C191&gt;'Inf.'!$I$10,"",I191),"")</f>
        <v/>
      </c>
      <c r="M191" s="8" t="str">
        <f>_xlfn.IFERROR(IF('Inf.'!$C$10="Onsight",IF(L191="TOP",10^7+(10-J191)+(3-K191)*10,L191*10^5+(3-K191)*10),IF(L191="TOP",10^7+(3-K191)*10,L191*10^5+(3-K191)*10)),"")</f>
        <v/>
      </c>
      <c r="N191" s="8" t="str">
        <f t="shared" si="9"/>
        <v/>
      </c>
      <c r="O191" s="8" t="str">
        <f>_xlfn.IFERROR(N191*100+'Rec.'!I184,"")</f>
        <v/>
      </c>
      <c r="P191" s="8" t="str">
        <f t="shared" si="10"/>
        <v/>
      </c>
    </row>
    <row r="192" spans="1:16" ht="21.95" customHeight="1">
      <c r="A192" s="8" t="str">
        <f t="shared" si="11"/>
        <v/>
      </c>
      <c r="B192" s="8" t="str">
        <f t="shared" si="8"/>
        <v/>
      </c>
      <c r="C192" s="20" t="str">
        <f>IF('Rec.'!H185&gt;0,COUNT('Rec.'!H$2:H185),"")</f>
        <v/>
      </c>
      <c r="D192" s="21" t="str">
        <f>IF(C192&gt;'Inf.'!$I$10,"",VLOOKUP(A192,'Q1.SL'!B:F,2,FALSE))</f>
        <v/>
      </c>
      <c r="E192" s="21" t="str">
        <f>IF(C192&gt;'Inf.'!$I$10,"",VLOOKUP(A192,'Q1.SL'!B:F,3,FALSE))</f>
        <v/>
      </c>
      <c r="F192" s="20" t="str">
        <f>IF(C192&gt;'Inf.'!$I$10,"",VLOOKUP(A192,'Q1.SL'!B:F,4,FALSE))</f>
        <v/>
      </c>
      <c r="G192" s="20" t="str">
        <f>IF(C192&gt;'Inf.'!$I$10,"",VLOOKUP(A192,'Q1.SL'!B:F,5,FALSE))</f>
        <v/>
      </c>
      <c r="H192" s="42"/>
      <c r="I192" s="42"/>
      <c r="J192" s="43"/>
      <c r="K192" s="42"/>
      <c r="L192" s="12" t="str">
        <f>_xlfn.IFERROR(IF(C192&gt;'Inf.'!$I$10,"",I192),"")</f>
        <v/>
      </c>
      <c r="M192" s="8" t="str">
        <f>_xlfn.IFERROR(IF('Inf.'!$C$10="Onsight",IF(L192="TOP",10^7+(10-J192)+(3-K192)*10,L192*10^5+(3-K192)*10),IF(L192="TOP",10^7+(3-K192)*10,L192*10^5+(3-K192)*10)),"")</f>
        <v/>
      </c>
      <c r="N192" s="8" t="str">
        <f t="shared" si="9"/>
        <v/>
      </c>
      <c r="O192" s="8" t="str">
        <f>_xlfn.IFERROR(N192*100+'Rec.'!I185,"")</f>
        <v/>
      </c>
      <c r="P192" s="8" t="str">
        <f t="shared" si="10"/>
        <v/>
      </c>
    </row>
    <row r="193" spans="1:16" ht="21.95" customHeight="1">
      <c r="A193" s="8" t="str">
        <f t="shared" si="11"/>
        <v/>
      </c>
      <c r="B193" s="8" t="str">
        <f t="shared" si="8"/>
        <v/>
      </c>
      <c r="C193" s="20" t="str">
        <f>IF('Rec.'!H186&gt;0,COUNT('Rec.'!H$2:H186),"")</f>
        <v/>
      </c>
      <c r="D193" s="21" t="str">
        <f>IF(C193&gt;'Inf.'!$I$10,"",VLOOKUP(A193,'Q1.SL'!B:F,2,FALSE))</f>
        <v/>
      </c>
      <c r="E193" s="21" t="str">
        <f>IF(C193&gt;'Inf.'!$I$10,"",VLOOKUP(A193,'Q1.SL'!B:F,3,FALSE))</f>
        <v/>
      </c>
      <c r="F193" s="20" t="str">
        <f>IF(C193&gt;'Inf.'!$I$10,"",VLOOKUP(A193,'Q1.SL'!B:F,4,FALSE))</f>
        <v/>
      </c>
      <c r="G193" s="20" t="str">
        <f>IF(C193&gt;'Inf.'!$I$10,"",VLOOKUP(A193,'Q1.SL'!B:F,5,FALSE))</f>
        <v/>
      </c>
      <c r="H193" s="42"/>
      <c r="I193" s="42"/>
      <c r="J193" s="43"/>
      <c r="K193" s="42"/>
      <c r="L193" s="12" t="str">
        <f>_xlfn.IFERROR(IF(C193&gt;'Inf.'!$I$10,"",I193),"")</f>
        <v/>
      </c>
      <c r="M193" s="8" t="str">
        <f>_xlfn.IFERROR(IF('Inf.'!$C$10="Onsight",IF(L193="TOP",10^7+(10-J193)+(3-K193)*10,L193*10^5+(3-K193)*10),IF(L193="TOP",10^7+(3-K193)*10,L193*10^5+(3-K193)*10)),"")</f>
        <v/>
      </c>
      <c r="N193" s="8" t="str">
        <f t="shared" si="9"/>
        <v/>
      </c>
      <c r="O193" s="8" t="str">
        <f>_xlfn.IFERROR(N193*100+'Rec.'!I186,"")</f>
        <v/>
      </c>
      <c r="P193" s="8" t="str">
        <f t="shared" si="10"/>
        <v/>
      </c>
    </row>
    <row r="194" spans="1:16" ht="21.95" customHeight="1">
      <c r="A194" s="8" t="str">
        <f t="shared" si="11"/>
        <v/>
      </c>
      <c r="B194" s="8" t="str">
        <f t="shared" si="8"/>
        <v/>
      </c>
      <c r="C194" s="20" t="str">
        <f>IF('Rec.'!H187&gt;0,COUNT('Rec.'!H$2:H187),"")</f>
        <v/>
      </c>
      <c r="D194" s="21" t="str">
        <f>IF(C194&gt;'Inf.'!$I$10,"",VLOOKUP(A194,'Q1.SL'!B:F,2,FALSE))</f>
        <v/>
      </c>
      <c r="E194" s="21" t="str">
        <f>IF(C194&gt;'Inf.'!$I$10,"",VLOOKUP(A194,'Q1.SL'!B:F,3,FALSE))</f>
        <v/>
      </c>
      <c r="F194" s="20" t="str">
        <f>IF(C194&gt;'Inf.'!$I$10,"",VLOOKUP(A194,'Q1.SL'!B:F,4,FALSE))</f>
        <v/>
      </c>
      <c r="G194" s="20" t="str">
        <f>IF(C194&gt;'Inf.'!$I$10,"",VLOOKUP(A194,'Q1.SL'!B:F,5,FALSE))</f>
        <v/>
      </c>
      <c r="H194" s="42"/>
      <c r="I194" s="42"/>
      <c r="J194" s="43"/>
      <c r="K194" s="42"/>
      <c r="L194" s="12" t="str">
        <f>_xlfn.IFERROR(IF(C194&gt;'Inf.'!$I$10,"",I194),"")</f>
        <v/>
      </c>
      <c r="M194" s="8" t="str">
        <f>_xlfn.IFERROR(IF('Inf.'!$C$10="Onsight",IF(L194="TOP",10^7+(10-J194)+(3-K194)*10,L194*10^5+(3-K194)*10),IF(L194="TOP",10^7+(3-K194)*10,L194*10^5+(3-K194)*10)),"")</f>
        <v/>
      </c>
      <c r="N194" s="8" t="str">
        <f t="shared" si="9"/>
        <v/>
      </c>
      <c r="O194" s="8" t="str">
        <f>_xlfn.IFERROR(N194*100+'Rec.'!I187,"")</f>
        <v/>
      </c>
      <c r="P194" s="8" t="str">
        <f t="shared" si="10"/>
        <v/>
      </c>
    </row>
    <row r="195" spans="1:16" ht="21.95" customHeight="1">
      <c r="A195" s="8" t="str">
        <f t="shared" si="11"/>
        <v/>
      </c>
      <c r="B195" s="8" t="str">
        <f t="shared" si="8"/>
        <v/>
      </c>
      <c r="C195" s="20" t="str">
        <f>IF('Rec.'!H188&gt;0,COUNT('Rec.'!H$2:H188),"")</f>
        <v/>
      </c>
      <c r="D195" s="21" t="str">
        <f>IF(C195&gt;'Inf.'!$I$10,"",VLOOKUP(A195,'Q1.SL'!B:F,2,FALSE))</f>
        <v/>
      </c>
      <c r="E195" s="21" t="str">
        <f>IF(C195&gt;'Inf.'!$I$10,"",VLOOKUP(A195,'Q1.SL'!B:F,3,FALSE))</f>
        <v/>
      </c>
      <c r="F195" s="20" t="str">
        <f>IF(C195&gt;'Inf.'!$I$10,"",VLOOKUP(A195,'Q1.SL'!B:F,4,FALSE))</f>
        <v/>
      </c>
      <c r="G195" s="20" t="str">
        <f>IF(C195&gt;'Inf.'!$I$10,"",VLOOKUP(A195,'Q1.SL'!B:F,5,FALSE))</f>
        <v/>
      </c>
      <c r="H195" s="42"/>
      <c r="I195" s="42"/>
      <c r="J195" s="43"/>
      <c r="K195" s="42"/>
      <c r="L195" s="12" t="str">
        <f>_xlfn.IFERROR(IF(C195&gt;'Inf.'!$I$10,"",I195),"")</f>
        <v/>
      </c>
      <c r="M195" s="8" t="str">
        <f>_xlfn.IFERROR(IF('Inf.'!$C$10="Onsight",IF(L195="TOP",10^7+(10-J195)+(3-K195)*10,L195*10^5+(3-K195)*10),IF(L195="TOP",10^7+(3-K195)*10,L195*10^5+(3-K195)*10)),"")</f>
        <v/>
      </c>
      <c r="N195" s="8" t="str">
        <f t="shared" si="9"/>
        <v/>
      </c>
      <c r="O195" s="8" t="str">
        <f>_xlfn.IFERROR(N195*100+'Rec.'!I188,"")</f>
        <v/>
      </c>
      <c r="P195" s="8" t="str">
        <f t="shared" si="10"/>
        <v/>
      </c>
    </row>
    <row r="196" spans="1:16" ht="21.95" customHeight="1">
      <c r="A196" s="8" t="str">
        <f t="shared" si="11"/>
        <v/>
      </c>
      <c r="B196" s="8" t="str">
        <f t="shared" si="8"/>
        <v/>
      </c>
      <c r="C196" s="20" t="str">
        <f>IF('Rec.'!H189&gt;0,COUNT('Rec.'!H$2:H189),"")</f>
        <v/>
      </c>
      <c r="D196" s="21" t="str">
        <f>IF(C196&gt;'Inf.'!$I$10,"",VLOOKUP(A196,'Q1.SL'!B:F,2,FALSE))</f>
        <v/>
      </c>
      <c r="E196" s="21" t="str">
        <f>IF(C196&gt;'Inf.'!$I$10,"",VLOOKUP(A196,'Q1.SL'!B:F,3,FALSE))</f>
        <v/>
      </c>
      <c r="F196" s="20" t="str">
        <f>IF(C196&gt;'Inf.'!$I$10,"",VLOOKUP(A196,'Q1.SL'!B:F,4,FALSE))</f>
        <v/>
      </c>
      <c r="G196" s="20" t="str">
        <f>IF(C196&gt;'Inf.'!$I$10,"",VLOOKUP(A196,'Q1.SL'!B:F,5,FALSE))</f>
        <v/>
      </c>
      <c r="H196" s="42"/>
      <c r="I196" s="42"/>
      <c r="J196" s="43"/>
      <c r="K196" s="42"/>
      <c r="L196" s="12" t="str">
        <f>_xlfn.IFERROR(IF(C196&gt;'Inf.'!$I$10,"",I196),"")</f>
        <v/>
      </c>
      <c r="M196" s="8" t="str">
        <f>_xlfn.IFERROR(IF('Inf.'!$C$10="Onsight",IF(L196="TOP",10^7+(10-J196)+(3-K196)*10,L196*10^5+(3-K196)*10),IF(L196="TOP",10^7+(3-K196)*10,L196*10^5+(3-K196)*10)),"")</f>
        <v/>
      </c>
      <c r="N196" s="8" t="str">
        <f t="shared" si="9"/>
        <v/>
      </c>
      <c r="O196" s="8" t="str">
        <f>_xlfn.IFERROR(N196*100+'Rec.'!I189,"")</f>
        <v/>
      </c>
      <c r="P196" s="8" t="str">
        <f t="shared" si="10"/>
        <v/>
      </c>
    </row>
    <row r="197" spans="1:16" ht="21.95" customHeight="1">
      <c r="A197" s="8" t="str">
        <f t="shared" si="11"/>
        <v/>
      </c>
      <c r="B197" s="8" t="str">
        <f t="shared" si="8"/>
        <v/>
      </c>
      <c r="C197" s="20" t="str">
        <f>IF('Rec.'!H190&gt;0,COUNT('Rec.'!H$2:H190),"")</f>
        <v/>
      </c>
      <c r="D197" s="21" t="str">
        <f>IF(C197&gt;'Inf.'!$I$10,"",VLOOKUP(A197,'Q1.SL'!B:F,2,FALSE))</f>
        <v/>
      </c>
      <c r="E197" s="21" t="str">
        <f>IF(C197&gt;'Inf.'!$I$10,"",VLOOKUP(A197,'Q1.SL'!B:F,3,FALSE))</f>
        <v/>
      </c>
      <c r="F197" s="20" t="str">
        <f>IF(C197&gt;'Inf.'!$I$10,"",VLOOKUP(A197,'Q1.SL'!B:F,4,FALSE))</f>
        <v/>
      </c>
      <c r="G197" s="20" t="str">
        <f>IF(C197&gt;'Inf.'!$I$10,"",VLOOKUP(A197,'Q1.SL'!B:F,5,FALSE))</f>
        <v/>
      </c>
      <c r="H197" s="42"/>
      <c r="I197" s="42"/>
      <c r="J197" s="43"/>
      <c r="K197" s="42"/>
      <c r="L197" s="12" t="str">
        <f>_xlfn.IFERROR(IF(C197&gt;'Inf.'!$I$10,"",I197),"")</f>
        <v/>
      </c>
      <c r="M197" s="8" t="str">
        <f>_xlfn.IFERROR(IF('Inf.'!$C$10="Onsight",IF(L197="TOP",10^7+(10-J197)+(3-K197)*10,L197*10^5+(3-K197)*10),IF(L197="TOP",10^7+(3-K197)*10,L197*10^5+(3-K197)*10)),"")</f>
        <v/>
      </c>
      <c r="N197" s="8" t="str">
        <f t="shared" si="9"/>
        <v/>
      </c>
      <c r="O197" s="8" t="str">
        <f>_xlfn.IFERROR(N197*100+'Rec.'!I190,"")</f>
        <v/>
      </c>
      <c r="P197" s="8" t="str">
        <f t="shared" si="10"/>
        <v/>
      </c>
    </row>
    <row r="198" spans="1:16" ht="21.95" customHeight="1">
      <c r="A198" s="8" t="str">
        <f t="shared" si="11"/>
        <v/>
      </c>
      <c r="B198" s="8" t="str">
        <f t="shared" si="8"/>
        <v/>
      </c>
      <c r="C198" s="20" t="str">
        <f>IF('Rec.'!H191&gt;0,COUNT('Rec.'!H$2:H191),"")</f>
        <v/>
      </c>
      <c r="D198" s="21" t="str">
        <f>IF(C198&gt;'Inf.'!$I$10,"",VLOOKUP(A198,'Q1.SL'!B:F,2,FALSE))</f>
        <v/>
      </c>
      <c r="E198" s="21" t="str">
        <f>IF(C198&gt;'Inf.'!$I$10,"",VLOOKUP(A198,'Q1.SL'!B:F,3,FALSE))</f>
        <v/>
      </c>
      <c r="F198" s="20" t="str">
        <f>IF(C198&gt;'Inf.'!$I$10,"",VLOOKUP(A198,'Q1.SL'!B:F,4,FALSE))</f>
        <v/>
      </c>
      <c r="G198" s="20" t="str">
        <f>IF(C198&gt;'Inf.'!$I$10,"",VLOOKUP(A198,'Q1.SL'!B:F,5,FALSE))</f>
        <v/>
      </c>
      <c r="H198" s="42"/>
      <c r="I198" s="42"/>
      <c r="J198" s="43"/>
      <c r="K198" s="42"/>
      <c r="L198" s="12" t="str">
        <f>_xlfn.IFERROR(IF(C198&gt;'Inf.'!$I$10,"",I198),"")</f>
        <v/>
      </c>
      <c r="M198" s="8" t="str">
        <f>_xlfn.IFERROR(IF('Inf.'!$C$10="Onsight",IF(L198="TOP",10^7+(10-J198)+(3-K198)*10,L198*10^5+(3-K198)*10),IF(L198="TOP",10^7+(3-K198)*10,L198*10^5+(3-K198)*10)),"")</f>
        <v/>
      </c>
      <c r="N198" s="8" t="str">
        <f t="shared" si="9"/>
        <v/>
      </c>
      <c r="O198" s="8" t="str">
        <f>_xlfn.IFERROR(N198*100+'Rec.'!I191,"")</f>
        <v/>
      </c>
      <c r="P198" s="8" t="str">
        <f t="shared" si="10"/>
        <v/>
      </c>
    </row>
    <row r="199" spans="1:16" ht="21.95" customHeight="1">
      <c r="A199" s="8" t="str">
        <f t="shared" si="11"/>
        <v/>
      </c>
      <c r="B199" s="8" t="str">
        <f t="shared" si="8"/>
        <v/>
      </c>
      <c r="C199" s="20" t="str">
        <f>IF('Rec.'!H192&gt;0,COUNT('Rec.'!H$2:H192),"")</f>
        <v/>
      </c>
      <c r="D199" s="21" t="str">
        <f>IF(C199&gt;'Inf.'!$I$10,"",VLOOKUP(A199,'Q1.SL'!B:F,2,FALSE))</f>
        <v/>
      </c>
      <c r="E199" s="21" t="str">
        <f>IF(C199&gt;'Inf.'!$I$10,"",VLOOKUP(A199,'Q1.SL'!B:F,3,FALSE))</f>
        <v/>
      </c>
      <c r="F199" s="20" t="str">
        <f>IF(C199&gt;'Inf.'!$I$10,"",VLOOKUP(A199,'Q1.SL'!B:F,4,FALSE))</f>
        <v/>
      </c>
      <c r="G199" s="20" t="str">
        <f>IF(C199&gt;'Inf.'!$I$10,"",VLOOKUP(A199,'Q1.SL'!B:F,5,FALSE))</f>
        <v/>
      </c>
      <c r="H199" s="42"/>
      <c r="I199" s="42"/>
      <c r="J199" s="43"/>
      <c r="K199" s="42"/>
      <c r="L199" s="12" t="str">
        <f>_xlfn.IFERROR(IF(C199&gt;'Inf.'!$I$10,"",I199),"")</f>
        <v/>
      </c>
      <c r="M199" s="8" t="str">
        <f>_xlfn.IFERROR(IF('Inf.'!$C$10="Onsight",IF(L199="TOP",10^7+(10-J199)+(3-K199)*10,L199*10^5+(3-K199)*10),IF(L199="TOP",10^7+(3-K199)*10,L199*10^5+(3-K199)*10)),"")</f>
        <v/>
      </c>
      <c r="N199" s="8" t="str">
        <f t="shared" si="9"/>
        <v/>
      </c>
      <c r="O199" s="8" t="str">
        <f>_xlfn.IFERROR(N199*100+'Rec.'!I192,"")</f>
        <v/>
      </c>
      <c r="P199" s="8" t="str">
        <f t="shared" si="10"/>
        <v/>
      </c>
    </row>
    <row r="200" spans="1:16" ht="21.95" customHeight="1">
      <c r="A200" s="8" t="str">
        <f t="shared" si="11"/>
        <v/>
      </c>
      <c r="B200" s="8" t="str">
        <f t="shared" si="8"/>
        <v/>
      </c>
      <c r="C200" s="20" t="str">
        <f>IF('Rec.'!H193&gt;0,COUNT('Rec.'!H$2:H193),"")</f>
        <v/>
      </c>
      <c r="D200" s="21" t="str">
        <f>IF(C200&gt;'Inf.'!$I$10,"",VLOOKUP(A200,'Q1.SL'!B:F,2,FALSE))</f>
        <v/>
      </c>
      <c r="E200" s="21" t="str">
        <f>IF(C200&gt;'Inf.'!$I$10,"",VLOOKUP(A200,'Q1.SL'!B:F,3,FALSE))</f>
        <v/>
      </c>
      <c r="F200" s="20" t="str">
        <f>IF(C200&gt;'Inf.'!$I$10,"",VLOOKUP(A200,'Q1.SL'!B:F,4,FALSE))</f>
        <v/>
      </c>
      <c r="G200" s="20" t="str">
        <f>IF(C200&gt;'Inf.'!$I$10,"",VLOOKUP(A200,'Q1.SL'!B:F,5,FALSE))</f>
        <v/>
      </c>
      <c r="H200" s="42"/>
      <c r="I200" s="42"/>
      <c r="J200" s="43"/>
      <c r="K200" s="42"/>
      <c r="L200" s="12" t="str">
        <f>_xlfn.IFERROR(IF(C200&gt;'Inf.'!$I$10,"",I200),"")</f>
        <v/>
      </c>
      <c r="M200" s="8" t="str">
        <f>_xlfn.IFERROR(IF('Inf.'!$C$10="Onsight",IF(L200="TOP",10^7+(10-J200)+(3-K200)*10,L200*10^5+(3-K200)*10),IF(L200="TOP",10^7+(3-K200)*10,L200*10^5+(3-K200)*10)),"")</f>
        <v/>
      </c>
      <c r="N200" s="8" t="str">
        <f t="shared" si="9"/>
        <v/>
      </c>
      <c r="O200" s="8" t="str">
        <f>_xlfn.IFERROR(N200*100+'Rec.'!I193,"")</f>
        <v/>
      </c>
      <c r="P200" s="8" t="str">
        <f t="shared" si="10"/>
        <v/>
      </c>
    </row>
    <row r="201" spans="1:16" ht="21.95" customHeight="1">
      <c r="A201" s="8" t="str">
        <f t="shared" si="11"/>
        <v/>
      </c>
      <c r="B201" s="8" t="str">
        <f aca="true" t="shared" si="12" ref="B201:B264">P201</f>
        <v/>
      </c>
      <c r="C201" s="20" t="str">
        <f>IF('Rec.'!H194&gt;0,COUNT('Rec.'!H$2:H194),"")</f>
        <v/>
      </c>
      <c r="D201" s="21" t="str">
        <f>IF(C201&gt;'Inf.'!$I$10,"",VLOOKUP(A201,'Q1.SL'!B:F,2,FALSE))</f>
        <v/>
      </c>
      <c r="E201" s="21" t="str">
        <f>IF(C201&gt;'Inf.'!$I$10,"",VLOOKUP(A201,'Q1.SL'!B:F,3,FALSE))</f>
        <v/>
      </c>
      <c r="F201" s="20" t="str">
        <f>IF(C201&gt;'Inf.'!$I$10,"",VLOOKUP(A201,'Q1.SL'!B:F,4,FALSE))</f>
        <v/>
      </c>
      <c r="G201" s="20" t="str">
        <f>IF(C201&gt;'Inf.'!$I$10,"",VLOOKUP(A201,'Q1.SL'!B:F,5,FALSE))</f>
        <v/>
      </c>
      <c r="H201" s="42"/>
      <c r="I201" s="42"/>
      <c r="J201" s="43"/>
      <c r="K201" s="42"/>
      <c r="L201" s="12" t="str">
        <f>_xlfn.IFERROR(IF(C201&gt;'Inf.'!$I$10,"",I201),"")</f>
        <v/>
      </c>
      <c r="M201" s="8" t="str">
        <f>_xlfn.IFERROR(IF('Inf.'!$C$10="Onsight",IF(L201="TOP",10^7+(10-J201)+(3-K201)*10,L201*10^5+(3-K201)*10),IF(L201="TOP",10^7+(3-K201)*10,L201*10^5+(3-K201)*10)),"")</f>
        <v/>
      </c>
      <c r="N201" s="8" t="str">
        <f aca="true" t="shared" si="13" ref="N201:N264">_xlfn.IFERROR(RANK(M201,M:M,0),"")</f>
        <v/>
      </c>
      <c r="O201" s="8" t="str">
        <f>_xlfn.IFERROR(N201*100+'Rec.'!I194,"")</f>
        <v/>
      </c>
      <c r="P201" s="8" t="str">
        <f aca="true" t="shared" si="14" ref="P201:P264">_xlfn.IFERROR(RANK(O201,O:O,1),"")</f>
        <v/>
      </c>
    </row>
    <row r="202" spans="1:16" ht="21.95" customHeight="1">
      <c r="A202" s="8" t="str">
        <f aca="true" t="shared" si="15" ref="A202:A265">_xlfn.IFERROR(IF((C202+ROUNDUP(MAX(C:C)/2,0))&gt;MAX(C:C),C202-ROUNDUP(MAX(C:C)/2,0)+IF(MOD(MAX(C:C),2)=0,0,1),C202+ROUNDUP(MAX(C:C)/2,0)),"")</f>
        <v/>
      </c>
      <c r="B202" s="8" t="str">
        <f t="shared" si="12"/>
        <v/>
      </c>
      <c r="C202" s="20" t="str">
        <f>IF('Rec.'!H195&gt;0,COUNT('Rec.'!H$2:H195),"")</f>
        <v/>
      </c>
      <c r="D202" s="21" t="str">
        <f>IF(C202&gt;'Inf.'!$I$10,"",VLOOKUP(A202,'Q1.SL'!B:F,2,FALSE))</f>
        <v/>
      </c>
      <c r="E202" s="21" t="str">
        <f>IF(C202&gt;'Inf.'!$I$10,"",VLOOKUP(A202,'Q1.SL'!B:F,3,FALSE))</f>
        <v/>
      </c>
      <c r="F202" s="20" t="str">
        <f>IF(C202&gt;'Inf.'!$I$10,"",VLOOKUP(A202,'Q1.SL'!B:F,4,FALSE))</f>
        <v/>
      </c>
      <c r="G202" s="20" t="str">
        <f>IF(C202&gt;'Inf.'!$I$10,"",VLOOKUP(A202,'Q1.SL'!B:F,5,FALSE))</f>
        <v/>
      </c>
      <c r="H202" s="42"/>
      <c r="I202" s="42"/>
      <c r="J202" s="43"/>
      <c r="K202" s="42"/>
      <c r="L202" s="12" t="str">
        <f>_xlfn.IFERROR(IF(C202&gt;'Inf.'!$I$10,"",I202),"")</f>
        <v/>
      </c>
      <c r="M202" s="8" t="str">
        <f>_xlfn.IFERROR(IF('Inf.'!$C$10="Onsight",IF(L202="TOP",10^7+(10-J202)+(3-K202)*10,L202*10^5+(3-K202)*10),IF(L202="TOP",10^7+(3-K202)*10,L202*10^5+(3-K202)*10)),"")</f>
        <v/>
      </c>
      <c r="N202" s="8" t="str">
        <f t="shared" si="13"/>
        <v/>
      </c>
      <c r="O202" s="8" t="str">
        <f>_xlfn.IFERROR(N202*100+'Rec.'!I195,"")</f>
        <v/>
      </c>
      <c r="P202" s="8" t="str">
        <f t="shared" si="14"/>
        <v/>
      </c>
    </row>
    <row r="203" spans="1:16" ht="21.95" customHeight="1">
      <c r="A203" s="8" t="str">
        <f t="shared" si="15"/>
        <v/>
      </c>
      <c r="B203" s="8" t="str">
        <f t="shared" si="12"/>
        <v/>
      </c>
      <c r="C203" s="20" t="str">
        <f>IF('Rec.'!H196&gt;0,COUNT('Rec.'!H$2:H196),"")</f>
        <v/>
      </c>
      <c r="D203" s="21" t="str">
        <f>IF(C203&gt;'Inf.'!$I$10,"",VLOOKUP(A203,'Q1.SL'!B:F,2,FALSE))</f>
        <v/>
      </c>
      <c r="E203" s="21" t="str">
        <f>IF(C203&gt;'Inf.'!$I$10,"",VLOOKUP(A203,'Q1.SL'!B:F,3,FALSE))</f>
        <v/>
      </c>
      <c r="F203" s="20" t="str">
        <f>IF(C203&gt;'Inf.'!$I$10,"",VLOOKUP(A203,'Q1.SL'!B:F,4,FALSE))</f>
        <v/>
      </c>
      <c r="G203" s="20" t="str">
        <f>IF(C203&gt;'Inf.'!$I$10,"",VLOOKUP(A203,'Q1.SL'!B:F,5,FALSE))</f>
        <v/>
      </c>
      <c r="H203" s="42"/>
      <c r="I203" s="42"/>
      <c r="J203" s="43"/>
      <c r="K203" s="42"/>
      <c r="L203" s="12" t="str">
        <f>_xlfn.IFERROR(IF(C203&gt;'Inf.'!$I$10,"",I203),"")</f>
        <v/>
      </c>
      <c r="M203" s="8" t="str">
        <f>_xlfn.IFERROR(IF('Inf.'!$C$10="Onsight",IF(L203="TOP",10^7+(10-J203)+(3-K203)*10,L203*10^5+(3-K203)*10),IF(L203="TOP",10^7+(3-K203)*10,L203*10^5+(3-K203)*10)),"")</f>
        <v/>
      </c>
      <c r="N203" s="8" t="str">
        <f t="shared" si="13"/>
        <v/>
      </c>
      <c r="O203" s="8" t="str">
        <f>_xlfn.IFERROR(N203*100+'Rec.'!I196,"")</f>
        <v/>
      </c>
      <c r="P203" s="8" t="str">
        <f t="shared" si="14"/>
        <v/>
      </c>
    </row>
    <row r="204" spans="1:16" ht="21.95" customHeight="1">
      <c r="A204" s="8" t="str">
        <f t="shared" si="15"/>
        <v/>
      </c>
      <c r="B204" s="8" t="str">
        <f t="shared" si="12"/>
        <v/>
      </c>
      <c r="C204" s="20" t="str">
        <f>IF('Rec.'!H197&gt;0,COUNT('Rec.'!H$2:H197),"")</f>
        <v/>
      </c>
      <c r="D204" s="21" t="str">
        <f>IF(C204&gt;'Inf.'!$I$10,"",VLOOKUP(A204,'Q1.SL'!B:F,2,FALSE))</f>
        <v/>
      </c>
      <c r="E204" s="21" t="str">
        <f>IF(C204&gt;'Inf.'!$I$10,"",VLOOKUP(A204,'Q1.SL'!B:F,3,FALSE))</f>
        <v/>
      </c>
      <c r="F204" s="20" t="str">
        <f>IF(C204&gt;'Inf.'!$I$10,"",VLOOKUP(A204,'Q1.SL'!B:F,4,FALSE))</f>
        <v/>
      </c>
      <c r="G204" s="20" t="str">
        <f>IF(C204&gt;'Inf.'!$I$10,"",VLOOKUP(A204,'Q1.SL'!B:F,5,FALSE))</f>
        <v/>
      </c>
      <c r="H204" s="42"/>
      <c r="I204" s="42"/>
      <c r="J204" s="43"/>
      <c r="K204" s="42"/>
      <c r="L204" s="12" t="str">
        <f>_xlfn.IFERROR(IF(C204&gt;'Inf.'!$I$10,"",I204),"")</f>
        <v/>
      </c>
      <c r="M204" s="8" t="str">
        <f>_xlfn.IFERROR(IF('Inf.'!$C$10="Onsight",IF(L204="TOP",10^7+(10-J204)+(3-K204)*10,L204*10^5+(3-K204)*10),IF(L204="TOP",10^7+(3-K204)*10,L204*10^5+(3-K204)*10)),"")</f>
        <v/>
      </c>
      <c r="N204" s="8" t="str">
        <f t="shared" si="13"/>
        <v/>
      </c>
      <c r="O204" s="8" t="str">
        <f>_xlfn.IFERROR(N204*100+'Rec.'!I197,"")</f>
        <v/>
      </c>
      <c r="P204" s="8" t="str">
        <f t="shared" si="14"/>
        <v/>
      </c>
    </row>
    <row r="205" spans="1:16" ht="21.95" customHeight="1">
      <c r="A205" s="8" t="str">
        <f t="shared" si="15"/>
        <v/>
      </c>
      <c r="B205" s="8" t="str">
        <f t="shared" si="12"/>
        <v/>
      </c>
      <c r="C205" s="20" t="str">
        <f>IF('Rec.'!H198&gt;0,COUNT('Rec.'!H$2:H198),"")</f>
        <v/>
      </c>
      <c r="D205" s="21" t="str">
        <f>IF(C205&gt;'Inf.'!$I$10,"",VLOOKUP(A205,'Q1.SL'!B:F,2,FALSE))</f>
        <v/>
      </c>
      <c r="E205" s="21" t="str">
        <f>IF(C205&gt;'Inf.'!$I$10,"",VLOOKUP(A205,'Q1.SL'!B:F,3,FALSE))</f>
        <v/>
      </c>
      <c r="F205" s="20" t="str">
        <f>IF(C205&gt;'Inf.'!$I$10,"",VLOOKUP(A205,'Q1.SL'!B:F,4,FALSE))</f>
        <v/>
      </c>
      <c r="G205" s="20" t="str">
        <f>IF(C205&gt;'Inf.'!$I$10,"",VLOOKUP(A205,'Q1.SL'!B:F,5,FALSE))</f>
        <v/>
      </c>
      <c r="H205" s="42"/>
      <c r="I205" s="42"/>
      <c r="J205" s="43"/>
      <c r="K205" s="42"/>
      <c r="L205" s="12" t="str">
        <f>_xlfn.IFERROR(IF(C205&gt;'Inf.'!$I$10,"",I205),"")</f>
        <v/>
      </c>
      <c r="M205" s="8" t="str">
        <f>_xlfn.IFERROR(IF('Inf.'!$C$10="Onsight",IF(L205="TOP",10^7+(10-J205)+(3-K205)*10,L205*10^5+(3-K205)*10),IF(L205="TOP",10^7+(3-K205)*10,L205*10^5+(3-K205)*10)),"")</f>
        <v/>
      </c>
      <c r="N205" s="8" t="str">
        <f t="shared" si="13"/>
        <v/>
      </c>
      <c r="O205" s="8" t="str">
        <f>_xlfn.IFERROR(N205*100+'Rec.'!I198,"")</f>
        <v/>
      </c>
      <c r="P205" s="8" t="str">
        <f t="shared" si="14"/>
        <v/>
      </c>
    </row>
    <row r="206" spans="1:16" ht="21.95" customHeight="1">
      <c r="A206" s="8" t="str">
        <f t="shared" si="15"/>
        <v/>
      </c>
      <c r="B206" s="8" t="str">
        <f t="shared" si="12"/>
        <v/>
      </c>
      <c r="C206" s="20" t="str">
        <f>IF('Rec.'!H199&gt;0,COUNT('Rec.'!H$2:H199),"")</f>
        <v/>
      </c>
      <c r="D206" s="21" t="str">
        <f>IF(C206&gt;'Inf.'!$I$10,"",VLOOKUP(A206,'Q1.SL'!B:F,2,FALSE))</f>
        <v/>
      </c>
      <c r="E206" s="21" t="str">
        <f>IF(C206&gt;'Inf.'!$I$10,"",VLOOKUP(A206,'Q1.SL'!B:F,3,FALSE))</f>
        <v/>
      </c>
      <c r="F206" s="20" t="str">
        <f>IF(C206&gt;'Inf.'!$I$10,"",VLOOKUP(A206,'Q1.SL'!B:F,4,FALSE))</f>
        <v/>
      </c>
      <c r="G206" s="20" t="str">
        <f>IF(C206&gt;'Inf.'!$I$10,"",VLOOKUP(A206,'Q1.SL'!B:F,5,FALSE))</f>
        <v/>
      </c>
      <c r="H206" s="42"/>
      <c r="I206" s="42"/>
      <c r="J206" s="43"/>
      <c r="K206" s="42"/>
      <c r="L206" s="12" t="str">
        <f>_xlfn.IFERROR(IF(C206&gt;'Inf.'!$I$10,"",I206),"")</f>
        <v/>
      </c>
      <c r="M206" s="8" t="str">
        <f>_xlfn.IFERROR(IF('Inf.'!$C$10="Onsight",IF(L206="TOP",10^7+(10-J206)+(3-K206)*10,L206*10^5+(3-K206)*10),IF(L206="TOP",10^7+(3-K206)*10,L206*10^5+(3-K206)*10)),"")</f>
        <v/>
      </c>
      <c r="N206" s="8" t="str">
        <f t="shared" si="13"/>
        <v/>
      </c>
      <c r="O206" s="8" t="str">
        <f>_xlfn.IFERROR(N206*100+'Rec.'!I199,"")</f>
        <v/>
      </c>
      <c r="P206" s="8" t="str">
        <f t="shared" si="14"/>
        <v/>
      </c>
    </row>
    <row r="207" spans="1:16" ht="21.95" customHeight="1">
      <c r="A207" s="8" t="str">
        <f t="shared" si="15"/>
        <v/>
      </c>
      <c r="B207" s="8" t="str">
        <f t="shared" si="12"/>
        <v/>
      </c>
      <c r="C207" s="20" t="str">
        <f>IF('Rec.'!H200&gt;0,COUNT('Rec.'!H$2:H200),"")</f>
        <v/>
      </c>
      <c r="D207" s="21" t="str">
        <f>IF(C207&gt;'Inf.'!$I$10,"",VLOOKUP(A207,'Q1.SL'!B:F,2,FALSE))</f>
        <v/>
      </c>
      <c r="E207" s="21" t="str">
        <f>IF(C207&gt;'Inf.'!$I$10,"",VLOOKUP(A207,'Q1.SL'!B:F,3,FALSE))</f>
        <v/>
      </c>
      <c r="F207" s="20" t="str">
        <f>IF(C207&gt;'Inf.'!$I$10,"",VLOOKUP(A207,'Q1.SL'!B:F,4,FALSE))</f>
        <v/>
      </c>
      <c r="G207" s="20" t="str">
        <f>IF(C207&gt;'Inf.'!$I$10,"",VLOOKUP(A207,'Q1.SL'!B:F,5,FALSE))</f>
        <v/>
      </c>
      <c r="H207" s="42"/>
      <c r="I207" s="42"/>
      <c r="J207" s="43"/>
      <c r="K207" s="42"/>
      <c r="L207" s="12" t="str">
        <f>_xlfn.IFERROR(IF(C207&gt;'Inf.'!$I$10,"",I207),"")</f>
        <v/>
      </c>
      <c r="M207" s="8" t="str">
        <f>_xlfn.IFERROR(IF('Inf.'!$C$10="Onsight",IF(L207="TOP",10^7+(10-J207)+(3-K207)*10,L207*10^5+(3-K207)*10),IF(L207="TOP",10^7+(3-K207)*10,L207*10^5+(3-K207)*10)),"")</f>
        <v/>
      </c>
      <c r="N207" s="8" t="str">
        <f t="shared" si="13"/>
        <v/>
      </c>
      <c r="O207" s="8" t="str">
        <f>_xlfn.IFERROR(N207*100+'Rec.'!I200,"")</f>
        <v/>
      </c>
      <c r="P207" s="8" t="str">
        <f t="shared" si="14"/>
        <v/>
      </c>
    </row>
    <row r="208" spans="1:16" ht="21.95" customHeight="1">
      <c r="A208" s="8" t="str">
        <f t="shared" si="15"/>
        <v/>
      </c>
      <c r="B208" s="8" t="str">
        <f t="shared" si="12"/>
        <v/>
      </c>
      <c r="C208" s="20" t="str">
        <f>IF('Rec.'!H201&gt;0,COUNT('Rec.'!H$2:H201),"")</f>
        <v/>
      </c>
      <c r="D208" s="21" t="str">
        <f>IF(C208&gt;'Inf.'!$I$10,"",VLOOKUP(A208,'Q1.SL'!B:F,2,FALSE))</f>
        <v/>
      </c>
      <c r="E208" s="21" t="str">
        <f>IF(C208&gt;'Inf.'!$I$10,"",VLOOKUP(A208,'Q1.SL'!B:F,3,FALSE))</f>
        <v/>
      </c>
      <c r="F208" s="20" t="str">
        <f>IF(C208&gt;'Inf.'!$I$10,"",VLOOKUP(A208,'Q1.SL'!B:F,4,FALSE))</f>
        <v/>
      </c>
      <c r="G208" s="20" t="str">
        <f>IF(C208&gt;'Inf.'!$I$10,"",VLOOKUP(A208,'Q1.SL'!B:F,5,FALSE))</f>
        <v/>
      </c>
      <c r="H208" s="42"/>
      <c r="I208" s="42"/>
      <c r="J208" s="43"/>
      <c r="K208" s="42"/>
      <c r="L208" s="12" t="str">
        <f>_xlfn.IFERROR(IF(C208&gt;'Inf.'!$I$10,"",I208),"")</f>
        <v/>
      </c>
      <c r="M208" s="8" t="str">
        <f>_xlfn.IFERROR(IF('Inf.'!$C$10="Onsight",IF(L208="TOP",10^7+(10-J208)+(3-K208)*10,L208*10^5+(3-K208)*10),IF(L208="TOP",10^7+(3-K208)*10,L208*10^5+(3-K208)*10)),"")</f>
        <v/>
      </c>
      <c r="N208" s="8" t="str">
        <f t="shared" si="13"/>
        <v/>
      </c>
      <c r="O208" s="8" t="str">
        <f>_xlfn.IFERROR(N208*100+'Rec.'!I201,"")</f>
        <v/>
      </c>
      <c r="P208" s="8" t="str">
        <f t="shared" si="14"/>
        <v/>
      </c>
    </row>
    <row r="209" spans="1:16" ht="21.95" customHeight="1">
      <c r="A209" s="8" t="str">
        <f t="shared" si="15"/>
        <v/>
      </c>
      <c r="B209" s="8" t="str">
        <f t="shared" si="12"/>
        <v/>
      </c>
      <c r="C209" s="20" t="str">
        <f>IF('Rec.'!H202&gt;0,COUNT('Rec.'!H$2:H202),"")</f>
        <v/>
      </c>
      <c r="D209" s="21" t="str">
        <f>IF(C209&gt;'Inf.'!$I$10,"",VLOOKUP(A209,'Q1.SL'!B:F,2,FALSE))</f>
        <v/>
      </c>
      <c r="E209" s="21" t="str">
        <f>IF(C209&gt;'Inf.'!$I$10,"",VLOOKUP(A209,'Q1.SL'!B:F,3,FALSE))</f>
        <v/>
      </c>
      <c r="F209" s="20" t="str">
        <f>IF(C209&gt;'Inf.'!$I$10,"",VLOOKUP(A209,'Q1.SL'!B:F,4,FALSE))</f>
        <v/>
      </c>
      <c r="G209" s="20" t="str">
        <f>IF(C209&gt;'Inf.'!$I$10,"",VLOOKUP(A209,'Q1.SL'!B:F,5,FALSE))</f>
        <v/>
      </c>
      <c r="H209" s="42"/>
      <c r="I209" s="42"/>
      <c r="J209" s="43"/>
      <c r="K209" s="42"/>
      <c r="L209" s="12" t="str">
        <f>_xlfn.IFERROR(IF(C209&gt;'Inf.'!$I$10,"",I209),"")</f>
        <v/>
      </c>
      <c r="M209" s="8" t="str">
        <f>_xlfn.IFERROR(IF('Inf.'!$C$10="Onsight",IF(L209="TOP",10^7+(10-J209)+(3-K209)*10,L209*10^5+(3-K209)*10),IF(L209="TOP",10^7+(3-K209)*10,L209*10^5+(3-K209)*10)),"")</f>
        <v/>
      </c>
      <c r="N209" s="8" t="str">
        <f t="shared" si="13"/>
        <v/>
      </c>
      <c r="O209" s="8" t="str">
        <f>_xlfn.IFERROR(N209*100+'Rec.'!I202,"")</f>
        <v/>
      </c>
      <c r="P209" s="8" t="str">
        <f t="shared" si="14"/>
        <v/>
      </c>
    </row>
    <row r="210" spans="1:16" ht="21.95" customHeight="1">
      <c r="A210" s="8" t="str">
        <f t="shared" si="15"/>
        <v/>
      </c>
      <c r="B210" s="8" t="str">
        <f t="shared" si="12"/>
        <v/>
      </c>
      <c r="C210" s="20" t="str">
        <f>IF('Rec.'!H203&gt;0,COUNT('Rec.'!H$2:H203),"")</f>
        <v/>
      </c>
      <c r="D210" s="21" t="str">
        <f>IF(C210&gt;'Inf.'!$I$10,"",VLOOKUP(A210,'Q1.SL'!B:F,2,FALSE))</f>
        <v/>
      </c>
      <c r="E210" s="21" t="str">
        <f>IF(C210&gt;'Inf.'!$I$10,"",VLOOKUP(A210,'Q1.SL'!B:F,3,FALSE))</f>
        <v/>
      </c>
      <c r="F210" s="20" t="str">
        <f>IF(C210&gt;'Inf.'!$I$10,"",VLOOKUP(A210,'Q1.SL'!B:F,4,FALSE))</f>
        <v/>
      </c>
      <c r="G210" s="20" t="str">
        <f>IF(C210&gt;'Inf.'!$I$10,"",VLOOKUP(A210,'Q1.SL'!B:F,5,FALSE))</f>
        <v/>
      </c>
      <c r="H210" s="42"/>
      <c r="I210" s="42"/>
      <c r="J210" s="43"/>
      <c r="K210" s="42"/>
      <c r="L210" s="12" t="str">
        <f>_xlfn.IFERROR(IF(C210&gt;'Inf.'!$I$10,"",I210),"")</f>
        <v/>
      </c>
      <c r="M210" s="8" t="str">
        <f>_xlfn.IFERROR(IF('Inf.'!$C$10="Onsight",IF(L210="TOP",10^7+(10-J210)+(3-K210)*10,L210*10^5+(3-K210)*10),IF(L210="TOP",10^7+(3-K210)*10,L210*10^5+(3-K210)*10)),"")</f>
        <v/>
      </c>
      <c r="N210" s="8" t="str">
        <f t="shared" si="13"/>
        <v/>
      </c>
      <c r="O210" s="8" t="str">
        <f>_xlfn.IFERROR(N210*100+'Rec.'!I203,"")</f>
        <v/>
      </c>
      <c r="P210" s="8" t="str">
        <f t="shared" si="14"/>
        <v/>
      </c>
    </row>
    <row r="211" spans="1:16" ht="21.95" customHeight="1">
      <c r="A211" s="8" t="str">
        <f t="shared" si="15"/>
        <v/>
      </c>
      <c r="B211" s="8" t="str">
        <f t="shared" si="12"/>
        <v/>
      </c>
      <c r="C211" s="20" t="str">
        <f>IF('Rec.'!H204&gt;0,COUNT('Rec.'!H$2:H204),"")</f>
        <v/>
      </c>
      <c r="D211" s="21" t="str">
        <f>IF(C211&gt;'Inf.'!$I$10,"",VLOOKUP(A211,'Q1.SL'!B:F,2,FALSE))</f>
        <v/>
      </c>
      <c r="E211" s="21" t="str">
        <f>IF(C211&gt;'Inf.'!$I$10,"",VLOOKUP(A211,'Q1.SL'!B:F,3,FALSE))</f>
        <v/>
      </c>
      <c r="F211" s="20" t="str">
        <f>IF(C211&gt;'Inf.'!$I$10,"",VLOOKUP(A211,'Q1.SL'!B:F,4,FALSE))</f>
        <v/>
      </c>
      <c r="G211" s="20" t="str">
        <f>IF(C211&gt;'Inf.'!$I$10,"",VLOOKUP(A211,'Q1.SL'!B:F,5,FALSE))</f>
        <v/>
      </c>
      <c r="H211" s="42"/>
      <c r="I211" s="42"/>
      <c r="J211" s="43"/>
      <c r="K211" s="42"/>
      <c r="L211" s="12" t="str">
        <f>_xlfn.IFERROR(IF(C211&gt;'Inf.'!$I$10,"",I211),"")</f>
        <v/>
      </c>
      <c r="M211" s="8" t="str">
        <f>_xlfn.IFERROR(IF('Inf.'!$C$10="Onsight",IF(L211="TOP",10^7+(10-J211)+(3-K211)*10,L211*10^5+(3-K211)*10),IF(L211="TOP",10^7+(3-K211)*10,L211*10^5+(3-K211)*10)),"")</f>
        <v/>
      </c>
      <c r="N211" s="8" t="str">
        <f t="shared" si="13"/>
        <v/>
      </c>
      <c r="O211" s="8" t="str">
        <f>_xlfn.IFERROR(N211*100+'Rec.'!I204,"")</f>
        <v/>
      </c>
      <c r="P211" s="8" t="str">
        <f t="shared" si="14"/>
        <v/>
      </c>
    </row>
    <row r="212" spans="1:16" ht="21.95" customHeight="1">
      <c r="A212" s="8" t="str">
        <f t="shared" si="15"/>
        <v/>
      </c>
      <c r="B212" s="8" t="str">
        <f t="shared" si="12"/>
        <v/>
      </c>
      <c r="C212" s="20" t="str">
        <f>IF('Rec.'!H205&gt;0,COUNT('Rec.'!H$2:H205),"")</f>
        <v/>
      </c>
      <c r="D212" s="21" t="str">
        <f>IF(C212&gt;'Inf.'!$I$10,"",VLOOKUP(A212,'Q1.SL'!B:F,2,FALSE))</f>
        <v/>
      </c>
      <c r="E212" s="21" t="str">
        <f>IF(C212&gt;'Inf.'!$I$10,"",VLOOKUP(A212,'Q1.SL'!B:F,3,FALSE))</f>
        <v/>
      </c>
      <c r="F212" s="20" t="str">
        <f>IF(C212&gt;'Inf.'!$I$10,"",VLOOKUP(A212,'Q1.SL'!B:F,4,FALSE))</f>
        <v/>
      </c>
      <c r="G212" s="20" t="str">
        <f>IF(C212&gt;'Inf.'!$I$10,"",VLOOKUP(A212,'Q1.SL'!B:F,5,FALSE))</f>
        <v/>
      </c>
      <c r="H212" s="42"/>
      <c r="I212" s="42"/>
      <c r="J212" s="43"/>
      <c r="K212" s="42"/>
      <c r="L212" s="12" t="str">
        <f>_xlfn.IFERROR(IF(C212&gt;'Inf.'!$I$10,"",I212),"")</f>
        <v/>
      </c>
      <c r="M212" s="8" t="str">
        <f>_xlfn.IFERROR(IF('Inf.'!$C$10="Onsight",IF(L212="TOP",10^7+(10-J212)+(3-K212)*10,L212*10^5+(3-K212)*10),IF(L212="TOP",10^7+(3-K212)*10,L212*10^5+(3-K212)*10)),"")</f>
        <v/>
      </c>
      <c r="N212" s="8" t="str">
        <f t="shared" si="13"/>
        <v/>
      </c>
      <c r="O212" s="8" t="str">
        <f>_xlfn.IFERROR(N212*100+'Rec.'!I205,"")</f>
        <v/>
      </c>
      <c r="P212" s="8" t="str">
        <f t="shared" si="14"/>
        <v/>
      </c>
    </row>
    <row r="213" spans="1:16" ht="21.95" customHeight="1">
      <c r="A213" s="8" t="str">
        <f t="shared" si="15"/>
        <v/>
      </c>
      <c r="B213" s="8" t="str">
        <f t="shared" si="12"/>
        <v/>
      </c>
      <c r="C213" s="20" t="str">
        <f>IF('Rec.'!H206&gt;0,COUNT('Rec.'!H$2:H206),"")</f>
        <v/>
      </c>
      <c r="D213" s="21" t="str">
        <f>IF(C213&gt;'Inf.'!$I$10,"",VLOOKUP(A213,'Q1.SL'!B:F,2,FALSE))</f>
        <v/>
      </c>
      <c r="E213" s="21" t="str">
        <f>IF(C213&gt;'Inf.'!$I$10,"",VLOOKUP(A213,'Q1.SL'!B:F,3,FALSE))</f>
        <v/>
      </c>
      <c r="F213" s="20" t="str">
        <f>IF(C213&gt;'Inf.'!$I$10,"",VLOOKUP(A213,'Q1.SL'!B:F,4,FALSE))</f>
        <v/>
      </c>
      <c r="G213" s="20" t="str">
        <f>IF(C213&gt;'Inf.'!$I$10,"",VLOOKUP(A213,'Q1.SL'!B:F,5,FALSE))</f>
        <v/>
      </c>
      <c r="H213" s="42"/>
      <c r="I213" s="42"/>
      <c r="J213" s="43"/>
      <c r="K213" s="42"/>
      <c r="L213" s="12" t="str">
        <f>_xlfn.IFERROR(IF(C213&gt;'Inf.'!$I$10,"",I213),"")</f>
        <v/>
      </c>
      <c r="M213" s="8" t="str">
        <f>_xlfn.IFERROR(IF('Inf.'!$C$10="Onsight",IF(L213="TOP",10^7+(10-J213)+(3-K213)*10,L213*10^5+(3-K213)*10),IF(L213="TOP",10^7+(3-K213)*10,L213*10^5+(3-K213)*10)),"")</f>
        <v/>
      </c>
      <c r="N213" s="8" t="str">
        <f t="shared" si="13"/>
        <v/>
      </c>
      <c r="O213" s="8" t="str">
        <f>_xlfn.IFERROR(N213*100+'Rec.'!I206,"")</f>
        <v/>
      </c>
      <c r="P213" s="8" t="str">
        <f t="shared" si="14"/>
        <v/>
      </c>
    </row>
    <row r="214" spans="1:16" ht="21.95" customHeight="1">
      <c r="A214" s="8" t="str">
        <f t="shared" si="15"/>
        <v/>
      </c>
      <c r="B214" s="8" t="str">
        <f t="shared" si="12"/>
        <v/>
      </c>
      <c r="C214" s="20" t="str">
        <f>IF('Rec.'!H207&gt;0,COUNT('Rec.'!H$2:H207),"")</f>
        <v/>
      </c>
      <c r="D214" s="21" t="str">
        <f>IF(C214&gt;'Inf.'!$I$10,"",VLOOKUP(A214,'Q1.SL'!B:F,2,FALSE))</f>
        <v/>
      </c>
      <c r="E214" s="21" t="str">
        <f>IF(C214&gt;'Inf.'!$I$10,"",VLOOKUP(A214,'Q1.SL'!B:F,3,FALSE))</f>
        <v/>
      </c>
      <c r="F214" s="20" t="str">
        <f>IF(C214&gt;'Inf.'!$I$10,"",VLOOKUP(A214,'Q1.SL'!B:F,4,FALSE))</f>
        <v/>
      </c>
      <c r="G214" s="20" t="str">
        <f>IF(C214&gt;'Inf.'!$I$10,"",VLOOKUP(A214,'Q1.SL'!B:F,5,FALSE))</f>
        <v/>
      </c>
      <c r="H214" s="42"/>
      <c r="I214" s="42"/>
      <c r="J214" s="43"/>
      <c r="K214" s="42"/>
      <c r="L214" s="12" t="str">
        <f>_xlfn.IFERROR(IF(C214&gt;'Inf.'!$I$10,"",I214),"")</f>
        <v/>
      </c>
      <c r="M214" s="8" t="str">
        <f>_xlfn.IFERROR(IF('Inf.'!$C$10="Onsight",IF(L214="TOP",10^7+(10-J214)+(3-K214)*10,L214*10^5+(3-K214)*10),IF(L214="TOP",10^7+(3-K214)*10,L214*10^5+(3-K214)*10)),"")</f>
        <v/>
      </c>
      <c r="N214" s="8" t="str">
        <f t="shared" si="13"/>
        <v/>
      </c>
      <c r="O214" s="8" t="str">
        <f>_xlfn.IFERROR(N214*100+'Rec.'!I207,"")</f>
        <v/>
      </c>
      <c r="P214" s="8" t="str">
        <f t="shared" si="14"/>
        <v/>
      </c>
    </row>
    <row r="215" spans="1:16" ht="21.95" customHeight="1">
      <c r="A215" s="8" t="str">
        <f t="shared" si="15"/>
        <v/>
      </c>
      <c r="B215" s="8" t="str">
        <f t="shared" si="12"/>
        <v/>
      </c>
      <c r="C215" s="20" t="str">
        <f>IF('Rec.'!H208&gt;0,COUNT('Rec.'!H$2:H208),"")</f>
        <v/>
      </c>
      <c r="D215" s="21" t="str">
        <f>IF(C215&gt;'Inf.'!$I$10,"",VLOOKUP(A215,'Q1.SL'!B:F,2,FALSE))</f>
        <v/>
      </c>
      <c r="E215" s="21" t="str">
        <f>IF(C215&gt;'Inf.'!$I$10,"",VLOOKUP(A215,'Q1.SL'!B:F,3,FALSE))</f>
        <v/>
      </c>
      <c r="F215" s="20" t="str">
        <f>IF(C215&gt;'Inf.'!$I$10,"",VLOOKUP(A215,'Q1.SL'!B:F,4,FALSE))</f>
        <v/>
      </c>
      <c r="G215" s="20" t="str">
        <f>IF(C215&gt;'Inf.'!$I$10,"",VLOOKUP(A215,'Q1.SL'!B:F,5,FALSE))</f>
        <v/>
      </c>
      <c r="H215" s="42"/>
      <c r="I215" s="42"/>
      <c r="J215" s="43"/>
      <c r="K215" s="42"/>
      <c r="L215" s="12" t="str">
        <f>_xlfn.IFERROR(IF(C215&gt;'Inf.'!$I$10,"",I215),"")</f>
        <v/>
      </c>
      <c r="M215" s="8" t="str">
        <f>_xlfn.IFERROR(IF('Inf.'!$C$10="Onsight",IF(L215="TOP",10^7+(10-J215)+(3-K215)*10,L215*10^5+(3-K215)*10),IF(L215="TOP",10^7+(3-K215)*10,L215*10^5+(3-K215)*10)),"")</f>
        <v/>
      </c>
      <c r="N215" s="8" t="str">
        <f t="shared" si="13"/>
        <v/>
      </c>
      <c r="O215" s="8" t="str">
        <f>_xlfn.IFERROR(N215*100+'Rec.'!I208,"")</f>
        <v/>
      </c>
      <c r="P215" s="8" t="str">
        <f t="shared" si="14"/>
        <v/>
      </c>
    </row>
    <row r="216" spans="1:16" ht="21.95" customHeight="1">
      <c r="A216" s="8" t="str">
        <f t="shared" si="15"/>
        <v/>
      </c>
      <c r="B216" s="8" t="str">
        <f t="shared" si="12"/>
        <v/>
      </c>
      <c r="C216" s="20" t="str">
        <f>IF('Rec.'!H209&gt;0,COUNT('Rec.'!H$2:H209),"")</f>
        <v/>
      </c>
      <c r="D216" s="21" t="str">
        <f>IF(C216&gt;'Inf.'!$I$10,"",VLOOKUP(A216,'Q1.SL'!B:F,2,FALSE))</f>
        <v/>
      </c>
      <c r="E216" s="21" t="str">
        <f>IF(C216&gt;'Inf.'!$I$10,"",VLOOKUP(A216,'Q1.SL'!B:F,3,FALSE))</f>
        <v/>
      </c>
      <c r="F216" s="20" t="str">
        <f>IF(C216&gt;'Inf.'!$I$10,"",VLOOKUP(A216,'Q1.SL'!B:F,4,FALSE))</f>
        <v/>
      </c>
      <c r="G216" s="20" t="str">
        <f>IF(C216&gt;'Inf.'!$I$10,"",VLOOKUP(A216,'Q1.SL'!B:F,5,FALSE))</f>
        <v/>
      </c>
      <c r="H216" s="42"/>
      <c r="I216" s="42"/>
      <c r="J216" s="43"/>
      <c r="K216" s="42"/>
      <c r="L216" s="12" t="str">
        <f>_xlfn.IFERROR(IF(C216&gt;'Inf.'!$I$10,"",I216),"")</f>
        <v/>
      </c>
      <c r="M216" s="8" t="str">
        <f>_xlfn.IFERROR(IF('Inf.'!$C$10="Onsight",IF(L216="TOP",10^7+(10-J216)+(3-K216)*10,L216*10^5+(3-K216)*10),IF(L216="TOP",10^7+(3-K216)*10,L216*10^5+(3-K216)*10)),"")</f>
        <v/>
      </c>
      <c r="N216" s="8" t="str">
        <f t="shared" si="13"/>
        <v/>
      </c>
      <c r="O216" s="8" t="str">
        <f>_xlfn.IFERROR(N216*100+'Rec.'!I209,"")</f>
        <v/>
      </c>
      <c r="P216" s="8" t="str">
        <f t="shared" si="14"/>
        <v/>
      </c>
    </row>
    <row r="217" spans="1:16" ht="21.95" customHeight="1">
      <c r="A217" s="8" t="str">
        <f t="shared" si="15"/>
        <v/>
      </c>
      <c r="B217" s="8" t="str">
        <f t="shared" si="12"/>
        <v/>
      </c>
      <c r="C217" s="20" t="str">
        <f>IF('Rec.'!H210&gt;0,COUNT('Rec.'!H$2:H210),"")</f>
        <v/>
      </c>
      <c r="D217" s="21" t="str">
        <f>IF(C217&gt;'Inf.'!$I$10,"",VLOOKUP(A217,'Q1.SL'!B:F,2,FALSE))</f>
        <v/>
      </c>
      <c r="E217" s="21" t="str">
        <f>IF(C217&gt;'Inf.'!$I$10,"",VLOOKUP(A217,'Q1.SL'!B:F,3,FALSE))</f>
        <v/>
      </c>
      <c r="F217" s="20" t="str">
        <f>IF(C217&gt;'Inf.'!$I$10,"",VLOOKUP(A217,'Q1.SL'!B:F,4,FALSE))</f>
        <v/>
      </c>
      <c r="G217" s="20" t="str">
        <f>IF(C217&gt;'Inf.'!$I$10,"",VLOOKUP(A217,'Q1.SL'!B:F,5,FALSE))</f>
        <v/>
      </c>
      <c r="H217" s="42"/>
      <c r="I217" s="42"/>
      <c r="J217" s="43"/>
      <c r="K217" s="42"/>
      <c r="L217" s="12" t="str">
        <f>_xlfn.IFERROR(IF(C217&gt;'Inf.'!$I$10,"",I217),"")</f>
        <v/>
      </c>
      <c r="M217" s="8" t="str">
        <f>_xlfn.IFERROR(IF('Inf.'!$C$10="Onsight",IF(L217="TOP",10^7+(10-J217)+(3-K217)*10,L217*10^5+(3-K217)*10),IF(L217="TOP",10^7+(3-K217)*10,L217*10^5+(3-K217)*10)),"")</f>
        <v/>
      </c>
      <c r="N217" s="8" t="str">
        <f t="shared" si="13"/>
        <v/>
      </c>
      <c r="O217" s="8" t="str">
        <f>_xlfn.IFERROR(N217*100+'Rec.'!I210,"")</f>
        <v/>
      </c>
      <c r="P217" s="8" t="str">
        <f t="shared" si="14"/>
        <v/>
      </c>
    </row>
    <row r="218" spans="1:16" ht="21.95" customHeight="1">
      <c r="A218" s="8" t="str">
        <f t="shared" si="15"/>
        <v/>
      </c>
      <c r="B218" s="8" t="str">
        <f t="shared" si="12"/>
        <v/>
      </c>
      <c r="C218" s="20" t="str">
        <f>IF('Rec.'!H211&gt;0,COUNT('Rec.'!H$2:H211),"")</f>
        <v/>
      </c>
      <c r="D218" s="21" t="str">
        <f>IF(C218&gt;'Inf.'!$I$10,"",VLOOKUP(A218,'Q1.SL'!B:F,2,FALSE))</f>
        <v/>
      </c>
      <c r="E218" s="21" t="str">
        <f>IF(C218&gt;'Inf.'!$I$10,"",VLOOKUP(A218,'Q1.SL'!B:F,3,FALSE))</f>
        <v/>
      </c>
      <c r="F218" s="20" t="str">
        <f>IF(C218&gt;'Inf.'!$I$10,"",VLOOKUP(A218,'Q1.SL'!B:F,4,FALSE))</f>
        <v/>
      </c>
      <c r="G218" s="20" t="str">
        <f>IF(C218&gt;'Inf.'!$I$10,"",VLOOKUP(A218,'Q1.SL'!B:F,5,FALSE))</f>
        <v/>
      </c>
      <c r="H218" s="42"/>
      <c r="I218" s="42"/>
      <c r="J218" s="43"/>
      <c r="K218" s="42"/>
      <c r="L218" s="12" t="str">
        <f>_xlfn.IFERROR(IF(C218&gt;'Inf.'!$I$10,"",I218),"")</f>
        <v/>
      </c>
      <c r="M218" s="8" t="str">
        <f>_xlfn.IFERROR(IF('Inf.'!$C$10="Onsight",IF(L218="TOP",10^7+(10-J218)+(3-K218)*10,L218*10^5+(3-K218)*10),IF(L218="TOP",10^7+(3-K218)*10,L218*10^5+(3-K218)*10)),"")</f>
        <v/>
      </c>
      <c r="N218" s="8" t="str">
        <f t="shared" si="13"/>
        <v/>
      </c>
      <c r="O218" s="8" t="str">
        <f>_xlfn.IFERROR(N218*100+'Rec.'!I211,"")</f>
        <v/>
      </c>
      <c r="P218" s="8" t="str">
        <f t="shared" si="14"/>
        <v/>
      </c>
    </row>
    <row r="219" spans="1:16" ht="21.95" customHeight="1">
      <c r="A219" s="8" t="str">
        <f t="shared" si="15"/>
        <v/>
      </c>
      <c r="B219" s="8" t="str">
        <f t="shared" si="12"/>
        <v/>
      </c>
      <c r="C219" s="20" t="str">
        <f>IF('Rec.'!H212&gt;0,COUNT('Rec.'!H$2:H212),"")</f>
        <v/>
      </c>
      <c r="D219" s="21" t="str">
        <f>IF(C219&gt;'Inf.'!$I$10,"",VLOOKUP(A219,'Q1.SL'!B:F,2,FALSE))</f>
        <v/>
      </c>
      <c r="E219" s="21" t="str">
        <f>IF(C219&gt;'Inf.'!$I$10,"",VLOOKUP(A219,'Q1.SL'!B:F,3,FALSE))</f>
        <v/>
      </c>
      <c r="F219" s="20" t="str">
        <f>IF(C219&gt;'Inf.'!$I$10,"",VLOOKUP(A219,'Q1.SL'!B:F,4,FALSE))</f>
        <v/>
      </c>
      <c r="G219" s="20" t="str">
        <f>IF(C219&gt;'Inf.'!$I$10,"",VLOOKUP(A219,'Q1.SL'!B:F,5,FALSE))</f>
        <v/>
      </c>
      <c r="H219" s="42"/>
      <c r="I219" s="42"/>
      <c r="J219" s="43"/>
      <c r="K219" s="42"/>
      <c r="L219" s="12" t="str">
        <f>_xlfn.IFERROR(IF(C219&gt;'Inf.'!$I$10,"",I219),"")</f>
        <v/>
      </c>
      <c r="M219" s="8" t="str">
        <f>_xlfn.IFERROR(IF('Inf.'!$C$10="Onsight",IF(L219="TOP",10^7+(10-J219)+(3-K219)*10,L219*10^5+(3-K219)*10),IF(L219="TOP",10^7+(3-K219)*10,L219*10^5+(3-K219)*10)),"")</f>
        <v/>
      </c>
      <c r="N219" s="8" t="str">
        <f t="shared" si="13"/>
        <v/>
      </c>
      <c r="O219" s="8" t="str">
        <f>_xlfn.IFERROR(N219*100+'Rec.'!I212,"")</f>
        <v/>
      </c>
      <c r="P219" s="8" t="str">
        <f t="shared" si="14"/>
        <v/>
      </c>
    </row>
    <row r="220" spans="1:16" ht="21.95" customHeight="1">
      <c r="A220" s="8" t="str">
        <f t="shared" si="15"/>
        <v/>
      </c>
      <c r="B220" s="8" t="str">
        <f t="shared" si="12"/>
        <v/>
      </c>
      <c r="C220" s="20" t="str">
        <f>IF('Rec.'!H213&gt;0,COUNT('Rec.'!H$2:H213),"")</f>
        <v/>
      </c>
      <c r="D220" s="21" t="str">
        <f>IF(C220&gt;'Inf.'!$I$10,"",VLOOKUP(A220,'Q1.SL'!B:F,2,FALSE))</f>
        <v/>
      </c>
      <c r="E220" s="21" t="str">
        <f>IF(C220&gt;'Inf.'!$I$10,"",VLOOKUP(A220,'Q1.SL'!B:F,3,FALSE))</f>
        <v/>
      </c>
      <c r="F220" s="20" t="str">
        <f>IF(C220&gt;'Inf.'!$I$10,"",VLOOKUP(A220,'Q1.SL'!B:F,4,FALSE))</f>
        <v/>
      </c>
      <c r="G220" s="20" t="str">
        <f>IF(C220&gt;'Inf.'!$I$10,"",VLOOKUP(A220,'Q1.SL'!B:F,5,FALSE))</f>
        <v/>
      </c>
      <c r="H220" s="42"/>
      <c r="I220" s="42"/>
      <c r="J220" s="43"/>
      <c r="K220" s="42"/>
      <c r="L220" s="12" t="str">
        <f>_xlfn.IFERROR(IF(C220&gt;'Inf.'!$I$10,"",I220),"")</f>
        <v/>
      </c>
      <c r="M220" s="8" t="str">
        <f>_xlfn.IFERROR(IF('Inf.'!$C$10="Onsight",IF(L220="TOP",10^7+(10-J220)+(3-K220)*10,L220*10^5+(3-K220)*10),IF(L220="TOP",10^7+(3-K220)*10,L220*10^5+(3-K220)*10)),"")</f>
        <v/>
      </c>
      <c r="N220" s="8" t="str">
        <f t="shared" si="13"/>
        <v/>
      </c>
      <c r="O220" s="8" t="str">
        <f>_xlfn.IFERROR(N220*100+'Rec.'!I213,"")</f>
        <v/>
      </c>
      <c r="P220" s="8" t="str">
        <f t="shared" si="14"/>
        <v/>
      </c>
    </row>
    <row r="221" spans="1:16" ht="21.95" customHeight="1">
      <c r="A221" s="8" t="str">
        <f t="shared" si="15"/>
        <v/>
      </c>
      <c r="B221" s="8" t="str">
        <f t="shared" si="12"/>
        <v/>
      </c>
      <c r="C221" s="20" t="str">
        <f>IF('Rec.'!H214&gt;0,COUNT('Rec.'!H$2:H214),"")</f>
        <v/>
      </c>
      <c r="D221" s="21" t="str">
        <f>IF(C221&gt;'Inf.'!$I$10,"",VLOOKUP(A221,'Q1.SL'!B:F,2,FALSE))</f>
        <v/>
      </c>
      <c r="E221" s="21" t="str">
        <f>IF(C221&gt;'Inf.'!$I$10,"",VLOOKUP(A221,'Q1.SL'!B:F,3,FALSE))</f>
        <v/>
      </c>
      <c r="F221" s="20" t="str">
        <f>IF(C221&gt;'Inf.'!$I$10,"",VLOOKUP(A221,'Q1.SL'!B:F,4,FALSE))</f>
        <v/>
      </c>
      <c r="G221" s="20" t="str">
        <f>IF(C221&gt;'Inf.'!$I$10,"",VLOOKUP(A221,'Q1.SL'!B:F,5,FALSE))</f>
        <v/>
      </c>
      <c r="H221" s="42"/>
      <c r="I221" s="42"/>
      <c r="J221" s="43"/>
      <c r="K221" s="42"/>
      <c r="L221" s="12" t="str">
        <f>_xlfn.IFERROR(IF(C221&gt;'Inf.'!$I$10,"",I221),"")</f>
        <v/>
      </c>
      <c r="M221" s="8" t="str">
        <f>_xlfn.IFERROR(IF('Inf.'!$C$10="Onsight",IF(L221="TOP",10^7+(10-J221)+(3-K221)*10,L221*10^5+(3-K221)*10),IF(L221="TOP",10^7+(3-K221)*10,L221*10^5+(3-K221)*10)),"")</f>
        <v/>
      </c>
      <c r="N221" s="8" t="str">
        <f t="shared" si="13"/>
        <v/>
      </c>
      <c r="O221" s="8" t="str">
        <f>_xlfn.IFERROR(N221*100+'Rec.'!I214,"")</f>
        <v/>
      </c>
      <c r="P221" s="8" t="str">
        <f t="shared" si="14"/>
        <v/>
      </c>
    </row>
    <row r="222" spans="1:16" ht="21.95" customHeight="1">
      <c r="A222" s="8" t="str">
        <f t="shared" si="15"/>
        <v/>
      </c>
      <c r="B222" s="8" t="str">
        <f t="shared" si="12"/>
        <v/>
      </c>
      <c r="C222" s="20" t="str">
        <f>IF('Rec.'!H215&gt;0,COUNT('Rec.'!H$2:H215),"")</f>
        <v/>
      </c>
      <c r="D222" s="21" t="str">
        <f>IF(C222&gt;'Inf.'!$I$10,"",VLOOKUP(A222,'Q1.SL'!B:F,2,FALSE))</f>
        <v/>
      </c>
      <c r="E222" s="21" t="str">
        <f>IF(C222&gt;'Inf.'!$I$10,"",VLOOKUP(A222,'Q1.SL'!B:F,3,FALSE))</f>
        <v/>
      </c>
      <c r="F222" s="20" t="str">
        <f>IF(C222&gt;'Inf.'!$I$10,"",VLOOKUP(A222,'Q1.SL'!B:F,4,FALSE))</f>
        <v/>
      </c>
      <c r="G222" s="20" t="str">
        <f>IF(C222&gt;'Inf.'!$I$10,"",VLOOKUP(A222,'Q1.SL'!B:F,5,FALSE))</f>
        <v/>
      </c>
      <c r="H222" s="42"/>
      <c r="I222" s="42"/>
      <c r="J222" s="43"/>
      <c r="K222" s="42"/>
      <c r="L222" s="12" t="str">
        <f>_xlfn.IFERROR(IF(C222&gt;'Inf.'!$I$10,"",I222),"")</f>
        <v/>
      </c>
      <c r="M222" s="8" t="str">
        <f>_xlfn.IFERROR(IF('Inf.'!$C$10="Onsight",IF(L222="TOP",10^7+(10-J222)+(3-K222)*10,L222*10^5+(3-K222)*10),IF(L222="TOP",10^7+(3-K222)*10,L222*10^5+(3-K222)*10)),"")</f>
        <v/>
      </c>
      <c r="N222" s="8" t="str">
        <f t="shared" si="13"/>
        <v/>
      </c>
      <c r="O222" s="8" t="str">
        <f>_xlfn.IFERROR(N222*100+'Rec.'!I215,"")</f>
        <v/>
      </c>
      <c r="P222" s="8" t="str">
        <f t="shared" si="14"/>
        <v/>
      </c>
    </row>
    <row r="223" spans="1:16" ht="21.95" customHeight="1">
      <c r="A223" s="8" t="str">
        <f t="shared" si="15"/>
        <v/>
      </c>
      <c r="B223" s="8" t="str">
        <f t="shared" si="12"/>
        <v/>
      </c>
      <c r="C223" s="20" t="str">
        <f>IF('Rec.'!H216&gt;0,COUNT('Rec.'!H$2:H216),"")</f>
        <v/>
      </c>
      <c r="D223" s="21" t="str">
        <f>IF(C223&gt;'Inf.'!$I$10,"",VLOOKUP(A223,'Q1.SL'!B:F,2,FALSE))</f>
        <v/>
      </c>
      <c r="E223" s="21" t="str">
        <f>IF(C223&gt;'Inf.'!$I$10,"",VLOOKUP(A223,'Q1.SL'!B:F,3,FALSE))</f>
        <v/>
      </c>
      <c r="F223" s="20" t="str">
        <f>IF(C223&gt;'Inf.'!$I$10,"",VLOOKUP(A223,'Q1.SL'!B:F,4,FALSE))</f>
        <v/>
      </c>
      <c r="G223" s="20" t="str">
        <f>IF(C223&gt;'Inf.'!$I$10,"",VLOOKUP(A223,'Q1.SL'!B:F,5,FALSE))</f>
        <v/>
      </c>
      <c r="H223" s="42"/>
      <c r="I223" s="42"/>
      <c r="J223" s="43"/>
      <c r="K223" s="42"/>
      <c r="L223" s="12" t="str">
        <f>_xlfn.IFERROR(IF(C223&gt;'Inf.'!$I$10,"",I223),"")</f>
        <v/>
      </c>
      <c r="M223" s="8" t="str">
        <f>_xlfn.IFERROR(IF('Inf.'!$C$10="Onsight",IF(L223="TOP",10^7+(10-J223)+(3-K223)*10,L223*10^5+(3-K223)*10),IF(L223="TOP",10^7+(3-K223)*10,L223*10^5+(3-K223)*10)),"")</f>
        <v/>
      </c>
      <c r="N223" s="8" t="str">
        <f t="shared" si="13"/>
        <v/>
      </c>
      <c r="O223" s="8" t="str">
        <f>_xlfn.IFERROR(N223*100+'Rec.'!I216,"")</f>
        <v/>
      </c>
      <c r="P223" s="8" t="str">
        <f t="shared" si="14"/>
        <v/>
      </c>
    </row>
    <row r="224" spans="1:16" ht="21.95" customHeight="1">
      <c r="A224" s="8" t="str">
        <f t="shared" si="15"/>
        <v/>
      </c>
      <c r="B224" s="8" t="str">
        <f t="shared" si="12"/>
        <v/>
      </c>
      <c r="C224" s="20" t="str">
        <f>IF('Rec.'!H217&gt;0,COUNT('Rec.'!H$2:H217),"")</f>
        <v/>
      </c>
      <c r="D224" s="21" t="str">
        <f>IF(C224&gt;'Inf.'!$I$10,"",VLOOKUP(A224,'Q1.SL'!B:F,2,FALSE))</f>
        <v/>
      </c>
      <c r="E224" s="21" t="str">
        <f>IF(C224&gt;'Inf.'!$I$10,"",VLOOKUP(A224,'Q1.SL'!B:F,3,FALSE))</f>
        <v/>
      </c>
      <c r="F224" s="20" t="str">
        <f>IF(C224&gt;'Inf.'!$I$10,"",VLOOKUP(A224,'Q1.SL'!B:F,4,FALSE))</f>
        <v/>
      </c>
      <c r="G224" s="20" t="str">
        <f>IF(C224&gt;'Inf.'!$I$10,"",VLOOKUP(A224,'Q1.SL'!B:F,5,FALSE))</f>
        <v/>
      </c>
      <c r="H224" s="42"/>
      <c r="I224" s="42"/>
      <c r="J224" s="43"/>
      <c r="K224" s="42"/>
      <c r="L224" s="12" t="str">
        <f>_xlfn.IFERROR(IF(C224&gt;'Inf.'!$I$10,"",I224),"")</f>
        <v/>
      </c>
      <c r="M224" s="8" t="str">
        <f>_xlfn.IFERROR(IF('Inf.'!$C$10="Onsight",IF(L224="TOP",10^7+(10-J224)+(3-K224)*10,L224*10^5+(3-K224)*10),IF(L224="TOP",10^7+(3-K224)*10,L224*10^5+(3-K224)*10)),"")</f>
        <v/>
      </c>
      <c r="N224" s="8" t="str">
        <f t="shared" si="13"/>
        <v/>
      </c>
      <c r="O224" s="8" t="str">
        <f>_xlfn.IFERROR(N224*100+'Rec.'!I217,"")</f>
        <v/>
      </c>
      <c r="P224" s="8" t="str">
        <f t="shared" si="14"/>
        <v/>
      </c>
    </row>
    <row r="225" spans="1:16" ht="21.95" customHeight="1">
      <c r="A225" s="8" t="str">
        <f t="shared" si="15"/>
        <v/>
      </c>
      <c r="B225" s="8" t="str">
        <f t="shared" si="12"/>
        <v/>
      </c>
      <c r="C225" s="20" t="str">
        <f>IF('Rec.'!H218&gt;0,COUNT('Rec.'!H$2:H218),"")</f>
        <v/>
      </c>
      <c r="D225" s="21" t="str">
        <f>IF(C225&gt;'Inf.'!$I$10,"",VLOOKUP(A225,'Q1.SL'!B:F,2,FALSE))</f>
        <v/>
      </c>
      <c r="E225" s="21" t="str">
        <f>IF(C225&gt;'Inf.'!$I$10,"",VLOOKUP(A225,'Q1.SL'!B:F,3,FALSE))</f>
        <v/>
      </c>
      <c r="F225" s="20" t="str">
        <f>IF(C225&gt;'Inf.'!$I$10,"",VLOOKUP(A225,'Q1.SL'!B:F,4,FALSE))</f>
        <v/>
      </c>
      <c r="G225" s="20" t="str">
        <f>IF(C225&gt;'Inf.'!$I$10,"",VLOOKUP(A225,'Q1.SL'!B:F,5,FALSE))</f>
        <v/>
      </c>
      <c r="H225" s="42"/>
      <c r="I225" s="42"/>
      <c r="J225" s="43"/>
      <c r="K225" s="42"/>
      <c r="L225" s="12" t="str">
        <f>_xlfn.IFERROR(IF(C225&gt;'Inf.'!$I$10,"",I225),"")</f>
        <v/>
      </c>
      <c r="M225" s="8" t="str">
        <f>_xlfn.IFERROR(IF('Inf.'!$C$10="Onsight",IF(L225="TOP",10^7+(10-J225)+(3-K225)*10,L225*10^5+(3-K225)*10),IF(L225="TOP",10^7+(3-K225)*10,L225*10^5+(3-K225)*10)),"")</f>
        <v/>
      </c>
      <c r="N225" s="8" t="str">
        <f t="shared" si="13"/>
        <v/>
      </c>
      <c r="O225" s="8" t="str">
        <f>_xlfn.IFERROR(N225*100+'Rec.'!I218,"")</f>
        <v/>
      </c>
      <c r="P225" s="8" t="str">
        <f t="shared" si="14"/>
        <v/>
      </c>
    </row>
    <row r="226" spans="1:16" ht="21.95" customHeight="1">
      <c r="A226" s="8" t="str">
        <f t="shared" si="15"/>
        <v/>
      </c>
      <c r="B226" s="8" t="str">
        <f t="shared" si="12"/>
        <v/>
      </c>
      <c r="C226" s="20" t="str">
        <f>IF('Rec.'!H219&gt;0,COUNT('Rec.'!H$2:H219),"")</f>
        <v/>
      </c>
      <c r="D226" s="21" t="str">
        <f>IF(C226&gt;'Inf.'!$I$10,"",VLOOKUP(A226,'Q1.SL'!B:F,2,FALSE))</f>
        <v/>
      </c>
      <c r="E226" s="21" t="str">
        <f>IF(C226&gt;'Inf.'!$I$10,"",VLOOKUP(A226,'Q1.SL'!B:F,3,FALSE))</f>
        <v/>
      </c>
      <c r="F226" s="20" t="str">
        <f>IF(C226&gt;'Inf.'!$I$10,"",VLOOKUP(A226,'Q1.SL'!B:F,4,FALSE))</f>
        <v/>
      </c>
      <c r="G226" s="20" t="str">
        <f>IF(C226&gt;'Inf.'!$I$10,"",VLOOKUP(A226,'Q1.SL'!B:F,5,FALSE))</f>
        <v/>
      </c>
      <c r="H226" s="42"/>
      <c r="I226" s="42"/>
      <c r="J226" s="43"/>
      <c r="K226" s="42"/>
      <c r="L226" s="12" t="str">
        <f>_xlfn.IFERROR(IF(C226&gt;'Inf.'!$I$10,"",I226),"")</f>
        <v/>
      </c>
      <c r="M226" s="8" t="str">
        <f>_xlfn.IFERROR(IF('Inf.'!$C$10="Onsight",IF(L226="TOP",10^7+(10-J226)+(3-K226)*10,L226*10^5+(3-K226)*10),IF(L226="TOP",10^7+(3-K226)*10,L226*10^5+(3-K226)*10)),"")</f>
        <v/>
      </c>
      <c r="N226" s="8" t="str">
        <f t="shared" si="13"/>
        <v/>
      </c>
      <c r="O226" s="8" t="str">
        <f>_xlfn.IFERROR(N226*100+'Rec.'!I219,"")</f>
        <v/>
      </c>
      <c r="P226" s="8" t="str">
        <f t="shared" si="14"/>
        <v/>
      </c>
    </row>
    <row r="227" spans="1:16" ht="21.95" customHeight="1">
      <c r="A227" s="8" t="str">
        <f t="shared" si="15"/>
        <v/>
      </c>
      <c r="B227" s="8" t="str">
        <f t="shared" si="12"/>
        <v/>
      </c>
      <c r="C227" s="20" t="str">
        <f>IF('Rec.'!H220&gt;0,COUNT('Rec.'!H$2:H220),"")</f>
        <v/>
      </c>
      <c r="D227" s="21" t="str">
        <f>IF(C227&gt;'Inf.'!$I$10,"",VLOOKUP(A227,'Q1.SL'!B:F,2,FALSE))</f>
        <v/>
      </c>
      <c r="E227" s="21" t="str">
        <f>IF(C227&gt;'Inf.'!$I$10,"",VLOOKUP(A227,'Q1.SL'!B:F,3,FALSE))</f>
        <v/>
      </c>
      <c r="F227" s="20" t="str">
        <f>IF(C227&gt;'Inf.'!$I$10,"",VLOOKUP(A227,'Q1.SL'!B:F,4,FALSE))</f>
        <v/>
      </c>
      <c r="G227" s="20" t="str">
        <f>IF(C227&gt;'Inf.'!$I$10,"",VLOOKUP(A227,'Q1.SL'!B:F,5,FALSE))</f>
        <v/>
      </c>
      <c r="H227" s="42"/>
      <c r="I227" s="42"/>
      <c r="J227" s="43"/>
      <c r="K227" s="42"/>
      <c r="L227" s="12" t="str">
        <f>_xlfn.IFERROR(IF(C227&gt;'Inf.'!$I$10,"",I227),"")</f>
        <v/>
      </c>
      <c r="M227" s="8" t="str">
        <f>_xlfn.IFERROR(IF('Inf.'!$C$10="Onsight",IF(L227="TOP",10^7+(10-J227)+(3-K227)*10,L227*10^5+(3-K227)*10),IF(L227="TOP",10^7+(3-K227)*10,L227*10^5+(3-K227)*10)),"")</f>
        <v/>
      </c>
      <c r="N227" s="8" t="str">
        <f t="shared" si="13"/>
        <v/>
      </c>
      <c r="O227" s="8" t="str">
        <f>_xlfn.IFERROR(N227*100+'Rec.'!I220,"")</f>
        <v/>
      </c>
      <c r="P227" s="8" t="str">
        <f t="shared" si="14"/>
        <v/>
      </c>
    </row>
    <row r="228" spans="1:16" ht="21.95" customHeight="1">
      <c r="A228" s="8" t="str">
        <f t="shared" si="15"/>
        <v/>
      </c>
      <c r="B228" s="8" t="str">
        <f t="shared" si="12"/>
        <v/>
      </c>
      <c r="C228" s="20" t="str">
        <f>IF('Rec.'!H221&gt;0,COUNT('Rec.'!H$2:H221),"")</f>
        <v/>
      </c>
      <c r="D228" s="21" t="str">
        <f>IF(C228&gt;'Inf.'!$I$10,"",VLOOKUP(A228,'Q1.SL'!B:F,2,FALSE))</f>
        <v/>
      </c>
      <c r="E228" s="21" t="str">
        <f>IF(C228&gt;'Inf.'!$I$10,"",VLOOKUP(A228,'Q1.SL'!B:F,3,FALSE))</f>
        <v/>
      </c>
      <c r="F228" s="20" t="str">
        <f>IF(C228&gt;'Inf.'!$I$10,"",VLOOKUP(A228,'Q1.SL'!B:F,4,FALSE))</f>
        <v/>
      </c>
      <c r="G228" s="20" t="str">
        <f>IF(C228&gt;'Inf.'!$I$10,"",VLOOKUP(A228,'Q1.SL'!B:F,5,FALSE))</f>
        <v/>
      </c>
      <c r="H228" s="42"/>
      <c r="I228" s="42"/>
      <c r="J228" s="43"/>
      <c r="K228" s="42"/>
      <c r="L228" s="12" t="str">
        <f>_xlfn.IFERROR(IF(C228&gt;'Inf.'!$I$10,"",I228),"")</f>
        <v/>
      </c>
      <c r="M228" s="8" t="str">
        <f>_xlfn.IFERROR(IF('Inf.'!$C$10="Onsight",IF(L228="TOP",10^7+(10-J228)+(3-K228)*10,L228*10^5+(3-K228)*10),IF(L228="TOP",10^7+(3-K228)*10,L228*10^5+(3-K228)*10)),"")</f>
        <v/>
      </c>
      <c r="N228" s="8" t="str">
        <f t="shared" si="13"/>
        <v/>
      </c>
      <c r="O228" s="8" t="str">
        <f>_xlfn.IFERROR(N228*100+'Rec.'!I221,"")</f>
        <v/>
      </c>
      <c r="P228" s="8" t="str">
        <f t="shared" si="14"/>
        <v/>
      </c>
    </row>
    <row r="229" spans="1:16" ht="21.95" customHeight="1">
      <c r="A229" s="8" t="str">
        <f t="shared" si="15"/>
        <v/>
      </c>
      <c r="B229" s="8" t="str">
        <f t="shared" si="12"/>
        <v/>
      </c>
      <c r="C229" s="20" t="str">
        <f>IF('Rec.'!H222&gt;0,COUNT('Rec.'!H$2:H222),"")</f>
        <v/>
      </c>
      <c r="D229" s="21" t="str">
        <f>IF(C229&gt;'Inf.'!$I$10,"",VLOOKUP(A229,'Q1.SL'!B:F,2,FALSE))</f>
        <v/>
      </c>
      <c r="E229" s="21" t="str">
        <f>IF(C229&gt;'Inf.'!$I$10,"",VLOOKUP(A229,'Q1.SL'!B:F,3,FALSE))</f>
        <v/>
      </c>
      <c r="F229" s="20" t="str">
        <f>IF(C229&gt;'Inf.'!$I$10,"",VLOOKUP(A229,'Q1.SL'!B:F,4,FALSE))</f>
        <v/>
      </c>
      <c r="G229" s="20" t="str">
        <f>IF(C229&gt;'Inf.'!$I$10,"",VLOOKUP(A229,'Q1.SL'!B:F,5,FALSE))</f>
        <v/>
      </c>
      <c r="H229" s="42"/>
      <c r="I229" s="42"/>
      <c r="J229" s="43"/>
      <c r="K229" s="42"/>
      <c r="L229" s="12" t="str">
        <f>_xlfn.IFERROR(IF(C229&gt;'Inf.'!$I$10,"",I229),"")</f>
        <v/>
      </c>
      <c r="M229" s="8" t="str">
        <f>_xlfn.IFERROR(IF('Inf.'!$C$10="Onsight",IF(L229="TOP",10^7+(10-J229)+(3-K229)*10,L229*10^5+(3-K229)*10),IF(L229="TOP",10^7+(3-K229)*10,L229*10^5+(3-K229)*10)),"")</f>
        <v/>
      </c>
      <c r="N229" s="8" t="str">
        <f t="shared" si="13"/>
        <v/>
      </c>
      <c r="O229" s="8" t="str">
        <f>_xlfn.IFERROR(N229*100+'Rec.'!I222,"")</f>
        <v/>
      </c>
      <c r="P229" s="8" t="str">
        <f t="shared" si="14"/>
        <v/>
      </c>
    </row>
    <row r="230" spans="1:16" ht="21.95" customHeight="1">
      <c r="A230" s="8" t="str">
        <f t="shared" si="15"/>
        <v/>
      </c>
      <c r="B230" s="8" t="str">
        <f t="shared" si="12"/>
        <v/>
      </c>
      <c r="C230" s="20" t="str">
        <f>IF('Rec.'!H223&gt;0,COUNT('Rec.'!H$2:H223),"")</f>
        <v/>
      </c>
      <c r="D230" s="21" t="str">
        <f>IF(C230&gt;'Inf.'!$I$10,"",VLOOKUP(A230,'Q1.SL'!B:F,2,FALSE))</f>
        <v/>
      </c>
      <c r="E230" s="21" t="str">
        <f>IF(C230&gt;'Inf.'!$I$10,"",VLOOKUP(A230,'Q1.SL'!B:F,3,FALSE))</f>
        <v/>
      </c>
      <c r="F230" s="20" t="str">
        <f>IF(C230&gt;'Inf.'!$I$10,"",VLOOKUP(A230,'Q1.SL'!B:F,4,FALSE))</f>
        <v/>
      </c>
      <c r="G230" s="20" t="str">
        <f>IF(C230&gt;'Inf.'!$I$10,"",VLOOKUP(A230,'Q1.SL'!B:F,5,FALSE))</f>
        <v/>
      </c>
      <c r="H230" s="42"/>
      <c r="I230" s="42"/>
      <c r="J230" s="43"/>
      <c r="K230" s="42"/>
      <c r="L230" s="12" t="str">
        <f>_xlfn.IFERROR(IF(C230&gt;'Inf.'!$I$10,"",I230),"")</f>
        <v/>
      </c>
      <c r="M230" s="8" t="str">
        <f>_xlfn.IFERROR(IF('Inf.'!$C$10="Onsight",IF(L230="TOP",10^7+(10-J230)+(3-K230)*10,L230*10^5+(3-K230)*10),IF(L230="TOP",10^7+(3-K230)*10,L230*10^5+(3-K230)*10)),"")</f>
        <v/>
      </c>
      <c r="N230" s="8" t="str">
        <f t="shared" si="13"/>
        <v/>
      </c>
      <c r="O230" s="8" t="str">
        <f>_xlfn.IFERROR(N230*100+'Rec.'!I223,"")</f>
        <v/>
      </c>
      <c r="P230" s="8" t="str">
        <f t="shared" si="14"/>
        <v/>
      </c>
    </row>
    <row r="231" spans="1:16" ht="21.95" customHeight="1">
      <c r="A231" s="8" t="str">
        <f t="shared" si="15"/>
        <v/>
      </c>
      <c r="B231" s="8" t="str">
        <f t="shared" si="12"/>
        <v/>
      </c>
      <c r="C231" s="20" t="str">
        <f>IF('Rec.'!H224&gt;0,COUNT('Rec.'!H$2:H224),"")</f>
        <v/>
      </c>
      <c r="D231" s="21" t="str">
        <f>IF(C231&gt;'Inf.'!$I$10,"",VLOOKUP(A231,'Q1.SL'!B:F,2,FALSE))</f>
        <v/>
      </c>
      <c r="E231" s="21" t="str">
        <f>IF(C231&gt;'Inf.'!$I$10,"",VLOOKUP(A231,'Q1.SL'!B:F,3,FALSE))</f>
        <v/>
      </c>
      <c r="F231" s="20" t="str">
        <f>IF(C231&gt;'Inf.'!$I$10,"",VLOOKUP(A231,'Q1.SL'!B:F,4,FALSE))</f>
        <v/>
      </c>
      <c r="G231" s="20" t="str">
        <f>IF(C231&gt;'Inf.'!$I$10,"",VLOOKUP(A231,'Q1.SL'!B:F,5,FALSE))</f>
        <v/>
      </c>
      <c r="H231" s="42"/>
      <c r="I231" s="42"/>
      <c r="J231" s="43"/>
      <c r="K231" s="42"/>
      <c r="L231" s="12" t="str">
        <f>_xlfn.IFERROR(IF(C231&gt;'Inf.'!$I$10,"",I231),"")</f>
        <v/>
      </c>
      <c r="M231" s="8" t="str">
        <f>_xlfn.IFERROR(IF('Inf.'!$C$10="Onsight",IF(L231="TOP",10^7+(10-J231)+(3-K231)*10,L231*10^5+(3-K231)*10),IF(L231="TOP",10^7+(3-K231)*10,L231*10^5+(3-K231)*10)),"")</f>
        <v/>
      </c>
      <c r="N231" s="8" t="str">
        <f t="shared" si="13"/>
        <v/>
      </c>
      <c r="O231" s="8" t="str">
        <f>_xlfn.IFERROR(N231*100+'Rec.'!I224,"")</f>
        <v/>
      </c>
      <c r="P231" s="8" t="str">
        <f t="shared" si="14"/>
        <v/>
      </c>
    </row>
    <row r="232" spans="1:16" ht="21.95" customHeight="1">
      <c r="A232" s="8" t="str">
        <f t="shared" si="15"/>
        <v/>
      </c>
      <c r="B232" s="8" t="str">
        <f t="shared" si="12"/>
        <v/>
      </c>
      <c r="C232" s="20" t="str">
        <f>IF('Rec.'!H225&gt;0,COUNT('Rec.'!H$2:H225),"")</f>
        <v/>
      </c>
      <c r="D232" s="21" t="str">
        <f>IF(C232&gt;'Inf.'!$I$10,"",VLOOKUP(A232,'Q1.SL'!B:F,2,FALSE))</f>
        <v/>
      </c>
      <c r="E232" s="21" t="str">
        <f>IF(C232&gt;'Inf.'!$I$10,"",VLOOKUP(A232,'Q1.SL'!B:F,3,FALSE))</f>
        <v/>
      </c>
      <c r="F232" s="20" t="str">
        <f>IF(C232&gt;'Inf.'!$I$10,"",VLOOKUP(A232,'Q1.SL'!B:F,4,FALSE))</f>
        <v/>
      </c>
      <c r="G232" s="20" t="str">
        <f>IF(C232&gt;'Inf.'!$I$10,"",VLOOKUP(A232,'Q1.SL'!B:F,5,FALSE))</f>
        <v/>
      </c>
      <c r="H232" s="42"/>
      <c r="I232" s="42"/>
      <c r="J232" s="43"/>
      <c r="K232" s="42"/>
      <c r="L232" s="12" t="str">
        <f>_xlfn.IFERROR(IF(C232&gt;'Inf.'!$I$10,"",I232),"")</f>
        <v/>
      </c>
      <c r="M232" s="8" t="str">
        <f>_xlfn.IFERROR(IF('Inf.'!$C$10="Onsight",IF(L232="TOP",10^7+(10-J232)+(3-K232)*10,L232*10^5+(3-K232)*10),IF(L232="TOP",10^7+(3-K232)*10,L232*10^5+(3-K232)*10)),"")</f>
        <v/>
      </c>
      <c r="N232" s="8" t="str">
        <f t="shared" si="13"/>
        <v/>
      </c>
      <c r="O232" s="8" t="str">
        <f>_xlfn.IFERROR(N232*100+'Rec.'!I225,"")</f>
        <v/>
      </c>
      <c r="P232" s="8" t="str">
        <f t="shared" si="14"/>
        <v/>
      </c>
    </row>
    <row r="233" spans="1:16" ht="21.95" customHeight="1">
      <c r="A233" s="8" t="str">
        <f t="shared" si="15"/>
        <v/>
      </c>
      <c r="B233" s="8" t="str">
        <f t="shared" si="12"/>
        <v/>
      </c>
      <c r="C233" s="20" t="str">
        <f>IF('Rec.'!H226&gt;0,COUNT('Rec.'!H$2:H226),"")</f>
        <v/>
      </c>
      <c r="D233" s="21" t="str">
        <f>IF(C233&gt;'Inf.'!$I$10,"",VLOOKUP(A233,'Q1.SL'!B:F,2,FALSE))</f>
        <v/>
      </c>
      <c r="E233" s="21" t="str">
        <f>IF(C233&gt;'Inf.'!$I$10,"",VLOOKUP(A233,'Q1.SL'!B:F,3,FALSE))</f>
        <v/>
      </c>
      <c r="F233" s="20" t="str">
        <f>IF(C233&gt;'Inf.'!$I$10,"",VLOOKUP(A233,'Q1.SL'!B:F,4,FALSE))</f>
        <v/>
      </c>
      <c r="G233" s="20" t="str">
        <f>IF(C233&gt;'Inf.'!$I$10,"",VLOOKUP(A233,'Q1.SL'!B:F,5,FALSE))</f>
        <v/>
      </c>
      <c r="H233" s="42"/>
      <c r="I233" s="42"/>
      <c r="J233" s="43"/>
      <c r="K233" s="42"/>
      <c r="L233" s="12" t="str">
        <f>_xlfn.IFERROR(IF(C233&gt;'Inf.'!$I$10,"",I233),"")</f>
        <v/>
      </c>
      <c r="M233" s="8" t="str">
        <f>_xlfn.IFERROR(IF('Inf.'!$C$10="Onsight",IF(L233="TOP",10^7+(10-J233)+(3-K233)*10,L233*10^5+(3-K233)*10),IF(L233="TOP",10^7+(3-K233)*10,L233*10^5+(3-K233)*10)),"")</f>
        <v/>
      </c>
      <c r="N233" s="8" t="str">
        <f t="shared" si="13"/>
        <v/>
      </c>
      <c r="O233" s="8" t="str">
        <f>_xlfn.IFERROR(N233*100+'Rec.'!I226,"")</f>
        <v/>
      </c>
      <c r="P233" s="8" t="str">
        <f t="shared" si="14"/>
        <v/>
      </c>
    </row>
    <row r="234" spans="1:16" ht="21.95" customHeight="1">
      <c r="A234" s="8" t="str">
        <f t="shared" si="15"/>
        <v/>
      </c>
      <c r="B234" s="8" t="str">
        <f t="shared" si="12"/>
        <v/>
      </c>
      <c r="C234" s="20" t="str">
        <f>IF('Rec.'!H227&gt;0,COUNT('Rec.'!H$2:H227),"")</f>
        <v/>
      </c>
      <c r="D234" s="21" t="str">
        <f>IF(C234&gt;'Inf.'!$I$10,"",VLOOKUP(A234,'Q1.SL'!B:F,2,FALSE))</f>
        <v/>
      </c>
      <c r="E234" s="21" t="str">
        <f>IF(C234&gt;'Inf.'!$I$10,"",VLOOKUP(A234,'Q1.SL'!B:F,3,FALSE))</f>
        <v/>
      </c>
      <c r="F234" s="20" t="str">
        <f>IF(C234&gt;'Inf.'!$I$10,"",VLOOKUP(A234,'Q1.SL'!B:F,4,FALSE))</f>
        <v/>
      </c>
      <c r="G234" s="20" t="str">
        <f>IF(C234&gt;'Inf.'!$I$10,"",VLOOKUP(A234,'Q1.SL'!B:F,5,FALSE))</f>
        <v/>
      </c>
      <c r="H234" s="42"/>
      <c r="I234" s="42"/>
      <c r="J234" s="43"/>
      <c r="K234" s="42"/>
      <c r="L234" s="12" t="str">
        <f>_xlfn.IFERROR(IF(C234&gt;'Inf.'!$I$10,"",I234),"")</f>
        <v/>
      </c>
      <c r="M234" s="8" t="str">
        <f>_xlfn.IFERROR(IF('Inf.'!$C$10="Onsight",IF(L234="TOP",10^7+(10-J234)+(3-K234)*10,L234*10^5+(3-K234)*10),IF(L234="TOP",10^7+(3-K234)*10,L234*10^5+(3-K234)*10)),"")</f>
        <v/>
      </c>
      <c r="N234" s="8" t="str">
        <f t="shared" si="13"/>
        <v/>
      </c>
      <c r="O234" s="8" t="str">
        <f>_xlfn.IFERROR(N234*100+'Rec.'!I227,"")</f>
        <v/>
      </c>
      <c r="P234" s="8" t="str">
        <f t="shared" si="14"/>
        <v/>
      </c>
    </row>
    <row r="235" spans="1:16" ht="21.95" customHeight="1">
      <c r="A235" s="8" t="str">
        <f t="shared" si="15"/>
        <v/>
      </c>
      <c r="B235" s="8" t="str">
        <f t="shared" si="12"/>
        <v/>
      </c>
      <c r="C235" s="20" t="str">
        <f>IF('Rec.'!H228&gt;0,COUNT('Rec.'!H$2:H228),"")</f>
        <v/>
      </c>
      <c r="D235" s="21" t="str">
        <f>IF(C235&gt;'Inf.'!$I$10,"",VLOOKUP(A235,'Q1.SL'!B:F,2,FALSE))</f>
        <v/>
      </c>
      <c r="E235" s="21" t="str">
        <f>IF(C235&gt;'Inf.'!$I$10,"",VLOOKUP(A235,'Q1.SL'!B:F,3,FALSE))</f>
        <v/>
      </c>
      <c r="F235" s="20" t="str">
        <f>IF(C235&gt;'Inf.'!$I$10,"",VLOOKUP(A235,'Q1.SL'!B:F,4,FALSE))</f>
        <v/>
      </c>
      <c r="G235" s="20" t="str">
        <f>IF(C235&gt;'Inf.'!$I$10,"",VLOOKUP(A235,'Q1.SL'!B:F,5,FALSE))</f>
        <v/>
      </c>
      <c r="H235" s="42"/>
      <c r="I235" s="42"/>
      <c r="J235" s="43"/>
      <c r="K235" s="42"/>
      <c r="L235" s="12" t="str">
        <f>_xlfn.IFERROR(IF(C235&gt;'Inf.'!$I$10,"",I235),"")</f>
        <v/>
      </c>
      <c r="M235" s="8" t="str">
        <f>_xlfn.IFERROR(IF('Inf.'!$C$10="Onsight",IF(L235="TOP",10^7+(10-J235)+(3-K235)*10,L235*10^5+(3-K235)*10),IF(L235="TOP",10^7+(3-K235)*10,L235*10^5+(3-K235)*10)),"")</f>
        <v/>
      </c>
      <c r="N235" s="8" t="str">
        <f t="shared" si="13"/>
        <v/>
      </c>
      <c r="O235" s="8" t="str">
        <f>_xlfn.IFERROR(N235*100+'Rec.'!I228,"")</f>
        <v/>
      </c>
      <c r="P235" s="8" t="str">
        <f t="shared" si="14"/>
        <v/>
      </c>
    </row>
    <row r="236" spans="1:16" ht="21.95" customHeight="1">
      <c r="A236" s="8" t="str">
        <f t="shared" si="15"/>
        <v/>
      </c>
      <c r="B236" s="8" t="str">
        <f t="shared" si="12"/>
        <v/>
      </c>
      <c r="C236" s="20" t="str">
        <f>IF('Rec.'!H229&gt;0,COUNT('Rec.'!H$2:H229),"")</f>
        <v/>
      </c>
      <c r="D236" s="21" t="str">
        <f>IF(C236&gt;'Inf.'!$I$10,"",VLOOKUP(A236,'Q1.SL'!B:F,2,FALSE))</f>
        <v/>
      </c>
      <c r="E236" s="21" t="str">
        <f>IF(C236&gt;'Inf.'!$I$10,"",VLOOKUP(A236,'Q1.SL'!B:F,3,FALSE))</f>
        <v/>
      </c>
      <c r="F236" s="20" t="str">
        <f>IF(C236&gt;'Inf.'!$I$10,"",VLOOKUP(A236,'Q1.SL'!B:F,4,FALSE))</f>
        <v/>
      </c>
      <c r="G236" s="20" t="str">
        <f>IF(C236&gt;'Inf.'!$I$10,"",VLOOKUP(A236,'Q1.SL'!B:F,5,FALSE))</f>
        <v/>
      </c>
      <c r="H236" s="42"/>
      <c r="I236" s="42"/>
      <c r="J236" s="43"/>
      <c r="K236" s="42"/>
      <c r="L236" s="12" t="str">
        <f>_xlfn.IFERROR(IF(C236&gt;'Inf.'!$I$10,"",I236),"")</f>
        <v/>
      </c>
      <c r="M236" s="8" t="str">
        <f>_xlfn.IFERROR(IF('Inf.'!$C$10="Onsight",IF(L236="TOP",10^7+(10-J236)+(3-K236)*10,L236*10^5+(3-K236)*10),IF(L236="TOP",10^7+(3-K236)*10,L236*10^5+(3-K236)*10)),"")</f>
        <v/>
      </c>
      <c r="N236" s="8" t="str">
        <f t="shared" si="13"/>
        <v/>
      </c>
      <c r="O236" s="8" t="str">
        <f>_xlfn.IFERROR(N236*100+'Rec.'!I229,"")</f>
        <v/>
      </c>
      <c r="P236" s="8" t="str">
        <f t="shared" si="14"/>
        <v/>
      </c>
    </row>
    <row r="237" spans="1:16" ht="21.95" customHeight="1">
      <c r="A237" s="8" t="str">
        <f t="shared" si="15"/>
        <v/>
      </c>
      <c r="B237" s="8" t="str">
        <f t="shared" si="12"/>
        <v/>
      </c>
      <c r="C237" s="20" t="str">
        <f>IF('Rec.'!H230&gt;0,COUNT('Rec.'!H$2:H230),"")</f>
        <v/>
      </c>
      <c r="D237" s="21" t="str">
        <f>IF(C237&gt;'Inf.'!$I$10,"",VLOOKUP(A237,'Q1.SL'!B:F,2,FALSE))</f>
        <v/>
      </c>
      <c r="E237" s="21" t="str">
        <f>IF(C237&gt;'Inf.'!$I$10,"",VLOOKUP(A237,'Q1.SL'!B:F,3,FALSE))</f>
        <v/>
      </c>
      <c r="F237" s="20" t="str">
        <f>IF(C237&gt;'Inf.'!$I$10,"",VLOOKUP(A237,'Q1.SL'!B:F,4,FALSE))</f>
        <v/>
      </c>
      <c r="G237" s="20" t="str">
        <f>IF(C237&gt;'Inf.'!$I$10,"",VLOOKUP(A237,'Q1.SL'!B:F,5,FALSE))</f>
        <v/>
      </c>
      <c r="H237" s="42"/>
      <c r="I237" s="42"/>
      <c r="J237" s="43"/>
      <c r="K237" s="42"/>
      <c r="L237" s="12" t="str">
        <f>_xlfn.IFERROR(IF(C237&gt;'Inf.'!$I$10,"",I237),"")</f>
        <v/>
      </c>
      <c r="M237" s="8" t="str">
        <f>_xlfn.IFERROR(IF('Inf.'!$C$10="Onsight",IF(L237="TOP",10^7+(10-J237)+(3-K237)*10,L237*10^5+(3-K237)*10),IF(L237="TOP",10^7+(3-K237)*10,L237*10^5+(3-K237)*10)),"")</f>
        <v/>
      </c>
      <c r="N237" s="8" t="str">
        <f t="shared" si="13"/>
        <v/>
      </c>
      <c r="O237" s="8" t="str">
        <f>_xlfn.IFERROR(N237*100+'Rec.'!I230,"")</f>
        <v/>
      </c>
      <c r="P237" s="8" t="str">
        <f t="shared" si="14"/>
        <v/>
      </c>
    </row>
    <row r="238" spans="1:16" ht="21.95" customHeight="1">
      <c r="A238" s="8" t="str">
        <f t="shared" si="15"/>
        <v/>
      </c>
      <c r="B238" s="8" t="str">
        <f t="shared" si="12"/>
        <v/>
      </c>
      <c r="C238" s="20" t="str">
        <f>IF('Rec.'!H231&gt;0,COUNT('Rec.'!H$2:H231),"")</f>
        <v/>
      </c>
      <c r="D238" s="21" t="str">
        <f>IF(C238&gt;'Inf.'!$I$10,"",VLOOKUP(A238,'Q1.SL'!B:F,2,FALSE))</f>
        <v/>
      </c>
      <c r="E238" s="21" t="str">
        <f>IF(C238&gt;'Inf.'!$I$10,"",VLOOKUP(A238,'Q1.SL'!B:F,3,FALSE))</f>
        <v/>
      </c>
      <c r="F238" s="20" t="str">
        <f>IF(C238&gt;'Inf.'!$I$10,"",VLOOKUP(A238,'Q1.SL'!B:F,4,FALSE))</f>
        <v/>
      </c>
      <c r="G238" s="20" t="str">
        <f>IF(C238&gt;'Inf.'!$I$10,"",VLOOKUP(A238,'Q1.SL'!B:F,5,FALSE))</f>
        <v/>
      </c>
      <c r="H238" s="42"/>
      <c r="I238" s="42"/>
      <c r="J238" s="43"/>
      <c r="K238" s="42"/>
      <c r="L238" s="12" t="str">
        <f>_xlfn.IFERROR(IF(C238&gt;'Inf.'!$I$10,"",I238),"")</f>
        <v/>
      </c>
      <c r="M238" s="8" t="str">
        <f>_xlfn.IFERROR(IF('Inf.'!$C$10="Onsight",IF(L238="TOP",10^7+(10-J238)+(3-K238)*10,L238*10^5+(3-K238)*10),IF(L238="TOP",10^7+(3-K238)*10,L238*10^5+(3-K238)*10)),"")</f>
        <v/>
      </c>
      <c r="N238" s="8" t="str">
        <f t="shared" si="13"/>
        <v/>
      </c>
      <c r="O238" s="8" t="str">
        <f>_xlfn.IFERROR(N238*100+'Rec.'!I231,"")</f>
        <v/>
      </c>
      <c r="P238" s="8" t="str">
        <f t="shared" si="14"/>
        <v/>
      </c>
    </row>
    <row r="239" spans="1:16" ht="21.95" customHeight="1">
      <c r="A239" s="8" t="str">
        <f t="shared" si="15"/>
        <v/>
      </c>
      <c r="B239" s="8" t="str">
        <f t="shared" si="12"/>
        <v/>
      </c>
      <c r="C239" s="20" t="str">
        <f>IF('Rec.'!H232&gt;0,COUNT('Rec.'!H$2:H232),"")</f>
        <v/>
      </c>
      <c r="D239" s="21" t="str">
        <f>IF(C239&gt;'Inf.'!$I$10,"",VLOOKUP(A239,'Q1.SL'!B:F,2,FALSE))</f>
        <v/>
      </c>
      <c r="E239" s="21" t="str">
        <f>IF(C239&gt;'Inf.'!$I$10,"",VLOOKUP(A239,'Q1.SL'!B:F,3,FALSE))</f>
        <v/>
      </c>
      <c r="F239" s="20" t="str">
        <f>IF(C239&gt;'Inf.'!$I$10,"",VLOOKUP(A239,'Q1.SL'!B:F,4,FALSE))</f>
        <v/>
      </c>
      <c r="G239" s="20" t="str">
        <f>IF(C239&gt;'Inf.'!$I$10,"",VLOOKUP(A239,'Q1.SL'!B:F,5,FALSE))</f>
        <v/>
      </c>
      <c r="H239" s="42"/>
      <c r="I239" s="42"/>
      <c r="J239" s="43"/>
      <c r="K239" s="42"/>
      <c r="L239" s="12" t="str">
        <f>_xlfn.IFERROR(IF(C239&gt;'Inf.'!$I$10,"",I239),"")</f>
        <v/>
      </c>
      <c r="M239" s="8" t="str">
        <f>_xlfn.IFERROR(IF('Inf.'!$C$10="Onsight",IF(L239="TOP",10^7+(10-J239)+(3-K239)*10,L239*10^5+(3-K239)*10),IF(L239="TOP",10^7+(3-K239)*10,L239*10^5+(3-K239)*10)),"")</f>
        <v/>
      </c>
      <c r="N239" s="8" t="str">
        <f t="shared" si="13"/>
        <v/>
      </c>
      <c r="O239" s="8" t="str">
        <f>_xlfn.IFERROR(N239*100+'Rec.'!I232,"")</f>
        <v/>
      </c>
      <c r="P239" s="8" t="str">
        <f t="shared" si="14"/>
        <v/>
      </c>
    </row>
    <row r="240" spans="1:16" ht="21.95" customHeight="1">
      <c r="A240" s="8" t="str">
        <f t="shared" si="15"/>
        <v/>
      </c>
      <c r="B240" s="8" t="str">
        <f t="shared" si="12"/>
        <v/>
      </c>
      <c r="C240" s="20" t="str">
        <f>IF('Rec.'!H233&gt;0,COUNT('Rec.'!H$2:H233),"")</f>
        <v/>
      </c>
      <c r="D240" s="21" t="str">
        <f>IF(C240&gt;'Inf.'!$I$10,"",VLOOKUP(A240,'Q1.SL'!B:F,2,FALSE))</f>
        <v/>
      </c>
      <c r="E240" s="21" t="str">
        <f>IF(C240&gt;'Inf.'!$I$10,"",VLOOKUP(A240,'Q1.SL'!B:F,3,FALSE))</f>
        <v/>
      </c>
      <c r="F240" s="20" t="str">
        <f>IF(C240&gt;'Inf.'!$I$10,"",VLOOKUP(A240,'Q1.SL'!B:F,4,FALSE))</f>
        <v/>
      </c>
      <c r="G240" s="20" t="str">
        <f>IF(C240&gt;'Inf.'!$I$10,"",VLOOKUP(A240,'Q1.SL'!B:F,5,FALSE))</f>
        <v/>
      </c>
      <c r="H240" s="42"/>
      <c r="I240" s="42"/>
      <c r="J240" s="43"/>
      <c r="K240" s="42"/>
      <c r="L240" s="12" t="str">
        <f>_xlfn.IFERROR(IF(C240&gt;'Inf.'!$I$10,"",I240),"")</f>
        <v/>
      </c>
      <c r="M240" s="8" t="str">
        <f>_xlfn.IFERROR(IF('Inf.'!$C$10="Onsight",IF(L240="TOP",10^7+(10-J240)+(3-K240)*10,L240*10^5+(3-K240)*10),IF(L240="TOP",10^7+(3-K240)*10,L240*10^5+(3-K240)*10)),"")</f>
        <v/>
      </c>
      <c r="N240" s="8" t="str">
        <f t="shared" si="13"/>
        <v/>
      </c>
      <c r="O240" s="8" t="str">
        <f>_xlfn.IFERROR(N240*100+'Rec.'!I233,"")</f>
        <v/>
      </c>
      <c r="P240" s="8" t="str">
        <f t="shared" si="14"/>
        <v/>
      </c>
    </row>
    <row r="241" spans="1:16" ht="21.95" customHeight="1">
      <c r="A241" s="8" t="str">
        <f t="shared" si="15"/>
        <v/>
      </c>
      <c r="B241" s="8" t="str">
        <f t="shared" si="12"/>
        <v/>
      </c>
      <c r="C241" s="20" t="str">
        <f>IF('Rec.'!H234&gt;0,COUNT('Rec.'!H$2:H234),"")</f>
        <v/>
      </c>
      <c r="D241" s="21" t="str">
        <f>IF(C241&gt;'Inf.'!$I$10,"",VLOOKUP(A241,'Q1.SL'!B:F,2,FALSE))</f>
        <v/>
      </c>
      <c r="E241" s="21" t="str">
        <f>IF(C241&gt;'Inf.'!$I$10,"",VLOOKUP(A241,'Q1.SL'!B:F,3,FALSE))</f>
        <v/>
      </c>
      <c r="F241" s="20" t="str">
        <f>IF(C241&gt;'Inf.'!$I$10,"",VLOOKUP(A241,'Q1.SL'!B:F,4,FALSE))</f>
        <v/>
      </c>
      <c r="G241" s="20" t="str">
        <f>IF(C241&gt;'Inf.'!$I$10,"",VLOOKUP(A241,'Q1.SL'!B:F,5,FALSE))</f>
        <v/>
      </c>
      <c r="H241" s="42"/>
      <c r="I241" s="42"/>
      <c r="J241" s="43"/>
      <c r="K241" s="42"/>
      <c r="L241" s="12" t="str">
        <f>_xlfn.IFERROR(IF(C241&gt;'Inf.'!$I$10,"",I241),"")</f>
        <v/>
      </c>
      <c r="M241" s="8" t="str">
        <f>_xlfn.IFERROR(IF('Inf.'!$C$10="Onsight",IF(L241="TOP",10^7+(10-J241)+(3-K241)*10,L241*10^5+(3-K241)*10),IF(L241="TOP",10^7+(3-K241)*10,L241*10^5+(3-K241)*10)),"")</f>
        <v/>
      </c>
      <c r="N241" s="8" t="str">
        <f t="shared" si="13"/>
        <v/>
      </c>
      <c r="O241" s="8" t="str">
        <f>_xlfn.IFERROR(N241*100+'Rec.'!I234,"")</f>
        <v/>
      </c>
      <c r="P241" s="8" t="str">
        <f t="shared" si="14"/>
        <v/>
      </c>
    </row>
    <row r="242" spans="1:16" ht="21.95" customHeight="1">
      <c r="A242" s="8" t="str">
        <f t="shared" si="15"/>
        <v/>
      </c>
      <c r="B242" s="8" t="str">
        <f t="shared" si="12"/>
        <v/>
      </c>
      <c r="C242" s="20" t="str">
        <f>IF('Rec.'!H235&gt;0,COUNT('Rec.'!H$2:H235),"")</f>
        <v/>
      </c>
      <c r="D242" s="21" t="str">
        <f>IF(C242&gt;'Inf.'!$I$10,"",VLOOKUP(A242,'Q1.SL'!B:F,2,FALSE))</f>
        <v/>
      </c>
      <c r="E242" s="21" t="str">
        <f>IF(C242&gt;'Inf.'!$I$10,"",VLOOKUP(A242,'Q1.SL'!B:F,3,FALSE))</f>
        <v/>
      </c>
      <c r="F242" s="20" t="str">
        <f>IF(C242&gt;'Inf.'!$I$10,"",VLOOKUP(A242,'Q1.SL'!B:F,4,FALSE))</f>
        <v/>
      </c>
      <c r="G242" s="20" t="str">
        <f>IF(C242&gt;'Inf.'!$I$10,"",VLOOKUP(A242,'Q1.SL'!B:F,5,FALSE))</f>
        <v/>
      </c>
      <c r="H242" s="42"/>
      <c r="I242" s="42"/>
      <c r="J242" s="43"/>
      <c r="K242" s="42"/>
      <c r="L242" s="12" t="str">
        <f>_xlfn.IFERROR(IF(C242&gt;'Inf.'!$I$10,"",I242),"")</f>
        <v/>
      </c>
      <c r="M242" s="8" t="str">
        <f>_xlfn.IFERROR(IF('Inf.'!$C$10="Onsight",IF(L242="TOP",10^7+(10-J242)+(3-K242)*10,L242*10^5+(3-K242)*10),IF(L242="TOP",10^7+(3-K242)*10,L242*10^5+(3-K242)*10)),"")</f>
        <v/>
      </c>
      <c r="N242" s="8" t="str">
        <f t="shared" si="13"/>
        <v/>
      </c>
      <c r="O242" s="8" t="str">
        <f>_xlfn.IFERROR(N242*100+'Rec.'!I235,"")</f>
        <v/>
      </c>
      <c r="P242" s="8" t="str">
        <f t="shared" si="14"/>
        <v/>
      </c>
    </row>
    <row r="243" spans="1:16" ht="21.95" customHeight="1">
      <c r="A243" s="8" t="str">
        <f t="shared" si="15"/>
        <v/>
      </c>
      <c r="B243" s="8" t="str">
        <f t="shared" si="12"/>
        <v/>
      </c>
      <c r="C243" s="20" t="str">
        <f>IF('Rec.'!H236&gt;0,COUNT('Rec.'!H$2:H236),"")</f>
        <v/>
      </c>
      <c r="D243" s="21" t="str">
        <f>IF(C243&gt;'Inf.'!$I$10,"",VLOOKUP(A243,'Q1.SL'!B:F,2,FALSE))</f>
        <v/>
      </c>
      <c r="E243" s="21" t="str">
        <f>IF(C243&gt;'Inf.'!$I$10,"",VLOOKUP(A243,'Q1.SL'!B:F,3,FALSE))</f>
        <v/>
      </c>
      <c r="F243" s="20" t="str">
        <f>IF(C243&gt;'Inf.'!$I$10,"",VLOOKUP(A243,'Q1.SL'!B:F,4,FALSE))</f>
        <v/>
      </c>
      <c r="G243" s="20" t="str">
        <f>IF(C243&gt;'Inf.'!$I$10,"",VLOOKUP(A243,'Q1.SL'!B:F,5,FALSE))</f>
        <v/>
      </c>
      <c r="H243" s="42"/>
      <c r="I243" s="42"/>
      <c r="J243" s="43"/>
      <c r="K243" s="42"/>
      <c r="L243" s="12" t="str">
        <f>_xlfn.IFERROR(IF(C243&gt;'Inf.'!$I$10,"",I243),"")</f>
        <v/>
      </c>
      <c r="M243" s="8" t="str">
        <f>_xlfn.IFERROR(IF('Inf.'!$C$10="Onsight",IF(L243="TOP",10^7+(10-J243)+(3-K243)*10,L243*10^5+(3-K243)*10),IF(L243="TOP",10^7+(3-K243)*10,L243*10^5+(3-K243)*10)),"")</f>
        <v/>
      </c>
      <c r="N243" s="8" t="str">
        <f t="shared" si="13"/>
        <v/>
      </c>
      <c r="O243" s="8" t="str">
        <f>_xlfn.IFERROR(N243*100+'Rec.'!I236,"")</f>
        <v/>
      </c>
      <c r="P243" s="8" t="str">
        <f t="shared" si="14"/>
        <v/>
      </c>
    </row>
    <row r="244" spans="1:16" ht="21.95" customHeight="1">
      <c r="A244" s="8" t="str">
        <f t="shared" si="15"/>
        <v/>
      </c>
      <c r="B244" s="8" t="str">
        <f t="shared" si="12"/>
        <v/>
      </c>
      <c r="C244" s="20" t="str">
        <f>IF('Rec.'!H237&gt;0,COUNT('Rec.'!H$2:H237),"")</f>
        <v/>
      </c>
      <c r="D244" s="21" t="str">
        <f>IF(C244&gt;'Inf.'!$I$10,"",VLOOKUP(A244,'Q1.SL'!B:F,2,FALSE))</f>
        <v/>
      </c>
      <c r="E244" s="21" t="str">
        <f>IF(C244&gt;'Inf.'!$I$10,"",VLOOKUP(A244,'Q1.SL'!B:F,3,FALSE))</f>
        <v/>
      </c>
      <c r="F244" s="20" t="str">
        <f>IF(C244&gt;'Inf.'!$I$10,"",VLOOKUP(A244,'Q1.SL'!B:F,4,FALSE))</f>
        <v/>
      </c>
      <c r="G244" s="20" t="str">
        <f>IF(C244&gt;'Inf.'!$I$10,"",VLOOKUP(A244,'Q1.SL'!B:F,5,FALSE))</f>
        <v/>
      </c>
      <c r="H244" s="42"/>
      <c r="I244" s="42"/>
      <c r="J244" s="43"/>
      <c r="K244" s="42"/>
      <c r="L244" s="12" t="str">
        <f>_xlfn.IFERROR(IF(C244&gt;'Inf.'!$I$10,"",I244),"")</f>
        <v/>
      </c>
      <c r="M244" s="8" t="str">
        <f>_xlfn.IFERROR(IF('Inf.'!$C$10="Onsight",IF(L244="TOP",10^7+(10-J244)+(3-K244)*10,L244*10^5+(3-K244)*10),IF(L244="TOP",10^7+(3-K244)*10,L244*10^5+(3-K244)*10)),"")</f>
        <v/>
      </c>
      <c r="N244" s="8" t="str">
        <f t="shared" si="13"/>
        <v/>
      </c>
      <c r="O244" s="8" t="str">
        <f>_xlfn.IFERROR(N244*100+'Rec.'!I237,"")</f>
        <v/>
      </c>
      <c r="P244" s="8" t="str">
        <f t="shared" si="14"/>
        <v/>
      </c>
    </row>
    <row r="245" spans="1:16" ht="21.95" customHeight="1">
      <c r="A245" s="8" t="str">
        <f t="shared" si="15"/>
        <v/>
      </c>
      <c r="B245" s="8" t="str">
        <f t="shared" si="12"/>
        <v/>
      </c>
      <c r="C245" s="20" t="str">
        <f>IF('Rec.'!H238&gt;0,COUNT('Rec.'!H$2:H238),"")</f>
        <v/>
      </c>
      <c r="D245" s="21" t="str">
        <f>IF(C245&gt;'Inf.'!$I$10,"",VLOOKUP(A245,'Q1.SL'!B:F,2,FALSE))</f>
        <v/>
      </c>
      <c r="E245" s="21" t="str">
        <f>IF(C245&gt;'Inf.'!$I$10,"",VLOOKUP(A245,'Q1.SL'!B:F,3,FALSE))</f>
        <v/>
      </c>
      <c r="F245" s="20" t="str">
        <f>IF(C245&gt;'Inf.'!$I$10,"",VLOOKUP(A245,'Q1.SL'!B:F,4,FALSE))</f>
        <v/>
      </c>
      <c r="G245" s="20" t="str">
        <f>IF(C245&gt;'Inf.'!$I$10,"",VLOOKUP(A245,'Q1.SL'!B:F,5,FALSE))</f>
        <v/>
      </c>
      <c r="H245" s="42"/>
      <c r="I245" s="42"/>
      <c r="J245" s="43"/>
      <c r="K245" s="42"/>
      <c r="L245" s="12" t="str">
        <f>_xlfn.IFERROR(IF(C245&gt;'Inf.'!$I$10,"",I245),"")</f>
        <v/>
      </c>
      <c r="M245" s="8" t="str">
        <f>_xlfn.IFERROR(IF('Inf.'!$C$10="Onsight",IF(L245="TOP",10^7+(10-J245)+(3-K245)*10,L245*10^5+(3-K245)*10),IF(L245="TOP",10^7+(3-K245)*10,L245*10^5+(3-K245)*10)),"")</f>
        <v/>
      </c>
      <c r="N245" s="8" t="str">
        <f t="shared" si="13"/>
        <v/>
      </c>
      <c r="O245" s="8" t="str">
        <f>_xlfn.IFERROR(N245*100+'Rec.'!I238,"")</f>
        <v/>
      </c>
      <c r="P245" s="8" t="str">
        <f t="shared" si="14"/>
        <v/>
      </c>
    </row>
    <row r="246" spans="1:16" ht="21.95" customHeight="1">
      <c r="A246" s="8" t="str">
        <f t="shared" si="15"/>
        <v/>
      </c>
      <c r="B246" s="8" t="str">
        <f t="shared" si="12"/>
        <v/>
      </c>
      <c r="C246" s="20" t="str">
        <f>IF('Rec.'!H239&gt;0,COUNT('Rec.'!H$2:H239),"")</f>
        <v/>
      </c>
      <c r="D246" s="21" t="str">
        <f>IF(C246&gt;'Inf.'!$I$10,"",VLOOKUP(A246,'Q1.SL'!B:F,2,FALSE))</f>
        <v/>
      </c>
      <c r="E246" s="21" t="str">
        <f>IF(C246&gt;'Inf.'!$I$10,"",VLOOKUP(A246,'Q1.SL'!B:F,3,FALSE))</f>
        <v/>
      </c>
      <c r="F246" s="20" t="str">
        <f>IF(C246&gt;'Inf.'!$I$10,"",VLOOKUP(A246,'Q1.SL'!B:F,4,FALSE))</f>
        <v/>
      </c>
      <c r="G246" s="20" t="str">
        <f>IF(C246&gt;'Inf.'!$I$10,"",VLOOKUP(A246,'Q1.SL'!B:F,5,FALSE))</f>
        <v/>
      </c>
      <c r="H246" s="42"/>
      <c r="I246" s="42"/>
      <c r="J246" s="43"/>
      <c r="K246" s="42"/>
      <c r="L246" s="12" t="str">
        <f>_xlfn.IFERROR(IF(C246&gt;'Inf.'!$I$10,"",I246),"")</f>
        <v/>
      </c>
      <c r="M246" s="8" t="str">
        <f>_xlfn.IFERROR(IF('Inf.'!$C$10="Onsight",IF(L246="TOP",10^7+(10-J246)+(3-K246)*10,L246*10^5+(3-K246)*10),IF(L246="TOP",10^7+(3-K246)*10,L246*10^5+(3-K246)*10)),"")</f>
        <v/>
      </c>
      <c r="N246" s="8" t="str">
        <f t="shared" si="13"/>
        <v/>
      </c>
      <c r="O246" s="8" t="str">
        <f>_xlfn.IFERROR(N246*100+'Rec.'!I239,"")</f>
        <v/>
      </c>
      <c r="P246" s="8" t="str">
        <f t="shared" si="14"/>
        <v/>
      </c>
    </row>
    <row r="247" spans="1:16" ht="21.95" customHeight="1">
      <c r="A247" s="8" t="str">
        <f t="shared" si="15"/>
        <v/>
      </c>
      <c r="B247" s="8" t="str">
        <f t="shared" si="12"/>
        <v/>
      </c>
      <c r="C247" s="20" t="str">
        <f>IF('Rec.'!H240&gt;0,COUNT('Rec.'!H$2:H240),"")</f>
        <v/>
      </c>
      <c r="D247" s="21" t="str">
        <f>IF(C247&gt;'Inf.'!$I$10,"",VLOOKUP(A247,'Q1.SL'!B:F,2,FALSE))</f>
        <v/>
      </c>
      <c r="E247" s="21" t="str">
        <f>IF(C247&gt;'Inf.'!$I$10,"",VLOOKUP(A247,'Q1.SL'!B:F,3,FALSE))</f>
        <v/>
      </c>
      <c r="F247" s="20" t="str">
        <f>IF(C247&gt;'Inf.'!$I$10,"",VLOOKUP(A247,'Q1.SL'!B:F,4,FALSE))</f>
        <v/>
      </c>
      <c r="G247" s="20" t="str">
        <f>IF(C247&gt;'Inf.'!$I$10,"",VLOOKUP(A247,'Q1.SL'!B:F,5,FALSE))</f>
        <v/>
      </c>
      <c r="H247" s="42"/>
      <c r="I247" s="42"/>
      <c r="J247" s="43"/>
      <c r="K247" s="42"/>
      <c r="L247" s="12" t="str">
        <f>_xlfn.IFERROR(IF(C247&gt;'Inf.'!$I$10,"",I247),"")</f>
        <v/>
      </c>
      <c r="M247" s="8" t="str">
        <f>_xlfn.IFERROR(IF('Inf.'!$C$10="Onsight",IF(L247="TOP",10^7+(10-J247)+(3-K247)*10,L247*10^5+(3-K247)*10),IF(L247="TOP",10^7+(3-K247)*10,L247*10^5+(3-K247)*10)),"")</f>
        <v/>
      </c>
      <c r="N247" s="8" t="str">
        <f t="shared" si="13"/>
        <v/>
      </c>
      <c r="O247" s="8" t="str">
        <f>_xlfn.IFERROR(N247*100+'Rec.'!I240,"")</f>
        <v/>
      </c>
      <c r="P247" s="8" t="str">
        <f t="shared" si="14"/>
        <v/>
      </c>
    </row>
    <row r="248" spans="1:16" ht="21.95" customHeight="1">
      <c r="A248" s="8" t="str">
        <f t="shared" si="15"/>
        <v/>
      </c>
      <c r="B248" s="8" t="str">
        <f t="shared" si="12"/>
        <v/>
      </c>
      <c r="C248" s="20" t="str">
        <f>IF('Rec.'!H241&gt;0,COUNT('Rec.'!H$2:H241),"")</f>
        <v/>
      </c>
      <c r="D248" s="21" t="str">
        <f>IF(C248&gt;'Inf.'!$I$10,"",VLOOKUP(A248,'Q1.SL'!B:F,2,FALSE))</f>
        <v/>
      </c>
      <c r="E248" s="21" t="str">
        <f>IF(C248&gt;'Inf.'!$I$10,"",VLOOKUP(A248,'Q1.SL'!B:F,3,FALSE))</f>
        <v/>
      </c>
      <c r="F248" s="20" t="str">
        <f>IF(C248&gt;'Inf.'!$I$10,"",VLOOKUP(A248,'Q1.SL'!B:F,4,FALSE))</f>
        <v/>
      </c>
      <c r="G248" s="20" t="str">
        <f>IF(C248&gt;'Inf.'!$I$10,"",VLOOKUP(A248,'Q1.SL'!B:F,5,FALSE))</f>
        <v/>
      </c>
      <c r="H248" s="42"/>
      <c r="I248" s="42"/>
      <c r="J248" s="43"/>
      <c r="K248" s="42"/>
      <c r="L248" s="12" t="str">
        <f>_xlfn.IFERROR(IF(C248&gt;'Inf.'!$I$10,"",I248),"")</f>
        <v/>
      </c>
      <c r="M248" s="8" t="str">
        <f>_xlfn.IFERROR(IF('Inf.'!$C$10="Onsight",IF(L248="TOP",10^7+(10-J248)+(3-K248)*10,L248*10^5+(3-K248)*10),IF(L248="TOP",10^7+(3-K248)*10,L248*10^5+(3-K248)*10)),"")</f>
        <v/>
      </c>
      <c r="N248" s="8" t="str">
        <f t="shared" si="13"/>
        <v/>
      </c>
      <c r="O248" s="8" t="str">
        <f>_xlfn.IFERROR(N248*100+'Rec.'!I241,"")</f>
        <v/>
      </c>
      <c r="P248" s="8" t="str">
        <f t="shared" si="14"/>
        <v/>
      </c>
    </row>
    <row r="249" spans="1:16" ht="21.95" customHeight="1">
      <c r="A249" s="8" t="str">
        <f t="shared" si="15"/>
        <v/>
      </c>
      <c r="B249" s="8" t="str">
        <f t="shared" si="12"/>
        <v/>
      </c>
      <c r="C249" s="20" t="str">
        <f>IF('Rec.'!H242&gt;0,COUNT('Rec.'!H$2:H242),"")</f>
        <v/>
      </c>
      <c r="D249" s="21" t="str">
        <f>IF(C249&gt;'Inf.'!$I$10,"",VLOOKUP(A249,'Q1.SL'!B:F,2,FALSE))</f>
        <v/>
      </c>
      <c r="E249" s="21" t="str">
        <f>IF(C249&gt;'Inf.'!$I$10,"",VLOOKUP(A249,'Q1.SL'!B:F,3,FALSE))</f>
        <v/>
      </c>
      <c r="F249" s="20" t="str">
        <f>IF(C249&gt;'Inf.'!$I$10,"",VLOOKUP(A249,'Q1.SL'!B:F,4,FALSE))</f>
        <v/>
      </c>
      <c r="G249" s="20" t="str">
        <f>IF(C249&gt;'Inf.'!$I$10,"",VLOOKUP(A249,'Q1.SL'!B:F,5,FALSE))</f>
        <v/>
      </c>
      <c r="H249" s="42"/>
      <c r="I249" s="42"/>
      <c r="J249" s="43"/>
      <c r="K249" s="42"/>
      <c r="L249" s="12" t="str">
        <f>_xlfn.IFERROR(IF(C249&gt;'Inf.'!$I$10,"",I249),"")</f>
        <v/>
      </c>
      <c r="M249" s="8" t="str">
        <f>_xlfn.IFERROR(IF('Inf.'!$C$10="Onsight",IF(L249="TOP",10^7+(10-J249)+(3-K249)*10,L249*10^5+(3-K249)*10),IF(L249="TOP",10^7+(3-K249)*10,L249*10^5+(3-K249)*10)),"")</f>
        <v/>
      </c>
      <c r="N249" s="8" t="str">
        <f t="shared" si="13"/>
        <v/>
      </c>
      <c r="O249" s="8" t="str">
        <f>_xlfn.IFERROR(N249*100+'Rec.'!I242,"")</f>
        <v/>
      </c>
      <c r="P249" s="8" t="str">
        <f t="shared" si="14"/>
        <v/>
      </c>
    </row>
    <row r="250" spans="1:16" ht="21.95" customHeight="1">
      <c r="A250" s="8" t="str">
        <f t="shared" si="15"/>
        <v/>
      </c>
      <c r="B250" s="8" t="str">
        <f t="shared" si="12"/>
        <v/>
      </c>
      <c r="C250" s="20" t="str">
        <f>IF('Rec.'!H243&gt;0,COUNT('Rec.'!H$2:H243),"")</f>
        <v/>
      </c>
      <c r="D250" s="21" t="str">
        <f>IF(C250&gt;'Inf.'!$I$10,"",VLOOKUP(A250,'Q1.SL'!B:F,2,FALSE))</f>
        <v/>
      </c>
      <c r="E250" s="21" t="str">
        <f>IF(C250&gt;'Inf.'!$I$10,"",VLOOKUP(A250,'Q1.SL'!B:F,3,FALSE))</f>
        <v/>
      </c>
      <c r="F250" s="20" t="str">
        <f>IF(C250&gt;'Inf.'!$I$10,"",VLOOKUP(A250,'Q1.SL'!B:F,4,FALSE))</f>
        <v/>
      </c>
      <c r="G250" s="20" t="str">
        <f>IF(C250&gt;'Inf.'!$I$10,"",VLOOKUP(A250,'Q1.SL'!B:F,5,FALSE))</f>
        <v/>
      </c>
      <c r="H250" s="42"/>
      <c r="I250" s="42"/>
      <c r="J250" s="43"/>
      <c r="K250" s="42"/>
      <c r="L250" s="12" t="str">
        <f>_xlfn.IFERROR(IF(C250&gt;'Inf.'!$I$10,"",I250),"")</f>
        <v/>
      </c>
      <c r="M250" s="8" t="str">
        <f>_xlfn.IFERROR(IF('Inf.'!$C$10="Onsight",IF(L250="TOP",10^7+(10-J250)+(3-K250)*10,L250*10^5+(3-K250)*10),IF(L250="TOP",10^7+(3-K250)*10,L250*10^5+(3-K250)*10)),"")</f>
        <v/>
      </c>
      <c r="N250" s="8" t="str">
        <f t="shared" si="13"/>
        <v/>
      </c>
      <c r="O250" s="8" t="str">
        <f>_xlfn.IFERROR(N250*100+'Rec.'!I243,"")</f>
        <v/>
      </c>
      <c r="P250" s="8" t="str">
        <f t="shared" si="14"/>
        <v/>
      </c>
    </row>
    <row r="251" spans="1:16" ht="21.95" customHeight="1">
      <c r="A251" s="8" t="str">
        <f t="shared" si="15"/>
        <v/>
      </c>
      <c r="B251" s="8" t="str">
        <f t="shared" si="12"/>
        <v/>
      </c>
      <c r="C251" s="20" t="str">
        <f>IF('Rec.'!H244&gt;0,COUNT('Rec.'!H$2:H244),"")</f>
        <v/>
      </c>
      <c r="D251" s="21" t="str">
        <f>IF(C251&gt;'Inf.'!$I$10,"",VLOOKUP(A251,'Q1.SL'!B:F,2,FALSE))</f>
        <v/>
      </c>
      <c r="E251" s="21" t="str">
        <f>IF(C251&gt;'Inf.'!$I$10,"",VLOOKUP(A251,'Q1.SL'!B:F,3,FALSE))</f>
        <v/>
      </c>
      <c r="F251" s="20" t="str">
        <f>IF(C251&gt;'Inf.'!$I$10,"",VLOOKUP(A251,'Q1.SL'!B:F,4,FALSE))</f>
        <v/>
      </c>
      <c r="G251" s="20" t="str">
        <f>IF(C251&gt;'Inf.'!$I$10,"",VLOOKUP(A251,'Q1.SL'!B:F,5,FALSE))</f>
        <v/>
      </c>
      <c r="H251" s="42"/>
      <c r="I251" s="42"/>
      <c r="J251" s="43"/>
      <c r="K251" s="42"/>
      <c r="L251" s="12" t="str">
        <f>_xlfn.IFERROR(IF(C251&gt;'Inf.'!$I$10,"",I251),"")</f>
        <v/>
      </c>
      <c r="M251" s="8" t="str">
        <f>_xlfn.IFERROR(IF('Inf.'!$C$10="Onsight",IF(L251="TOP",10^7+(10-J251)+(3-K251)*10,L251*10^5+(3-K251)*10),IF(L251="TOP",10^7+(3-K251)*10,L251*10^5+(3-K251)*10)),"")</f>
        <v/>
      </c>
      <c r="N251" s="8" t="str">
        <f t="shared" si="13"/>
        <v/>
      </c>
      <c r="O251" s="8" t="str">
        <f>_xlfn.IFERROR(N251*100+'Rec.'!I244,"")</f>
        <v/>
      </c>
      <c r="P251" s="8" t="str">
        <f t="shared" si="14"/>
        <v/>
      </c>
    </row>
    <row r="252" spans="1:16" ht="21.95" customHeight="1">
      <c r="A252" s="8" t="str">
        <f t="shared" si="15"/>
        <v/>
      </c>
      <c r="B252" s="8" t="str">
        <f t="shared" si="12"/>
        <v/>
      </c>
      <c r="C252" s="20" t="str">
        <f>IF('Rec.'!H245&gt;0,COUNT('Rec.'!H$2:H245),"")</f>
        <v/>
      </c>
      <c r="D252" s="21" t="str">
        <f>IF(C252&gt;'Inf.'!$I$10,"",VLOOKUP(A252,'Q1.SL'!B:F,2,FALSE))</f>
        <v/>
      </c>
      <c r="E252" s="21" t="str">
        <f>IF(C252&gt;'Inf.'!$I$10,"",VLOOKUP(A252,'Q1.SL'!B:F,3,FALSE))</f>
        <v/>
      </c>
      <c r="F252" s="20" t="str">
        <f>IF(C252&gt;'Inf.'!$I$10,"",VLOOKUP(A252,'Q1.SL'!B:F,4,FALSE))</f>
        <v/>
      </c>
      <c r="G252" s="20" t="str">
        <f>IF(C252&gt;'Inf.'!$I$10,"",VLOOKUP(A252,'Q1.SL'!B:F,5,FALSE))</f>
        <v/>
      </c>
      <c r="H252" s="42"/>
      <c r="I252" s="42"/>
      <c r="J252" s="43"/>
      <c r="K252" s="42"/>
      <c r="L252" s="12" t="str">
        <f>_xlfn.IFERROR(IF(C252&gt;'Inf.'!$I$10,"",I252),"")</f>
        <v/>
      </c>
      <c r="M252" s="8" t="str">
        <f>_xlfn.IFERROR(IF('Inf.'!$C$10="Onsight",IF(L252="TOP",10^7+(10-J252)+(3-K252)*10,L252*10^5+(3-K252)*10),IF(L252="TOP",10^7+(3-K252)*10,L252*10^5+(3-K252)*10)),"")</f>
        <v/>
      </c>
      <c r="N252" s="8" t="str">
        <f t="shared" si="13"/>
        <v/>
      </c>
      <c r="O252" s="8" t="str">
        <f>_xlfn.IFERROR(N252*100+'Rec.'!I245,"")</f>
        <v/>
      </c>
      <c r="P252" s="8" t="str">
        <f t="shared" si="14"/>
        <v/>
      </c>
    </row>
    <row r="253" spans="1:16" ht="21.95" customHeight="1">
      <c r="A253" s="8" t="str">
        <f t="shared" si="15"/>
        <v/>
      </c>
      <c r="B253" s="8" t="str">
        <f t="shared" si="12"/>
        <v/>
      </c>
      <c r="C253" s="20" t="str">
        <f>IF('Rec.'!H246&gt;0,COUNT('Rec.'!H$2:H246),"")</f>
        <v/>
      </c>
      <c r="D253" s="21" t="str">
        <f>IF(C253&gt;'Inf.'!$I$10,"",VLOOKUP(A253,'Q1.SL'!B:F,2,FALSE))</f>
        <v/>
      </c>
      <c r="E253" s="21" t="str">
        <f>IF(C253&gt;'Inf.'!$I$10,"",VLOOKUP(A253,'Q1.SL'!B:F,3,FALSE))</f>
        <v/>
      </c>
      <c r="F253" s="20" t="str">
        <f>IF(C253&gt;'Inf.'!$I$10,"",VLOOKUP(A253,'Q1.SL'!B:F,4,FALSE))</f>
        <v/>
      </c>
      <c r="G253" s="20" t="str">
        <f>IF(C253&gt;'Inf.'!$I$10,"",VLOOKUP(A253,'Q1.SL'!B:F,5,FALSE))</f>
        <v/>
      </c>
      <c r="H253" s="42"/>
      <c r="I253" s="42"/>
      <c r="J253" s="43"/>
      <c r="K253" s="42"/>
      <c r="L253" s="12" t="str">
        <f>_xlfn.IFERROR(IF(C253&gt;'Inf.'!$I$10,"",I253),"")</f>
        <v/>
      </c>
      <c r="M253" s="8" t="str">
        <f>_xlfn.IFERROR(IF('Inf.'!$C$10="Onsight",IF(L253="TOP",10^7+(10-J253)+(3-K253)*10,L253*10^5+(3-K253)*10),IF(L253="TOP",10^7+(3-K253)*10,L253*10^5+(3-K253)*10)),"")</f>
        <v/>
      </c>
      <c r="N253" s="8" t="str">
        <f t="shared" si="13"/>
        <v/>
      </c>
      <c r="O253" s="8" t="str">
        <f>_xlfn.IFERROR(N253*100+'Rec.'!I246,"")</f>
        <v/>
      </c>
      <c r="P253" s="8" t="str">
        <f t="shared" si="14"/>
        <v/>
      </c>
    </row>
    <row r="254" spans="1:16" ht="21.95" customHeight="1">
      <c r="A254" s="8" t="str">
        <f t="shared" si="15"/>
        <v/>
      </c>
      <c r="B254" s="8" t="str">
        <f t="shared" si="12"/>
        <v/>
      </c>
      <c r="C254" s="20" t="str">
        <f>IF('Rec.'!H247&gt;0,COUNT('Rec.'!H$2:H247),"")</f>
        <v/>
      </c>
      <c r="D254" s="21" t="str">
        <f>IF(C254&gt;'Inf.'!$I$10,"",VLOOKUP(A254,'Q1.SL'!B:F,2,FALSE))</f>
        <v/>
      </c>
      <c r="E254" s="21" t="str">
        <f>IF(C254&gt;'Inf.'!$I$10,"",VLOOKUP(A254,'Q1.SL'!B:F,3,FALSE))</f>
        <v/>
      </c>
      <c r="F254" s="20" t="str">
        <f>IF(C254&gt;'Inf.'!$I$10,"",VLOOKUP(A254,'Q1.SL'!B:F,4,FALSE))</f>
        <v/>
      </c>
      <c r="G254" s="20" t="str">
        <f>IF(C254&gt;'Inf.'!$I$10,"",VLOOKUP(A254,'Q1.SL'!B:F,5,FALSE))</f>
        <v/>
      </c>
      <c r="H254" s="42"/>
      <c r="I254" s="42"/>
      <c r="J254" s="43"/>
      <c r="K254" s="42"/>
      <c r="L254" s="12" t="str">
        <f>_xlfn.IFERROR(IF(C254&gt;'Inf.'!$I$10,"",I254),"")</f>
        <v/>
      </c>
      <c r="M254" s="8" t="str">
        <f>_xlfn.IFERROR(IF('Inf.'!$C$10="Onsight",IF(L254="TOP",10^7+(10-J254)+(3-K254)*10,L254*10^5+(3-K254)*10),IF(L254="TOP",10^7+(3-K254)*10,L254*10^5+(3-K254)*10)),"")</f>
        <v/>
      </c>
      <c r="N254" s="8" t="str">
        <f t="shared" si="13"/>
        <v/>
      </c>
      <c r="O254" s="8" t="str">
        <f>_xlfn.IFERROR(N254*100+'Rec.'!I247,"")</f>
        <v/>
      </c>
      <c r="P254" s="8" t="str">
        <f t="shared" si="14"/>
        <v/>
      </c>
    </row>
    <row r="255" spans="1:16" ht="21.95" customHeight="1">
      <c r="A255" s="8" t="str">
        <f t="shared" si="15"/>
        <v/>
      </c>
      <c r="B255" s="8" t="str">
        <f t="shared" si="12"/>
        <v/>
      </c>
      <c r="C255" s="20" t="str">
        <f>IF('Rec.'!H248&gt;0,COUNT('Rec.'!H$2:H248),"")</f>
        <v/>
      </c>
      <c r="D255" s="21" t="str">
        <f>IF(C255&gt;'Inf.'!$I$10,"",VLOOKUP(A255,'Q1.SL'!B:F,2,FALSE))</f>
        <v/>
      </c>
      <c r="E255" s="21" t="str">
        <f>IF(C255&gt;'Inf.'!$I$10,"",VLOOKUP(A255,'Q1.SL'!B:F,3,FALSE))</f>
        <v/>
      </c>
      <c r="F255" s="20" t="str">
        <f>IF(C255&gt;'Inf.'!$I$10,"",VLOOKUP(A255,'Q1.SL'!B:F,4,FALSE))</f>
        <v/>
      </c>
      <c r="G255" s="20" t="str">
        <f>IF(C255&gt;'Inf.'!$I$10,"",VLOOKUP(A255,'Q1.SL'!B:F,5,FALSE))</f>
        <v/>
      </c>
      <c r="H255" s="42"/>
      <c r="I255" s="42"/>
      <c r="J255" s="43"/>
      <c r="K255" s="42"/>
      <c r="L255" s="12" t="str">
        <f>_xlfn.IFERROR(IF(C255&gt;'Inf.'!$I$10,"",I255),"")</f>
        <v/>
      </c>
      <c r="M255" s="8" t="str">
        <f>_xlfn.IFERROR(IF('Inf.'!$C$10="Onsight",IF(L255="TOP",10^7+(10-J255)+(3-K255)*10,L255*10^5+(3-K255)*10),IF(L255="TOP",10^7+(3-K255)*10,L255*10^5+(3-K255)*10)),"")</f>
        <v/>
      </c>
      <c r="N255" s="8" t="str">
        <f t="shared" si="13"/>
        <v/>
      </c>
      <c r="O255" s="8" t="str">
        <f>_xlfn.IFERROR(N255*100+'Rec.'!I248,"")</f>
        <v/>
      </c>
      <c r="P255" s="8" t="str">
        <f t="shared" si="14"/>
        <v/>
      </c>
    </row>
    <row r="256" spans="1:16" ht="21.95" customHeight="1">
      <c r="A256" s="8" t="str">
        <f t="shared" si="15"/>
        <v/>
      </c>
      <c r="B256" s="8" t="str">
        <f t="shared" si="12"/>
        <v/>
      </c>
      <c r="C256" s="20" t="str">
        <f>IF('Rec.'!H249&gt;0,COUNT('Rec.'!H$2:H249),"")</f>
        <v/>
      </c>
      <c r="D256" s="21" t="str">
        <f>IF(C256&gt;'Inf.'!$I$10,"",VLOOKUP(A256,'Q1.SL'!B:F,2,FALSE))</f>
        <v/>
      </c>
      <c r="E256" s="21" t="str">
        <f>IF(C256&gt;'Inf.'!$I$10,"",VLOOKUP(A256,'Q1.SL'!B:F,3,FALSE))</f>
        <v/>
      </c>
      <c r="F256" s="20" t="str">
        <f>IF(C256&gt;'Inf.'!$I$10,"",VLOOKUP(A256,'Q1.SL'!B:F,4,FALSE))</f>
        <v/>
      </c>
      <c r="G256" s="20" t="str">
        <f>IF(C256&gt;'Inf.'!$I$10,"",VLOOKUP(A256,'Q1.SL'!B:F,5,FALSE))</f>
        <v/>
      </c>
      <c r="H256" s="42"/>
      <c r="I256" s="42"/>
      <c r="J256" s="43"/>
      <c r="K256" s="42"/>
      <c r="L256" s="12" t="str">
        <f>_xlfn.IFERROR(IF(C256&gt;'Inf.'!$I$10,"",I256),"")</f>
        <v/>
      </c>
      <c r="M256" s="8" t="str">
        <f>_xlfn.IFERROR(IF('Inf.'!$C$10="Onsight",IF(L256="TOP",10^7+(10-J256)+(3-K256)*10,L256*10^5+(3-K256)*10),IF(L256="TOP",10^7+(3-K256)*10,L256*10^5+(3-K256)*10)),"")</f>
        <v/>
      </c>
      <c r="N256" s="8" t="str">
        <f t="shared" si="13"/>
        <v/>
      </c>
      <c r="O256" s="8" t="str">
        <f>_xlfn.IFERROR(N256*100+'Rec.'!I249,"")</f>
        <v/>
      </c>
      <c r="P256" s="8" t="str">
        <f t="shared" si="14"/>
        <v/>
      </c>
    </row>
    <row r="257" spans="1:16" ht="21.95" customHeight="1">
      <c r="A257" s="8" t="str">
        <f t="shared" si="15"/>
        <v/>
      </c>
      <c r="B257" s="8" t="str">
        <f t="shared" si="12"/>
        <v/>
      </c>
      <c r="C257" s="20" t="str">
        <f>IF('Rec.'!H250&gt;0,COUNT('Rec.'!H$2:H250),"")</f>
        <v/>
      </c>
      <c r="D257" s="21" t="str">
        <f>IF(C257&gt;'Inf.'!$I$10,"",VLOOKUP(A257,'Q1.SL'!B:F,2,FALSE))</f>
        <v/>
      </c>
      <c r="E257" s="21" t="str">
        <f>IF(C257&gt;'Inf.'!$I$10,"",VLOOKUP(A257,'Q1.SL'!B:F,3,FALSE))</f>
        <v/>
      </c>
      <c r="F257" s="20" t="str">
        <f>IF(C257&gt;'Inf.'!$I$10,"",VLOOKUP(A257,'Q1.SL'!B:F,4,FALSE))</f>
        <v/>
      </c>
      <c r="G257" s="20" t="str">
        <f>IF(C257&gt;'Inf.'!$I$10,"",VLOOKUP(A257,'Q1.SL'!B:F,5,FALSE))</f>
        <v/>
      </c>
      <c r="H257" s="42"/>
      <c r="I257" s="42"/>
      <c r="J257" s="43"/>
      <c r="K257" s="42"/>
      <c r="L257" s="12" t="str">
        <f>_xlfn.IFERROR(IF(C257&gt;'Inf.'!$I$10,"",I257),"")</f>
        <v/>
      </c>
      <c r="M257" s="8" t="str">
        <f>_xlfn.IFERROR(IF('Inf.'!$C$10="Onsight",IF(L257="TOP",10^7+(10-J257)+(3-K257)*10,L257*10^5+(3-K257)*10),IF(L257="TOP",10^7+(3-K257)*10,L257*10^5+(3-K257)*10)),"")</f>
        <v/>
      </c>
      <c r="N257" s="8" t="str">
        <f t="shared" si="13"/>
        <v/>
      </c>
      <c r="O257" s="8" t="str">
        <f>_xlfn.IFERROR(N257*100+'Rec.'!I250,"")</f>
        <v/>
      </c>
      <c r="P257" s="8" t="str">
        <f t="shared" si="14"/>
        <v/>
      </c>
    </row>
    <row r="258" spans="1:16" ht="21.95" customHeight="1">
      <c r="A258" s="8" t="str">
        <f t="shared" si="15"/>
        <v/>
      </c>
      <c r="B258" s="8" t="str">
        <f t="shared" si="12"/>
        <v/>
      </c>
      <c r="C258" s="20" t="str">
        <f>IF('Rec.'!H251&gt;0,COUNT('Rec.'!H$2:H251),"")</f>
        <v/>
      </c>
      <c r="D258" s="21" t="str">
        <f>IF(C258&gt;'Inf.'!$I$10,"",VLOOKUP(A258,'Q1.SL'!B:F,2,FALSE))</f>
        <v/>
      </c>
      <c r="E258" s="21" t="str">
        <f>IF(C258&gt;'Inf.'!$I$10,"",VLOOKUP(A258,'Q1.SL'!B:F,3,FALSE))</f>
        <v/>
      </c>
      <c r="F258" s="20" t="str">
        <f>IF(C258&gt;'Inf.'!$I$10,"",VLOOKUP(A258,'Q1.SL'!B:F,4,FALSE))</f>
        <v/>
      </c>
      <c r="G258" s="20" t="str">
        <f>IF(C258&gt;'Inf.'!$I$10,"",VLOOKUP(A258,'Q1.SL'!B:F,5,FALSE))</f>
        <v/>
      </c>
      <c r="H258" s="42"/>
      <c r="I258" s="42"/>
      <c r="J258" s="43"/>
      <c r="K258" s="42"/>
      <c r="L258" s="12" t="str">
        <f>_xlfn.IFERROR(IF(C258&gt;'Inf.'!$I$10,"",I258),"")</f>
        <v/>
      </c>
      <c r="M258" s="8" t="str">
        <f>_xlfn.IFERROR(IF('Inf.'!$C$10="Onsight",IF(L258="TOP",10^7+(10-J258)+(3-K258)*10,L258*10^5+(3-K258)*10),IF(L258="TOP",10^7+(3-K258)*10,L258*10^5+(3-K258)*10)),"")</f>
        <v/>
      </c>
      <c r="N258" s="8" t="str">
        <f t="shared" si="13"/>
        <v/>
      </c>
      <c r="O258" s="8" t="str">
        <f>_xlfn.IFERROR(N258*100+'Rec.'!I251,"")</f>
        <v/>
      </c>
      <c r="P258" s="8" t="str">
        <f t="shared" si="14"/>
        <v/>
      </c>
    </row>
    <row r="259" spans="1:16" ht="21.95" customHeight="1">
      <c r="A259" s="8" t="str">
        <f t="shared" si="15"/>
        <v/>
      </c>
      <c r="B259" s="8" t="str">
        <f t="shared" si="12"/>
        <v/>
      </c>
      <c r="C259" s="20" t="str">
        <f>IF('Rec.'!H252&gt;0,COUNT('Rec.'!H$2:H252),"")</f>
        <v/>
      </c>
      <c r="D259" s="21" t="str">
        <f>IF(C259&gt;'Inf.'!$I$10,"",VLOOKUP(A259,'Q1.SL'!B:F,2,FALSE))</f>
        <v/>
      </c>
      <c r="E259" s="21" t="str">
        <f>IF(C259&gt;'Inf.'!$I$10,"",VLOOKUP(A259,'Q1.SL'!B:F,3,FALSE))</f>
        <v/>
      </c>
      <c r="F259" s="20" t="str">
        <f>IF(C259&gt;'Inf.'!$I$10,"",VLOOKUP(A259,'Q1.SL'!B:F,4,FALSE))</f>
        <v/>
      </c>
      <c r="G259" s="20" t="str">
        <f>IF(C259&gt;'Inf.'!$I$10,"",VLOOKUP(A259,'Q1.SL'!B:F,5,FALSE))</f>
        <v/>
      </c>
      <c r="H259" s="42"/>
      <c r="I259" s="42"/>
      <c r="J259" s="43"/>
      <c r="K259" s="42"/>
      <c r="L259" s="12" t="str">
        <f>_xlfn.IFERROR(IF(C259&gt;'Inf.'!$I$10,"",I259),"")</f>
        <v/>
      </c>
      <c r="M259" s="8" t="str">
        <f>_xlfn.IFERROR(IF('Inf.'!$C$10="Onsight",IF(L259="TOP",10^7+(10-J259)+(3-K259)*10,L259*10^5+(3-K259)*10),IF(L259="TOP",10^7+(3-K259)*10,L259*10^5+(3-K259)*10)),"")</f>
        <v/>
      </c>
      <c r="N259" s="8" t="str">
        <f t="shared" si="13"/>
        <v/>
      </c>
      <c r="O259" s="8" t="str">
        <f>_xlfn.IFERROR(N259*100+'Rec.'!I252,"")</f>
        <v/>
      </c>
      <c r="P259" s="8" t="str">
        <f t="shared" si="14"/>
        <v/>
      </c>
    </row>
    <row r="260" spans="1:16" ht="21.95" customHeight="1">
      <c r="A260" s="8" t="str">
        <f t="shared" si="15"/>
        <v/>
      </c>
      <c r="B260" s="8" t="str">
        <f t="shared" si="12"/>
        <v/>
      </c>
      <c r="C260" s="20" t="str">
        <f>IF('Rec.'!H253&gt;0,COUNT('Rec.'!H$2:H253),"")</f>
        <v/>
      </c>
      <c r="D260" s="21" t="str">
        <f>IF(C260&gt;'Inf.'!$I$10,"",VLOOKUP(A260,'Q1.SL'!B:F,2,FALSE))</f>
        <v/>
      </c>
      <c r="E260" s="21" t="str">
        <f>IF(C260&gt;'Inf.'!$I$10,"",VLOOKUP(A260,'Q1.SL'!B:F,3,FALSE))</f>
        <v/>
      </c>
      <c r="F260" s="20" t="str">
        <f>IF(C260&gt;'Inf.'!$I$10,"",VLOOKUP(A260,'Q1.SL'!B:F,4,FALSE))</f>
        <v/>
      </c>
      <c r="G260" s="20" t="str">
        <f>IF(C260&gt;'Inf.'!$I$10,"",VLOOKUP(A260,'Q1.SL'!B:F,5,FALSE))</f>
        <v/>
      </c>
      <c r="H260" s="42"/>
      <c r="I260" s="42"/>
      <c r="J260" s="43"/>
      <c r="K260" s="42"/>
      <c r="L260" s="12" t="str">
        <f>_xlfn.IFERROR(IF(C260&gt;'Inf.'!$I$10,"",I260),"")</f>
        <v/>
      </c>
      <c r="M260" s="8" t="str">
        <f>_xlfn.IFERROR(IF('Inf.'!$C$10="Onsight",IF(L260="TOP",10^7+(10-J260)+(3-K260)*10,L260*10^5+(3-K260)*10),IF(L260="TOP",10^7+(3-K260)*10,L260*10^5+(3-K260)*10)),"")</f>
        <v/>
      </c>
      <c r="N260" s="8" t="str">
        <f t="shared" si="13"/>
        <v/>
      </c>
      <c r="O260" s="8" t="str">
        <f>_xlfn.IFERROR(N260*100+'Rec.'!I253,"")</f>
        <v/>
      </c>
      <c r="P260" s="8" t="str">
        <f t="shared" si="14"/>
        <v/>
      </c>
    </row>
    <row r="261" spans="1:16" ht="21.95" customHeight="1">
      <c r="A261" s="8" t="str">
        <f t="shared" si="15"/>
        <v/>
      </c>
      <c r="B261" s="8" t="str">
        <f t="shared" si="12"/>
        <v/>
      </c>
      <c r="C261" s="20" t="str">
        <f>IF('Rec.'!H254&gt;0,COUNT('Rec.'!H$2:H254),"")</f>
        <v/>
      </c>
      <c r="D261" s="21" t="str">
        <f>IF(C261&gt;'Inf.'!$I$10,"",VLOOKUP(A261,'Q1.SL'!B:F,2,FALSE))</f>
        <v/>
      </c>
      <c r="E261" s="21" t="str">
        <f>IF(C261&gt;'Inf.'!$I$10,"",VLOOKUP(A261,'Q1.SL'!B:F,3,FALSE))</f>
        <v/>
      </c>
      <c r="F261" s="20" t="str">
        <f>IF(C261&gt;'Inf.'!$I$10,"",VLOOKUP(A261,'Q1.SL'!B:F,4,FALSE))</f>
        <v/>
      </c>
      <c r="G261" s="20" t="str">
        <f>IF(C261&gt;'Inf.'!$I$10,"",VLOOKUP(A261,'Q1.SL'!B:F,5,FALSE))</f>
        <v/>
      </c>
      <c r="H261" s="42"/>
      <c r="I261" s="42"/>
      <c r="J261" s="43"/>
      <c r="K261" s="42"/>
      <c r="L261" s="12" t="str">
        <f>_xlfn.IFERROR(IF(C261&gt;'Inf.'!$I$10,"",I261),"")</f>
        <v/>
      </c>
      <c r="M261" s="8" t="str">
        <f>_xlfn.IFERROR(IF('Inf.'!$C$10="Onsight",IF(L261="TOP",10^7+(10-J261)+(3-K261)*10,L261*10^5+(3-K261)*10),IF(L261="TOP",10^7+(3-K261)*10,L261*10^5+(3-K261)*10)),"")</f>
        <v/>
      </c>
      <c r="N261" s="8" t="str">
        <f t="shared" si="13"/>
        <v/>
      </c>
      <c r="O261" s="8" t="str">
        <f>_xlfn.IFERROR(N261*100+'Rec.'!I254,"")</f>
        <v/>
      </c>
      <c r="P261" s="8" t="str">
        <f t="shared" si="14"/>
        <v/>
      </c>
    </row>
    <row r="262" spans="1:16" ht="21.95" customHeight="1">
      <c r="A262" s="8" t="str">
        <f t="shared" si="15"/>
        <v/>
      </c>
      <c r="B262" s="8" t="str">
        <f t="shared" si="12"/>
        <v/>
      </c>
      <c r="C262" s="20" t="str">
        <f>IF('Rec.'!H255&gt;0,COUNT('Rec.'!H$2:H255),"")</f>
        <v/>
      </c>
      <c r="D262" s="21" t="str">
        <f>IF(C262&gt;'Inf.'!$I$10,"",VLOOKUP(A262,'Q1.SL'!B:F,2,FALSE))</f>
        <v/>
      </c>
      <c r="E262" s="21" t="str">
        <f>IF(C262&gt;'Inf.'!$I$10,"",VLOOKUP(A262,'Q1.SL'!B:F,3,FALSE))</f>
        <v/>
      </c>
      <c r="F262" s="20" t="str">
        <f>IF(C262&gt;'Inf.'!$I$10,"",VLOOKUP(A262,'Q1.SL'!B:F,4,FALSE))</f>
        <v/>
      </c>
      <c r="G262" s="20" t="str">
        <f>IF(C262&gt;'Inf.'!$I$10,"",VLOOKUP(A262,'Q1.SL'!B:F,5,FALSE))</f>
        <v/>
      </c>
      <c r="H262" s="42"/>
      <c r="I262" s="42"/>
      <c r="J262" s="43"/>
      <c r="K262" s="42"/>
      <c r="L262" s="12" t="str">
        <f>_xlfn.IFERROR(IF(C262&gt;'Inf.'!$I$10,"",I262),"")</f>
        <v/>
      </c>
      <c r="M262" s="8" t="str">
        <f>_xlfn.IFERROR(IF('Inf.'!$C$10="Onsight",IF(L262="TOP",10^7+(10-J262)+(3-K262)*10,L262*10^5+(3-K262)*10),IF(L262="TOP",10^7+(3-K262)*10,L262*10^5+(3-K262)*10)),"")</f>
        <v/>
      </c>
      <c r="N262" s="8" t="str">
        <f t="shared" si="13"/>
        <v/>
      </c>
      <c r="O262" s="8" t="str">
        <f>_xlfn.IFERROR(N262*100+'Rec.'!I255,"")</f>
        <v/>
      </c>
      <c r="P262" s="8" t="str">
        <f t="shared" si="14"/>
        <v/>
      </c>
    </row>
    <row r="263" spans="1:16" ht="21.95" customHeight="1">
      <c r="A263" s="8" t="str">
        <f t="shared" si="15"/>
        <v/>
      </c>
      <c r="B263" s="8" t="str">
        <f t="shared" si="12"/>
        <v/>
      </c>
      <c r="C263" s="20" t="str">
        <f>IF('Rec.'!H256&gt;0,COUNT('Rec.'!H$2:H256),"")</f>
        <v/>
      </c>
      <c r="D263" s="21" t="str">
        <f>IF(C263&gt;'Inf.'!$I$10,"",VLOOKUP(A263,'Q1.SL'!B:F,2,FALSE))</f>
        <v/>
      </c>
      <c r="E263" s="21" t="str">
        <f>IF(C263&gt;'Inf.'!$I$10,"",VLOOKUP(A263,'Q1.SL'!B:F,3,FALSE))</f>
        <v/>
      </c>
      <c r="F263" s="20" t="str">
        <f>IF(C263&gt;'Inf.'!$I$10,"",VLOOKUP(A263,'Q1.SL'!B:F,4,FALSE))</f>
        <v/>
      </c>
      <c r="G263" s="20" t="str">
        <f>IF(C263&gt;'Inf.'!$I$10,"",VLOOKUP(A263,'Q1.SL'!B:F,5,FALSE))</f>
        <v/>
      </c>
      <c r="H263" s="42"/>
      <c r="I263" s="42"/>
      <c r="J263" s="43"/>
      <c r="K263" s="42"/>
      <c r="L263" s="12" t="str">
        <f>_xlfn.IFERROR(IF(C263&gt;'Inf.'!$I$10,"",I263),"")</f>
        <v/>
      </c>
      <c r="M263" s="8" t="str">
        <f>_xlfn.IFERROR(IF('Inf.'!$C$10="Onsight",IF(L263="TOP",10^7+(10-J263)+(3-K263)*10,L263*10^5+(3-K263)*10),IF(L263="TOP",10^7+(3-K263)*10,L263*10^5+(3-K263)*10)),"")</f>
        <v/>
      </c>
      <c r="N263" s="8" t="str">
        <f t="shared" si="13"/>
        <v/>
      </c>
      <c r="O263" s="8" t="str">
        <f>_xlfn.IFERROR(N263*100+'Rec.'!I256,"")</f>
        <v/>
      </c>
      <c r="P263" s="8" t="str">
        <f t="shared" si="14"/>
        <v/>
      </c>
    </row>
    <row r="264" spans="1:16" ht="21.95" customHeight="1">
      <c r="A264" s="8" t="str">
        <f t="shared" si="15"/>
        <v/>
      </c>
      <c r="B264" s="8" t="str">
        <f t="shared" si="12"/>
        <v/>
      </c>
      <c r="C264" s="20" t="str">
        <f>IF('Rec.'!H257&gt;0,COUNT('Rec.'!H$2:H257),"")</f>
        <v/>
      </c>
      <c r="D264" s="21" t="str">
        <f>IF(C264&gt;'Inf.'!$I$10,"",VLOOKUP(A264,'Q1.SL'!B:F,2,FALSE))</f>
        <v/>
      </c>
      <c r="E264" s="21" t="str">
        <f>IF(C264&gt;'Inf.'!$I$10,"",VLOOKUP(A264,'Q1.SL'!B:F,3,FALSE))</f>
        <v/>
      </c>
      <c r="F264" s="20" t="str">
        <f>IF(C264&gt;'Inf.'!$I$10,"",VLOOKUP(A264,'Q1.SL'!B:F,4,FALSE))</f>
        <v/>
      </c>
      <c r="G264" s="20" t="str">
        <f>IF(C264&gt;'Inf.'!$I$10,"",VLOOKUP(A264,'Q1.SL'!B:F,5,FALSE))</f>
        <v/>
      </c>
      <c r="H264" s="42"/>
      <c r="I264" s="42"/>
      <c r="J264" s="43"/>
      <c r="K264" s="42"/>
      <c r="L264" s="12" t="str">
        <f>_xlfn.IFERROR(IF(C264&gt;'Inf.'!$I$10,"",I264),"")</f>
        <v/>
      </c>
      <c r="M264" s="8" t="str">
        <f>_xlfn.IFERROR(IF('Inf.'!$C$10="Onsight",IF(L264="TOP",10^7+(10-J264)+(3-K264)*10,L264*10^5+(3-K264)*10),IF(L264="TOP",10^7+(3-K264)*10,L264*10^5+(3-K264)*10)),"")</f>
        <v/>
      </c>
      <c r="N264" s="8" t="str">
        <f t="shared" si="13"/>
        <v/>
      </c>
      <c r="O264" s="8" t="str">
        <f>_xlfn.IFERROR(N264*100+'Rec.'!I257,"")</f>
        <v/>
      </c>
      <c r="P264" s="8" t="str">
        <f t="shared" si="14"/>
        <v/>
      </c>
    </row>
    <row r="265" spans="1:16" ht="21.95" customHeight="1">
      <c r="A265" s="8" t="str">
        <f t="shared" si="15"/>
        <v/>
      </c>
      <c r="B265" s="8" t="str">
        <f aca="true" t="shared" si="16" ref="B265:B308">P265</f>
        <v/>
      </c>
      <c r="C265" s="20" t="str">
        <f>IF('Rec.'!H258&gt;0,COUNT('Rec.'!H$2:H258),"")</f>
        <v/>
      </c>
      <c r="D265" s="21" t="str">
        <f>IF(C265&gt;'Inf.'!$I$10,"",VLOOKUP(A265,'Q1.SL'!B:F,2,FALSE))</f>
        <v/>
      </c>
      <c r="E265" s="21" t="str">
        <f>IF(C265&gt;'Inf.'!$I$10,"",VLOOKUP(A265,'Q1.SL'!B:F,3,FALSE))</f>
        <v/>
      </c>
      <c r="F265" s="20" t="str">
        <f>IF(C265&gt;'Inf.'!$I$10,"",VLOOKUP(A265,'Q1.SL'!B:F,4,FALSE))</f>
        <v/>
      </c>
      <c r="G265" s="20" t="str">
        <f>IF(C265&gt;'Inf.'!$I$10,"",VLOOKUP(A265,'Q1.SL'!B:F,5,FALSE))</f>
        <v/>
      </c>
      <c r="H265" s="42"/>
      <c r="I265" s="42"/>
      <c r="J265" s="43"/>
      <c r="K265" s="42"/>
      <c r="L265" s="12" t="str">
        <f>_xlfn.IFERROR(IF(C265&gt;'Inf.'!$I$10,"",I265),"")</f>
        <v/>
      </c>
      <c r="M265" s="8" t="str">
        <f>_xlfn.IFERROR(IF('Inf.'!$C$10="Onsight",IF(L265="TOP",10^7+(10-J265)+(3-K265)*10,L265*10^5+(3-K265)*10),IF(L265="TOP",10^7+(3-K265)*10,L265*10^5+(3-K265)*10)),"")</f>
        <v/>
      </c>
      <c r="N265" s="8" t="str">
        <f aca="true" t="shared" si="17" ref="N265:N308">_xlfn.IFERROR(RANK(M265,M:M,0),"")</f>
        <v/>
      </c>
      <c r="O265" s="8" t="str">
        <f>_xlfn.IFERROR(N265*100+'Rec.'!I258,"")</f>
        <v/>
      </c>
      <c r="P265" s="8" t="str">
        <f aca="true" t="shared" si="18" ref="P265:P308">_xlfn.IFERROR(RANK(O265,O:O,1),"")</f>
        <v/>
      </c>
    </row>
    <row r="266" spans="1:16" ht="21.95" customHeight="1">
      <c r="A266" s="8" t="str">
        <f aca="true" t="shared" si="19" ref="A266:A308">_xlfn.IFERROR(IF((C266+ROUNDUP(MAX(C:C)/2,0))&gt;MAX(C:C),C266-ROUNDUP(MAX(C:C)/2,0)+IF(MOD(MAX(C:C),2)=0,0,1),C266+ROUNDUP(MAX(C:C)/2,0)),"")</f>
        <v/>
      </c>
      <c r="B266" s="8" t="str">
        <f t="shared" si="16"/>
        <v/>
      </c>
      <c r="C266" s="20" t="str">
        <f>IF('Rec.'!H259&gt;0,COUNT('Rec.'!H$2:H259),"")</f>
        <v/>
      </c>
      <c r="D266" s="21" t="str">
        <f>IF(C266&gt;'Inf.'!$I$10,"",VLOOKUP(A266,'Q1.SL'!B:F,2,FALSE))</f>
        <v/>
      </c>
      <c r="E266" s="21" t="str">
        <f>IF(C266&gt;'Inf.'!$I$10,"",VLOOKUP(A266,'Q1.SL'!B:F,3,FALSE))</f>
        <v/>
      </c>
      <c r="F266" s="20" t="str">
        <f>IF(C266&gt;'Inf.'!$I$10,"",VLOOKUP(A266,'Q1.SL'!B:F,4,FALSE))</f>
        <v/>
      </c>
      <c r="G266" s="20" t="str">
        <f>IF(C266&gt;'Inf.'!$I$10,"",VLOOKUP(A266,'Q1.SL'!B:F,5,FALSE))</f>
        <v/>
      </c>
      <c r="H266" s="42"/>
      <c r="I266" s="42"/>
      <c r="J266" s="43"/>
      <c r="K266" s="42"/>
      <c r="L266" s="12" t="str">
        <f>_xlfn.IFERROR(IF(C266&gt;'Inf.'!$I$10,"",I266),"")</f>
        <v/>
      </c>
      <c r="M266" s="8" t="str">
        <f>_xlfn.IFERROR(IF('Inf.'!$C$10="Onsight",IF(L266="TOP",10^7+(10-J266)+(3-K266)*10,L266*10^5+(3-K266)*10),IF(L266="TOP",10^7+(3-K266)*10,L266*10^5+(3-K266)*10)),"")</f>
        <v/>
      </c>
      <c r="N266" s="8" t="str">
        <f t="shared" si="17"/>
        <v/>
      </c>
      <c r="O266" s="8" t="str">
        <f>_xlfn.IFERROR(N266*100+'Rec.'!I259,"")</f>
        <v/>
      </c>
      <c r="P266" s="8" t="str">
        <f t="shared" si="18"/>
        <v/>
      </c>
    </row>
    <row r="267" spans="1:16" ht="21.95" customHeight="1">
      <c r="A267" s="8" t="str">
        <f t="shared" si="19"/>
        <v/>
      </c>
      <c r="B267" s="8" t="str">
        <f t="shared" si="16"/>
        <v/>
      </c>
      <c r="C267" s="20" t="str">
        <f>IF('Rec.'!H260&gt;0,COUNT('Rec.'!H$2:H260),"")</f>
        <v/>
      </c>
      <c r="D267" s="21" t="str">
        <f>IF(C267&gt;'Inf.'!$I$10,"",VLOOKUP(A267,'Q1.SL'!B:F,2,FALSE))</f>
        <v/>
      </c>
      <c r="E267" s="21" t="str">
        <f>IF(C267&gt;'Inf.'!$I$10,"",VLOOKUP(A267,'Q1.SL'!B:F,3,FALSE))</f>
        <v/>
      </c>
      <c r="F267" s="20" t="str">
        <f>IF(C267&gt;'Inf.'!$I$10,"",VLOOKUP(A267,'Q1.SL'!B:F,4,FALSE))</f>
        <v/>
      </c>
      <c r="G267" s="20" t="str">
        <f>IF(C267&gt;'Inf.'!$I$10,"",VLOOKUP(A267,'Q1.SL'!B:F,5,FALSE))</f>
        <v/>
      </c>
      <c r="H267" s="42"/>
      <c r="I267" s="42"/>
      <c r="J267" s="43"/>
      <c r="K267" s="42"/>
      <c r="L267" s="12" t="str">
        <f>_xlfn.IFERROR(IF(C267&gt;'Inf.'!$I$10,"",I267),"")</f>
        <v/>
      </c>
      <c r="M267" s="8" t="str">
        <f>_xlfn.IFERROR(IF('Inf.'!$C$10="Onsight",IF(L267="TOP",10^7+(10-J267)+(3-K267)*10,L267*10^5+(3-K267)*10),IF(L267="TOP",10^7+(3-K267)*10,L267*10^5+(3-K267)*10)),"")</f>
        <v/>
      </c>
      <c r="N267" s="8" t="str">
        <f t="shared" si="17"/>
        <v/>
      </c>
      <c r="O267" s="8" t="str">
        <f>_xlfn.IFERROR(N267*100+'Rec.'!I260,"")</f>
        <v/>
      </c>
      <c r="P267" s="8" t="str">
        <f t="shared" si="18"/>
        <v/>
      </c>
    </row>
    <row r="268" spans="1:16" ht="21.95" customHeight="1">
      <c r="A268" s="8" t="str">
        <f t="shared" si="19"/>
        <v/>
      </c>
      <c r="B268" s="8" t="str">
        <f t="shared" si="16"/>
        <v/>
      </c>
      <c r="C268" s="20" t="str">
        <f>IF('Rec.'!H261&gt;0,COUNT('Rec.'!H$2:H261),"")</f>
        <v/>
      </c>
      <c r="D268" s="21" t="str">
        <f>IF(C268&gt;'Inf.'!$I$10,"",VLOOKUP(A268,'Q1.SL'!B:F,2,FALSE))</f>
        <v/>
      </c>
      <c r="E268" s="21" t="str">
        <f>IF(C268&gt;'Inf.'!$I$10,"",VLOOKUP(A268,'Q1.SL'!B:F,3,FALSE))</f>
        <v/>
      </c>
      <c r="F268" s="20" t="str">
        <f>IF(C268&gt;'Inf.'!$I$10,"",VLOOKUP(A268,'Q1.SL'!B:F,4,FALSE))</f>
        <v/>
      </c>
      <c r="G268" s="20" t="str">
        <f>IF(C268&gt;'Inf.'!$I$10,"",VLOOKUP(A268,'Q1.SL'!B:F,5,FALSE))</f>
        <v/>
      </c>
      <c r="H268" s="42"/>
      <c r="I268" s="42"/>
      <c r="J268" s="43"/>
      <c r="K268" s="42"/>
      <c r="L268" s="12" t="str">
        <f>_xlfn.IFERROR(IF(C268&gt;'Inf.'!$I$10,"",I268),"")</f>
        <v/>
      </c>
      <c r="M268" s="8" t="str">
        <f>_xlfn.IFERROR(IF('Inf.'!$C$10="Onsight",IF(L268="TOP",10^7+(10-J268)+(3-K268)*10,L268*10^5+(3-K268)*10),IF(L268="TOP",10^7+(3-K268)*10,L268*10^5+(3-K268)*10)),"")</f>
        <v/>
      </c>
      <c r="N268" s="8" t="str">
        <f t="shared" si="17"/>
        <v/>
      </c>
      <c r="O268" s="8" t="str">
        <f>_xlfn.IFERROR(N268*100+'Rec.'!I261,"")</f>
        <v/>
      </c>
      <c r="P268" s="8" t="str">
        <f t="shared" si="18"/>
        <v/>
      </c>
    </row>
    <row r="269" spans="1:16" ht="21.95" customHeight="1">
      <c r="A269" s="8" t="str">
        <f t="shared" si="19"/>
        <v/>
      </c>
      <c r="B269" s="8" t="str">
        <f t="shared" si="16"/>
        <v/>
      </c>
      <c r="C269" s="20" t="str">
        <f>IF('Rec.'!H262&gt;0,COUNT('Rec.'!H$2:H262),"")</f>
        <v/>
      </c>
      <c r="D269" s="21" t="str">
        <f>IF(C269&gt;'Inf.'!$I$10,"",VLOOKUP(A269,'Q1.SL'!B:F,2,FALSE))</f>
        <v/>
      </c>
      <c r="E269" s="21" t="str">
        <f>IF(C269&gt;'Inf.'!$I$10,"",VLOOKUP(A269,'Q1.SL'!B:F,3,FALSE))</f>
        <v/>
      </c>
      <c r="F269" s="20" t="str">
        <f>IF(C269&gt;'Inf.'!$I$10,"",VLOOKUP(A269,'Q1.SL'!B:F,4,FALSE))</f>
        <v/>
      </c>
      <c r="G269" s="20" t="str">
        <f>IF(C269&gt;'Inf.'!$I$10,"",VLOOKUP(A269,'Q1.SL'!B:F,5,FALSE))</f>
        <v/>
      </c>
      <c r="H269" s="42"/>
      <c r="I269" s="42"/>
      <c r="J269" s="43"/>
      <c r="K269" s="42"/>
      <c r="L269" s="12" t="str">
        <f>_xlfn.IFERROR(IF(C269&gt;'Inf.'!$I$10,"",I269),"")</f>
        <v/>
      </c>
      <c r="M269" s="8" t="str">
        <f>_xlfn.IFERROR(IF('Inf.'!$C$10="Onsight",IF(L269="TOP",10^7+(10-J269)+(3-K269)*10,L269*10^5+(3-K269)*10),IF(L269="TOP",10^7+(3-K269)*10,L269*10^5+(3-K269)*10)),"")</f>
        <v/>
      </c>
      <c r="N269" s="8" t="str">
        <f t="shared" si="17"/>
        <v/>
      </c>
      <c r="O269" s="8" t="str">
        <f>_xlfn.IFERROR(N269*100+'Rec.'!I262,"")</f>
        <v/>
      </c>
      <c r="P269" s="8" t="str">
        <f t="shared" si="18"/>
        <v/>
      </c>
    </row>
    <row r="270" spans="1:16" ht="21.95" customHeight="1">
      <c r="A270" s="8" t="str">
        <f t="shared" si="19"/>
        <v/>
      </c>
      <c r="B270" s="8" t="str">
        <f t="shared" si="16"/>
        <v/>
      </c>
      <c r="C270" s="20" t="str">
        <f>IF('Rec.'!H263&gt;0,COUNT('Rec.'!H$2:H263),"")</f>
        <v/>
      </c>
      <c r="D270" s="21" t="str">
        <f>IF(C270&gt;'Inf.'!$I$10,"",VLOOKUP(A270,'Q1.SL'!B:F,2,FALSE))</f>
        <v/>
      </c>
      <c r="E270" s="21" t="str">
        <f>IF(C270&gt;'Inf.'!$I$10,"",VLOOKUP(A270,'Q1.SL'!B:F,3,FALSE))</f>
        <v/>
      </c>
      <c r="F270" s="20" t="str">
        <f>IF(C270&gt;'Inf.'!$I$10,"",VLOOKUP(A270,'Q1.SL'!B:F,4,FALSE))</f>
        <v/>
      </c>
      <c r="G270" s="20" t="str">
        <f>IF(C270&gt;'Inf.'!$I$10,"",VLOOKUP(A270,'Q1.SL'!B:F,5,FALSE))</f>
        <v/>
      </c>
      <c r="H270" s="42"/>
      <c r="I270" s="42"/>
      <c r="J270" s="43"/>
      <c r="K270" s="42"/>
      <c r="L270" s="12" t="str">
        <f>_xlfn.IFERROR(IF(C270&gt;'Inf.'!$I$10,"",I270),"")</f>
        <v/>
      </c>
      <c r="M270" s="8" t="str">
        <f>_xlfn.IFERROR(IF('Inf.'!$C$10="Onsight",IF(L270="TOP",10^7+(10-J270)+(3-K270)*10,L270*10^5+(3-K270)*10),IF(L270="TOP",10^7+(3-K270)*10,L270*10^5+(3-K270)*10)),"")</f>
        <v/>
      </c>
      <c r="N270" s="8" t="str">
        <f t="shared" si="17"/>
        <v/>
      </c>
      <c r="O270" s="8" t="str">
        <f>_xlfn.IFERROR(N270*100+'Rec.'!I263,"")</f>
        <v/>
      </c>
      <c r="P270" s="8" t="str">
        <f t="shared" si="18"/>
        <v/>
      </c>
    </row>
    <row r="271" spans="1:16" ht="21.95" customHeight="1">
      <c r="A271" s="8" t="str">
        <f t="shared" si="19"/>
        <v/>
      </c>
      <c r="B271" s="8" t="str">
        <f t="shared" si="16"/>
        <v/>
      </c>
      <c r="C271" s="20" t="str">
        <f>IF('Rec.'!H264&gt;0,COUNT('Rec.'!H$2:H264),"")</f>
        <v/>
      </c>
      <c r="D271" s="21" t="str">
        <f>IF(C271&gt;'Inf.'!$I$10,"",VLOOKUP(A271,'Q1.SL'!B:F,2,FALSE))</f>
        <v/>
      </c>
      <c r="E271" s="21" t="str">
        <f>IF(C271&gt;'Inf.'!$I$10,"",VLOOKUP(A271,'Q1.SL'!B:F,3,FALSE))</f>
        <v/>
      </c>
      <c r="F271" s="20" t="str">
        <f>IF(C271&gt;'Inf.'!$I$10,"",VLOOKUP(A271,'Q1.SL'!B:F,4,FALSE))</f>
        <v/>
      </c>
      <c r="G271" s="20" t="str">
        <f>IF(C271&gt;'Inf.'!$I$10,"",VLOOKUP(A271,'Q1.SL'!B:F,5,FALSE))</f>
        <v/>
      </c>
      <c r="H271" s="42"/>
      <c r="I271" s="42"/>
      <c r="J271" s="43"/>
      <c r="K271" s="42"/>
      <c r="L271" s="12" t="str">
        <f>_xlfn.IFERROR(IF(C271&gt;'Inf.'!$I$10,"",I271),"")</f>
        <v/>
      </c>
      <c r="M271" s="8" t="str">
        <f>_xlfn.IFERROR(IF('Inf.'!$C$10="Onsight",IF(L271="TOP",10^7+(10-J271)+(3-K271)*10,L271*10^5+(3-K271)*10),IF(L271="TOP",10^7+(3-K271)*10,L271*10^5+(3-K271)*10)),"")</f>
        <v/>
      </c>
      <c r="N271" s="8" t="str">
        <f t="shared" si="17"/>
        <v/>
      </c>
      <c r="O271" s="8" t="str">
        <f>_xlfn.IFERROR(N271*100+'Rec.'!I264,"")</f>
        <v/>
      </c>
      <c r="P271" s="8" t="str">
        <f t="shared" si="18"/>
        <v/>
      </c>
    </row>
    <row r="272" spans="1:16" ht="21.95" customHeight="1">
      <c r="A272" s="8" t="str">
        <f t="shared" si="19"/>
        <v/>
      </c>
      <c r="B272" s="8" t="str">
        <f t="shared" si="16"/>
        <v/>
      </c>
      <c r="C272" s="20" t="str">
        <f>IF('Rec.'!H265&gt;0,COUNT('Rec.'!H$2:H265),"")</f>
        <v/>
      </c>
      <c r="D272" s="21" t="str">
        <f>IF(C272&gt;'Inf.'!$I$10,"",VLOOKUP(A272,'Q1.SL'!B:F,2,FALSE))</f>
        <v/>
      </c>
      <c r="E272" s="21" t="str">
        <f>IF(C272&gt;'Inf.'!$I$10,"",VLOOKUP(A272,'Q1.SL'!B:F,3,FALSE))</f>
        <v/>
      </c>
      <c r="F272" s="20" t="str">
        <f>IF(C272&gt;'Inf.'!$I$10,"",VLOOKUP(A272,'Q1.SL'!B:F,4,FALSE))</f>
        <v/>
      </c>
      <c r="G272" s="20" t="str">
        <f>IF(C272&gt;'Inf.'!$I$10,"",VLOOKUP(A272,'Q1.SL'!B:F,5,FALSE))</f>
        <v/>
      </c>
      <c r="H272" s="42"/>
      <c r="I272" s="42"/>
      <c r="J272" s="43"/>
      <c r="K272" s="42"/>
      <c r="L272" s="12" t="str">
        <f>_xlfn.IFERROR(IF(C272&gt;'Inf.'!$I$10,"",I272),"")</f>
        <v/>
      </c>
      <c r="M272" s="8" t="str">
        <f>_xlfn.IFERROR(IF('Inf.'!$C$10="Onsight",IF(L272="TOP",10^7+(10-J272)+(3-K272)*10,L272*10^5+(3-K272)*10),IF(L272="TOP",10^7+(3-K272)*10,L272*10^5+(3-K272)*10)),"")</f>
        <v/>
      </c>
      <c r="N272" s="8" t="str">
        <f t="shared" si="17"/>
        <v/>
      </c>
      <c r="O272" s="8" t="str">
        <f>_xlfn.IFERROR(N272*100+'Rec.'!I265,"")</f>
        <v/>
      </c>
      <c r="P272" s="8" t="str">
        <f t="shared" si="18"/>
        <v/>
      </c>
    </row>
    <row r="273" spans="1:16" ht="21.95" customHeight="1">
      <c r="A273" s="8" t="str">
        <f t="shared" si="19"/>
        <v/>
      </c>
      <c r="B273" s="8" t="str">
        <f t="shared" si="16"/>
        <v/>
      </c>
      <c r="C273" s="20" t="str">
        <f>IF('Rec.'!H266&gt;0,COUNT('Rec.'!H$2:H266),"")</f>
        <v/>
      </c>
      <c r="D273" s="21" t="str">
        <f>IF(C273&gt;'Inf.'!$I$10,"",VLOOKUP(A273,'Q1.SL'!B:F,2,FALSE))</f>
        <v/>
      </c>
      <c r="E273" s="21" t="str">
        <f>IF(C273&gt;'Inf.'!$I$10,"",VLOOKUP(A273,'Q1.SL'!B:F,3,FALSE))</f>
        <v/>
      </c>
      <c r="F273" s="20" t="str">
        <f>IF(C273&gt;'Inf.'!$I$10,"",VLOOKUP(A273,'Q1.SL'!B:F,4,FALSE))</f>
        <v/>
      </c>
      <c r="G273" s="20" t="str">
        <f>IF(C273&gt;'Inf.'!$I$10,"",VLOOKUP(A273,'Q1.SL'!B:F,5,FALSE))</f>
        <v/>
      </c>
      <c r="H273" s="42"/>
      <c r="I273" s="42"/>
      <c r="J273" s="43"/>
      <c r="K273" s="42"/>
      <c r="L273" s="12" t="str">
        <f>_xlfn.IFERROR(IF(C273&gt;'Inf.'!$I$10,"",I273),"")</f>
        <v/>
      </c>
      <c r="M273" s="8" t="str">
        <f>_xlfn.IFERROR(IF('Inf.'!$C$10="Onsight",IF(L273="TOP",10^7+(10-J273)+(3-K273)*10,L273*10^5+(3-K273)*10),IF(L273="TOP",10^7+(3-K273)*10,L273*10^5+(3-K273)*10)),"")</f>
        <v/>
      </c>
      <c r="N273" s="8" t="str">
        <f t="shared" si="17"/>
        <v/>
      </c>
      <c r="O273" s="8" t="str">
        <f>_xlfn.IFERROR(N273*100+'Rec.'!I266,"")</f>
        <v/>
      </c>
      <c r="P273" s="8" t="str">
        <f t="shared" si="18"/>
        <v/>
      </c>
    </row>
    <row r="274" spans="1:16" ht="21.95" customHeight="1">
      <c r="A274" s="8" t="str">
        <f t="shared" si="19"/>
        <v/>
      </c>
      <c r="B274" s="8" t="str">
        <f t="shared" si="16"/>
        <v/>
      </c>
      <c r="C274" s="20" t="str">
        <f>IF('Rec.'!H267&gt;0,COUNT('Rec.'!H$2:H267),"")</f>
        <v/>
      </c>
      <c r="D274" s="21" t="str">
        <f>IF(C274&gt;'Inf.'!$I$10,"",VLOOKUP(A274,'Q1.SL'!B:F,2,FALSE))</f>
        <v/>
      </c>
      <c r="E274" s="21" t="str">
        <f>IF(C274&gt;'Inf.'!$I$10,"",VLOOKUP(A274,'Q1.SL'!B:F,3,FALSE))</f>
        <v/>
      </c>
      <c r="F274" s="20" t="str">
        <f>IF(C274&gt;'Inf.'!$I$10,"",VLOOKUP(A274,'Q1.SL'!B:F,4,FALSE))</f>
        <v/>
      </c>
      <c r="G274" s="20" t="str">
        <f>IF(C274&gt;'Inf.'!$I$10,"",VLOOKUP(A274,'Q1.SL'!B:F,5,FALSE))</f>
        <v/>
      </c>
      <c r="H274" s="42"/>
      <c r="I274" s="42"/>
      <c r="J274" s="43"/>
      <c r="K274" s="42"/>
      <c r="L274" s="12" t="str">
        <f>_xlfn.IFERROR(IF(C274&gt;'Inf.'!$I$10,"",I274),"")</f>
        <v/>
      </c>
      <c r="M274" s="8" t="str">
        <f>_xlfn.IFERROR(IF('Inf.'!$C$10="Onsight",IF(L274="TOP",10^7+(10-J274)+(3-K274)*10,L274*10^5+(3-K274)*10),IF(L274="TOP",10^7+(3-K274)*10,L274*10^5+(3-K274)*10)),"")</f>
        <v/>
      </c>
      <c r="N274" s="8" t="str">
        <f t="shared" si="17"/>
        <v/>
      </c>
      <c r="O274" s="8" t="str">
        <f>_xlfn.IFERROR(N274*100+'Rec.'!I267,"")</f>
        <v/>
      </c>
      <c r="P274" s="8" t="str">
        <f t="shared" si="18"/>
        <v/>
      </c>
    </row>
    <row r="275" spans="1:16" ht="21.95" customHeight="1">
      <c r="A275" s="8" t="str">
        <f t="shared" si="19"/>
        <v/>
      </c>
      <c r="B275" s="8" t="str">
        <f t="shared" si="16"/>
        <v/>
      </c>
      <c r="C275" s="20" t="str">
        <f>IF('Rec.'!H268&gt;0,COUNT('Rec.'!H$2:H268),"")</f>
        <v/>
      </c>
      <c r="D275" s="21" t="str">
        <f>IF(C275&gt;'Inf.'!$I$10,"",VLOOKUP(A275,'Q1.SL'!B:F,2,FALSE))</f>
        <v/>
      </c>
      <c r="E275" s="21" t="str">
        <f>IF(C275&gt;'Inf.'!$I$10,"",VLOOKUP(A275,'Q1.SL'!B:F,3,FALSE))</f>
        <v/>
      </c>
      <c r="F275" s="20" t="str">
        <f>IF(C275&gt;'Inf.'!$I$10,"",VLOOKUP(A275,'Q1.SL'!B:F,4,FALSE))</f>
        <v/>
      </c>
      <c r="G275" s="20" t="str">
        <f>IF(C275&gt;'Inf.'!$I$10,"",VLOOKUP(A275,'Q1.SL'!B:F,5,FALSE))</f>
        <v/>
      </c>
      <c r="H275" s="42"/>
      <c r="I275" s="42"/>
      <c r="J275" s="43"/>
      <c r="K275" s="42"/>
      <c r="L275" s="12" t="str">
        <f>_xlfn.IFERROR(IF(C275&gt;'Inf.'!$I$10,"",I275),"")</f>
        <v/>
      </c>
      <c r="M275" s="8" t="str">
        <f>_xlfn.IFERROR(IF('Inf.'!$C$10="Onsight",IF(L275="TOP",10^7+(10-J275)+(3-K275)*10,L275*10^5+(3-K275)*10),IF(L275="TOP",10^7+(3-K275)*10,L275*10^5+(3-K275)*10)),"")</f>
        <v/>
      </c>
      <c r="N275" s="8" t="str">
        <f t="shared" si="17"/>
        <v/>
      </c>
      <c r="O275" s="8" t="str">
        <f>_xlfn.IFERROR(N275*100+'Rec.'!I268,"")</f>
        <v/>
      </c>
      <c r="P275" s="8" t="str">
        <f t="shared" si="18"/>
        <v/>
      </c>
    </row>
    <row r="276" spans="1:16" ht="21.95" customHeight="1">
      <c r="A276" s="8" t="str">
        <f t="shared" si="19"/>
        <v/>
      </c>
      <c r="B276" s="8" t="str">
        <f t="shared" si="16"/>
        <v/>
      </c>
      <c r="C276" s="20" t="str">
        <f>IF('Rec.'!H269&gt;0,COUNT('Rec.'!H$2:H269),"")</f>
        <v/>
      </c>
      <c r="D276" s="21" t="str">
        <f>IF(C276&gt;'Inf.'!$I$10,"",VLOOKUP(A276,'Q1.SL'!B:F,2,FALSE))</f>
        <v/>
      </c>
      <c r="E276" s="21" t="str">
        <f>IF(C276&gt;'Inf.'!$I$10,"",VLOOKUP(A276,'Q1.SL'!B:F,3,FALSE))</f>
        <v/>
      </c>
      <c r="F276" s="20" t="str">
        <f>IF(C276&gt;'Inf.'!$I$10,"",VLOOKUP(A276,'Q1.SL'!B:F,4,FALSE))</f>
        <v/>
      </c>
      <c r="G276" s="20" t="str">
        <f>IF(C276&gt;'Inf.'!$I$10,"",VLOOKUP(A276,'Q1.SL'!B:F,5,FALSE))</f>
        <v/>
      </c>
      <c r="H276" s="42"/>
      <c r="I276" s="42"/>
      <c r="J276" s="43"/>
      <c r="K276" s="42"/>
      <c r="L276" s="12" t="str">
        <f>_xlfn.IFERROR(IF(C276&gt;'Inf.'!$I$10,"",I276),"")</f>
        <v/>
      </c>
      <c r="M276" s="8" t="str">
        <f>_xlfn.IFERROR(IF('Inf.'!$C$10="Onsight",IF(L276="TOP",10^7+(10-J276)+(3-K276)*10,L276*10^5+(3-K276)*10),IF(L276="TOP",10^7+(3-K276)*10,L276*10^5+(3-K276)*10)),"")</f>
        <v/>
      </c>
      <c r="N276" s="8" t="str">
        <f t="shared" si="17"/>
        <v/>
      </c>
      <c r="O276" s="8" t="str">
        <f>_xlfn.IFERROR(N276*100+'Rec.'!I269,"")</f>
        <v/>
      </c>
      <c r="P276" s="8" t="str">
        <f t="shared" si="18"/>
        <v/>
      </c>
    </row>
    <row r="277" spans="1:16" ht="21.95" customHeight="1">
      <c r="A277" s="8" t="str">
        <f t="shared" si="19"/>
        <v/>
      </c>
      <c r="B277" s="8" t="str">
        <f t="shared" si="16"/>
        <v/>
      </c>
      <c r="C277" s="20" t="str">
        <f>IF('Rec.'!H270&gt;0,COUNT('Rec.'!H$2:H270),"")</f>
        <v/>
      </c>
      <c r="D277" s="21" t="str">
        <f>IF(C277&gt;'Inf.'!$I$10,"",VLOOKUP(A277,'Q1.SL'!B:F,2,FALSE))</f>
        <v/>
      </c>
      <c r="E277" s="21" t="str">
        <f>IF(C277&gt;'Inf.'!$I$10,"",VLOOKUP(A277,'Q1.SL'!B:F,3,FALSE))</f>
        <v/>
      </c>
      <c r="F277" s="20" t="str">
        <f>IF(C277&gt;'Inf.'!$I$10,"",VLOOKUP(A277,'Q1.SL'!B:F,4,FALSE))</f>
        <v/>
      </c>
      <c r="G277" s="20" t="str">
        <f>IF(C277&gt;'Inf.'!$I$10,"",VLOOKUP(A277,'Q1.SL'!B:F,5,FALSE))</f>
        <v/>
      </c>
      <c r="H277" s="42"/>
      <c r="I277" s="42"/>
      <c r="J277" s="43"/>
      <c r="K277" s="42"/>
      <c r="L277" s="12" t="str">
        <f>_xlfn.IFERROR(IF(C277&gt;'Inf.'!$I$10,"",I277),"")</f>
        <v/>
      </c>
      <c r="M277" s="8" t="str">
        <f>_xlfn.IFERROR(IF('Inf.'!$C$10="Onsight",IF(L277="TOP",10^7+(10-J277)+(3-K277)*10,L277*10^5+(3-K277)*10),IF(L277="TOP",10^7+(3-K277)*10,L277*10^5+(3-K277)*10)),"")</f>
        <v/>
      </c>
      <c r="N277" s="8" t="str">
        <f t="shared" si="17"/>
        <v/>
      </c>
      <c r="O277" s="8" t="str">
        <f>_xlfn.IFERROR(N277*100+'Rec.'!I270,"")</f>
        <v/>
      </c>
      <c r="P277" s="8" t="str">
        <f t="shared" si="18"/>
        <v/>
      </c>
    </row>
    <row r="278" spans="1:16" ht="21.95" customHeight="1">
      <c r="A278" s="8" t="str">
        <f t="shared" si="19"/>
        <v/>
      </c>
      <c r="B278" s="8" t="str">
        <f t="shared" si="16"/>
        <v/>
      </c>
      <c r="C278" s="20" t="str">
        <f>IF('Rec.'!H271&gt;0,COUNT('Rec.'!H$2:H271),"")</f>
        <v/>
      </c>
      <c r="D278" s="21" t="str">
        <f>IF(C278&gt;'Inf.'!$I$10,"",VLOOKUP(A278,'Q1.SL'!B:F,2,FALSE))</f>
        <v/>
      </c>
      <c r="E278" s="21" t="str">
        <f>IF(C278&gt;'Inf.'!$I$10,"",VLOOKUP(A278,'Q1.SL'!B:F,3,FALSE))</f>
        <v/>
      </c>
      <c r="F278" s="20" t="str">
        <f>IF(C278&gt;'Inf.'!$I$10,"",VLOOKUP(A278,'Q1.SL'!B:F,4,FALSE))</f>
        <v/>
      </c>
      <c r="G278" s="20" t="str">
        <f>IF(C278&gt;'Inf.'!$I$10,"",VLOOKUP(A278,'Q1.SL'!B:F,5,FALSE))</f>
        <v/>
      </c>
      <c r="H278" s="42"/>
      <c r="I278" s="42"/>
      <c r="J278" s="43"/>
      <c r="K278" s="42"/>
      <c r="L278" s="12" t="str">
        <f>_xlfn.IFERROR(IF(C278&gt;'Inf.'!$I$10,"",I278),"")</f>
        <v/>
      </c>
      <c r="M278" s="8" t="str">
        <f>_xlfn.IFERROR(IF('Inf.'!$C$10="Onsight",IF(L278="TOP",10^7+(10-J278)+(3-K278)*10,L278*10^5+(3-K278)*10),IF(L278="TOP",10^7+(3-K278)*10,L278*10^5+(3-K278)*10)),"")</f>
        <v/>
      </c>
      <c r="N278" s="8" t="str">
        <f t="shared" si="17"/>
        <v/>
      </c>
      <c r="O278" s="8" t="str">
        <f>_xlfn.IFERROR(N278*100+'Rec.'!I271,"")</f>
        <v/>
      </c>
      <c r="P278" s="8" t="str">
        <f t="shared" si="18"/>
        <v/>
      </c>
    </row>
    <row r="279" spans="1:16" ht="21.95" customHeight="1">
      <c r="A279" s="8" t="str">
        <f t="shared" si="19"/>
        <v/>
      </c>
      <c r="B279" s="8" t="str">
        <f t="shared" si="16"/>
        <v/>
      </c>
      <c r="C279" s="20" t="str">
        <f>IF('Rec.'!H272&gt;0,COUNT('Rec.'!H$2:H272),"")</f>
        <v/>
      </c>
      <c r="D279" s="21" t="str">
        <f>IF(C279&gt;'Inf.'!$I$10,"",VLOOKUP(A279,'Q1.SL'!B:F,2,FALSE))</f>
        <v/>
      </c>
      <c r="E279" s="21" t="str">
        <f>IF(C279&gt;'Inf.'!$I$10,"",VLOOKUP(A279,'Q1.SL'!B:F,3,FALSE))</f>
        <v/>
      </c>
      <c r="F279" s="20" t="str">
        <f>IF(C279&gt;'Inf.'!$I$10,"",VLOOKUP(A279,'Q1.SL'!B:F,4,FALSE))</f>
        <v/>
      </c>
      <c r="G279" s="20" t="str">
        <f>IF(C279&gt;'Inf.'!$I$10,"",VLOOKUP(A279,'Q1.SL'!B:F,5,FALSE))</f>
        <v/>
      </c>
      <c r="H279" s="42"/>
      <c r="I279" s="42"/>
      <c r="J279" s="43"/>
      <c r="K279" s="42"/>
      <c r="L279" s="12" t="str">
        <f>_xlfn.IFERROR(IF(C279&gt;'Inf.'!$I$10,"",I279),"")</f>
        <v/>
      </c>
      <c r="M279" s="8" t="str">
        <f>_xlfn.IFERROR(IF('Inf.'!$C$10="Onsight",IF(L279="TOP",10^7+(10-J279)+(3-K279)*10,L279*10^5+(3-K279)*10),IF(L279="TOP",10^7+(3-K279)*10,L279*10^5+(3-K279)*10)),"")</f>
        <v/>
      </c>
      <c r="N279" s="8" t="str">
        <f t="shared" si="17"/>
        <v/>
      </c>
      <c r="O279" s="8" t="str">
        <f>_xlfn.IFERROR(N279*100+'Rec.'!I272,"")</f>
        <v/>
      </c>
      <c r="P279" s="8" t="str">
        <f t="shared" si="18"/>
        <v/>
      </c>
    </row>
    <row r="280" spans="1:16" ht="21.95" customHeight="1">
      <c r="A280" s="8" t="str">
        <f t="shared" si="19"/>
        <v/>
      </c>
      <c r="B280" s="8" t="str">
        <f t="shared" si="16"/>
        <v/>
      </c>
      <c r="C280" s="20" t="str">
        <f>IF('Rec.'!H273&gt;0,COUNT('Rec.'!H$2:H273),"")</f>
        <v/>
      </c>
      <c r="D280" s="21" t="str">
        <f>IF(C280&gt;'Inf.'!$I$10,"",VLOOKUP(A280,'Q1.SL'!B:F,2,FALSE))</f>
        <v/>
      </c>
      <c r="E280" s="21" t="str">
        <f>IF(C280&gt;'Inf.'!$I$10,"",VLOOKUP(A280,'Q1.SL'!B:F,3,FALSE))</f>
        <v/>
      </c>
      <c r="F280" s="20" t="str">
        <f>IF(C280&gt;'Inf.'!$I$10,"",VLOOKUP(A280,'Q1.SL'!B:F,4,FALSE))</f>
        <v/>
      </c>
      <c r="G280" s="20" t="str">
        <f>IF(C280&gt;'Inf.'!$I$10,"",VLOOKUP(A280,'Q1.SL'!B:F,5,FALSE))</f>
        <v/>
      </c>
      <c r="H280" s="42"/>
      <c r="I280" s="42"/>
      <c r="J280" s="43"/>
      <c r="K280" s="42"/>
      <c r="L280" s="12" t="str">
        <f>_xlfn.IFERROR(IF(C280&gt;'Inf.'!$I$10,"",I280),"")</f>
        <v/>
      </c>
      <c r="M280" s="8" t="str">
        <f>_xlfn.IFERROR(IF('Inf.'!$C$10="Onsight",IF(L280="TOP",10^7+(10-J280)+(3-K280)*10,L280*10^5+(3-K280)*10),IF(L280="TOP",10^7+(3-K280)*10,L280*10^5+(3-K280)*10)),"")</f>
        <v/>
      </c>
      <c r="N280" s="8" t="str">
        <f t="shared" si="17"/>
        <v/>
      </c>
      <c r="O280" s="8" t="str">
        <f>_xlfn.IFERROR(N280*100+'Rec.'!I273,"")</f>
        <v/>
      </c>
      <c r="P280" s="8" t="str">
        <f t="shared" si="18"/>
        <v/>
      </c>
    </row>
    <row r="281" spans="1:16" ht="21.95" customHeight="1">
      <c r="A281" s="8" t="str">
        <f t="shared" si="19"/>
        <v/>
      </c>
      <c r="B281" s="8" t="str">
        <f t="shared" si="16"/>
        <v/>
      </c>
      <c r="C281" s="20" t="str">
        <f>IF('Rec.'!H274&gt;0,COUNT('Rec.'!H$2:H274),"")</f>
        <v/>
      </c>
      <c r="D281" s="21" t="str">
        <f>IF(C281&gt;'Inf.'!$I$10,"",VLOOKUP(A281,'Q1.SL'!B:F,2,FALSE))</f>
        <v/>
      </c>
      <c r="E281" s="21" t="str">
        <f>IF(C281&gt;'Inf.'!$I$10,"",VLOOKUP(A281,'Q1.SL'!B:F,3,FALSE))</f>
        <v/>
      </c>
      <c r="F281" s="20" t="str">
        <f>IF(C281&gt;'Inf.'!$I$10,"",VLOOKUP(A281,'Q1.SL'!B:F,4,FALSE))</f>
        <v/>
      </c>
      <c r="G281" s="20" t="str">
        <f>IF(C281&gt;'Inf.'!$I$10,"",VLOOKUP(A281,'Q1.SL'!B:F,5,FALSE))</f>
        <v/>
      </c>
      <c r="H281" s="42"/>
      <c r="I281" s="42"/>
      <c r="J281" s="43"/>
      <c r="K281" s="42"/>
      <c r="L281" s="12" t="str">
        <f>_xlfn.IFERROR(IF(C281&gt;'Inf.'!$I$10,"",I281),"")</f>
        <v/>
      </c>
      <c r="M281" s="8" t="str">
        <f>_xlfn.IFERROR(IF('Inf.'!$C$10="Onsight",IF(L281="TOP",10^7+(10-J281)+(3-K281)*10,L281*10^5+(3-K281)*10),IF(L281="TOP",10^7+(3-K281)*10,L281*10^5+(3-K281)*10)),"")</f>
        <v/>
      </c>
      <c r="N281" s="8" t="str">
        <f t="shared" si="17"/>
        <v/>
      </c>
      <c r="O281" s="8" t="str">
        <f>_xlfn.IFERROR(N281*100+'Rec.'!I274,"")</f>
        <v/>
      </c>
      <c r="P281" s="8" t="str">
        <f t="shared" si="18"/>
        <v/>
      </c>
    </row>
    <row r="282" spans="1:16" ht="21.95" customHeight="1">
      <c r="A282" s="8" t="str">
        <f t="shared" si="19"/>
        <v/>
      </c>
      <c r="B282" s="8" t="str">
        <f t="shared" si="16"/>
        <v/>
      </c>
      <c r="C282" s="20" t="str">
        <f>IF('Rec.'!H275&gt;0,COUNT('Rec.'!H$2:H275),"")</f>
        <v/>
      </c>
      <c r="D282" s="21" t="str">
        <f>IF(C282&gt;'Inf.'!$I$10,"",VLOOKUP(A282,'Q1.SL'!B:F,2,FALSE))</f>
        <v/>
      </c>
      <c r="E282" s="21" t="str">
        <f>IF(C282&gt;'Inf.'!$I$10,"",VLOOKUP(A282,'Q1.SL'!B:F,3,FALSE))</f>
        <v/>
      </c>
      <c r="F282" s="20" t="str">
        <f>IF(C282&gt;'Inf.'!$I$10,"",VLOOKUP(A282,'Q1.SL'!B:F,4,FALSE))</f>
        <v/>
      </c>
      <c r="G282" s="20" t="str">
        <f>IF(C282&gt;'Inf.'!$I$10,"",VLOOKUP(A282,'Q1.SL'!B:F,5,FALSE))</f>
        <v/>
      </c>
      <c r="H282" s="42"/>
      <c r="I282" s="42"/>
      <c r="J282" s="43"/>
      <c r="K282" s="42"/>
      <c r="L282" s="12" t="str">
        <f>_xlfn.IFERROR(IF(C282&gt;'Inf.'!$I$10,"",I282),"")</f>
        <v/>
      </c>
      <c r="M282" s="8" t="str">
        <f>_xlfn.IFERROR(IF('Inf.'!$C$10="Onsight",IF(L282="TOP",10^7+(10-J282)+(3-K282)*10,L282*10^5+(3-K282)*10),IF(L282="TOP",10^7+(3-K282)*10,L282*10^5+(3-K282)*10)),"")</f>
        <v/>
      </c>
      <c r="N282" s="8" t="str">
        <f t="shared" si="17"/>
        <v/>
      </c>
      <c r="O282" s="8" t="str">
        <f>_xlfn.IFERROR(N282*100+'Rec.'!I275,"")</f>
        <v/>
      </c>
      <c r="P282" s="8" t="str">
        <f t="shared" si="18"/>
        <v/>
      </c>
    </row>
    <row r="283" spans="1:16" ht="21.95" customHeight="1">
      <c r="A283" s="8" t="str">
        <f t="shared" si="19"/>
        <v/>
      </c>
      <c r="B283" s="8" t="str">
        <f t="shared" si="16"/>
        <v/>
      </c>
      <c r="C283" s="20" t="str">
        <f>IF('Rec.'!H276&gt;0,COUNT('Rec.'!H$2:H276),"")</f>
        <v/>
      </c>
      <c r="D283" s="21" t="str">
        <f>IF(C283&gt;'Inf.'!$I$10,"",VLOOKUP(A283,'Q1.SL'!B:F,2,FALSE))</f>
        <v/>
      </c>
      <c r="E283" s="21" t="str">
        <f>IF(C283&gt;'Inf.'!$I$10,"",VLOOKUP(A283,'Q1.SL'!B:F,3,FALSE))</f>
        <v/>
      </c>
      <c r="F283" s="20" t="str">
        <f>IF(C283&gt;'Inf.'!$I$10,"",VLOOKUP(A283,'Q1.SL'!B:F,4,FALSE))</f>
        <v/>
      </c>
      <c r="G283" s="20" t="str">
        <f>IF(C283&gt;'Inf.'!$I$10,"",VLOOKUP(A283,'Q1.SL'!B:F,5,FALSE))</f>
        <v/>
      </c>
      <c r="H283" s="42"/>
      <c r="I283" s="42"/>
      <c r="J283" s="43"/>
      <c r="K283" s="42"/>
      <c r="L283" s="12" t="str">
        <f>_xlfn.IFERROR(IF(C283&gt;'Inf.'!$I$10,"",I283),"")</f>
        <v/>
      </c>
      <c r="M283" s="8" t="str">
        <f>_xlfn.IFERROR(IF('Inf.'!$C$10="Onsight",IF(L283="TOP",10^7+(10-J283)+(3-K283)*10,L283*10^5+(3-K283)*10),IF(L283="TOP",10^7+(3-K283)*10,L283*10^5+(3-K283)*10)),"")</f>
        <v/>
      </c>
      <c r="N283" s="8" t="str">
        <f t="shared" si="17"/>
        <v/>
      </c>
      <c r="O283" s="8" t="str">
        <f>_xlfn.IFERROR(N283*100+'Rec.'!I276,"")</f>
        <v/>
      </c>
      <c r="P283" s="8" t="str">
        <f t="shared" si="18"/>
        <v/>
      </c>
    </row>
    <row r="284" spans="1:16" ht="21.95" customHeight="1">
      <c r="A284" s="8" t="str">
        <f t="shared" si="19"/>
        <v/>
      </c>
      <c r="B284" s="8" t="str">
        <f t="shared" si="16"/>
        <v/>
      </c>
      <c r="C284" s="20" t="str">
        <f>IF('Rec.'!H277&gt;0,COUNT('Rec.'!H$2:H277),"")</f>
        <v/>
      </c>
      <c r="D284" s="21" t="str">
        <f>IF(C284&gt;'Inf.'!$I$10,"",VLOOKUP(A284,'Q1.SL'!B:F,2,FALSE))</f>
        <v/>
      </c>
      <c r="E284" s="21" t="str">
        <f>IF(C284&gt;'Inf.'!$I$10,"",VLOOKUP(A284,'Q1.SL'!B:F,3,FALSE))</f>
        <v/>
      </c>
      <c r="F284" s="20" t="str">
        <f>IF(C284&gt;'Inf.'!$I$10,"",VLOOKUP(A284,'Q1.SL'!B:F,4,FALSE))</f>
        <v/>
      </c>
      <c r="G284" s="20" t="str">
        <f>IF(C284&gt;'Inf.'!$I$10,"",VLOOKUP(A284,'Q1.SL'!B:F,5,FALSE))</f>
        <v/>
      </c>
      <c r="H284" s="42"/>
      <c r="I284" s="42"/>
      <c r="J284" s="43"/>
      <c r="K284" s="42"/>
      <c r="L284" s="12" t="str">
        <f>_xlfn.IFERROR(IF(C284&gt;'Inf.'!$I$10,"",I284),"")</f>
        <v/>
      </c>
      <c r="M284" s="8" t="str">
        <f>_xlfn.IFERROR(IF('Inf.'!$C$10="Onsight",IF(L284="TOP",10^7+(10-J284)+(3-K284)*10,L284*10^5+(3-K284)*10),IF(L284="TOP",10^7+(3-K284)*10,L284*10^5+(3-K284)*10)),"")</f>
        <v/>
      </c>
      <c r="N284" s="8" t="str">
        <f t="shared" si="17"/>
        <v/>
      </c>
      <c r="O284" s="8" t="str">
        <f>_xlfn.IFERROR(N284*100+'Rec.'!I277,"")</f>
        <v/>
      </c>
      <c r="P284" s="8" t="str">
        <f t="shared" si="18"/>
        <v/>
      </c>
    </row>
    <row r="285" spans="1:16" ht="21.95" customHeight="1">
      <c r="A285" s="8" t="str">
        <f t="shared" si="19"/>
        <v/>
      </c>
      <c r="B285" s="8" t="str">
        <f t="shared" si="16"/>
        <v/>
      </c>
      <c r="C285" s="20" t="str">
        <f>IF('Rec.'!H278&gt;0,COUNT('Rec.'!H$2:H278),"")</f>
        <v/>
      </c>
      <c r="D285" s="21" t="str">
        <f>IF(C285&gt;'Inf.'!$I$10,"",VLOOKUP(A285,'Q1.SL'!B:F,2,FALSE))</f>
        <v/>
      </c>
      <c r="E285" s="21" t="str">
        <f>IF(C285&gt;'Inf.'!$I$10,"",VLOOKUP(A285,'Q1.SL'!B:F,3,FALSE))</f>
        <v/>
      </c>
      <c r="F285" s="20" t="str">
        <f>IF(C285&gt;'Inf.'!$I$10,"",VLOOKUP(A285,'Q1.SL'!B:F,4,FALSE))</f>
        <v/>
      </c>
      <c r="G285" s="20" t="str">
        <f>IF(C285&gt;'Inf.'!$I$10,"",VLOOKUP(A285,'Q1.SL'!B:F,5,FALSE))</f>
        <v/>
      </c>
      <c r="H285" s="42"/>
      <c r="I285" s="42"/>
      <c r="J285" s="43"/>
      <c r="K285" s="42"/>
      <c r="L285" s="12" t="str">
        <f>_xlfn.IFERROR(IF(C285&gt;'Inf.'!$I$10,"",I285),"")</f>
        <v/>
      </c>
      <c r="M285" s="8" t="str">
        <f>_xlfn.IFERROR(IF('Inf.'!$C$10="Onsight",IF(L285="TOP",10^7+(10-J285)+(3-K285)*10,L285*10^5+(3-K285)*10),IF(L285="TOP",10^7+(3-K285)*10,L285*10^5+(3-K285)*10)),"")</f>
        <v/>
      </c>
      <c r="N285" s="8" t="str">
        <f t="shared" si="17"/>
        <v/>
      </c>
      <c r="O285" s="8" t="str">
        <f>_xlfn.IFERROR(N285*100+'Rec.'!I278,"")</f>
        <v/>
      </c>
      <c r="P285" s="8" t="str">
        <f t="shared" si="18"/>
        <v/>
      </c>
    </row>
    <row r="286" spans="1:16" ht="21.95" customHeight="1">
      <c r="A286" s="8" t="str">
        <f t="shared" si="19"/>
        <v/>
      </c>
      <c r="B286" s="8" t="str">
        <f t="shared" si="16"/>
        <v/>
      </c>
      <c r="C286" s="20" t="str">
        <f>IF('Rec.'!H279&gt;0,COUNT('Rec.'!H$2:H279),"")</f>
        <v/>
      </c>
      <c r="D286" s="21" t="str">
        <f>IF(C286&gt;'Inf.'!$I$10,"",VLOOKUP(A286,'Q1.SL'!B:F,2,FALSE))</f>
        <v/>
      </c>
      <c r="E286" s="21" t="str">
        <f>IF(C286&gt;'Inf.'!$I$10,"",VLOOKUP(A286,'Q1.SL'!B:F,3,FALSE))</f>
        <v/>
      </c>
      <c r="F286" s="20" t="str">
        <f>IF(C286&gt;'Inf.'!$I$10,"",VLOOKUP(A286,'Q1.SL'!B:F,4,FALSE))</f>
        <v/>
      </c>
      <c r="G286" s="20" t="str">
        <f>IF(C286&gt;'Inf.'!$I$10,"",VLOOKUP(A286,'Q1.SL'!B:F,5,FALSE))</f>
        <v/>
      </c>
      <c r="H286" s="42"/>
      <c r="I286" s="42"/>
      <c r="J286" s="43"/>
      <c r="K286" s="42"/>
      <c r="L286" s="12" t="str">
        <f>_xlfn.IFERROR(IF(C286&gt;'Inf.'!$I$10,"",I286),"")</f>
        <v/>
      </c>
      <c r="M286" s="8" t="str">
        <f>_xlfn.IFERROR(IF('Inf.'!$C$10="Onsight",IF(L286="TOP",10^7+(10-J286)+(3-K286)*10,L286*10^5+(3-K286)*10),IF(L286="TOP",10^7+(3-K286)*10,L286*10^5+(3-K286)*10)),"")</f>
        <v/>
      </c>
      <c r="N286" s="8" t="str">
        <f t="shared" si="17"/>
        <v/>
      </c>
      <c r="O286" s="8" t="str">
        <f>_xlfn.IFERROR(N286*100+'Rec.'!I279,"")</f>
        <v/>
      </c>
      <c r="P286" s="8" t="str">
        <f t="shared" si="18"/>
        <v/>
      </c>
    </row>
    <row r="287" spans="1:16" ht="21.95" customHeight="1">
      <c r="A287" s="8" t="str">
        <f t="shared" si="19"/>
        <v/>
      </c>
      <c r="B287" s="8" t="str">
        <f t="shared" si="16"/>
        <v/>
      </c>
      <c r="C287" s="20" t="str">
        <f>IF('Rec.'!H280&gt;0,COUNT('Rec.'!H$2:H280),"")</f>
        <v/>
      </c>
      <c r="D287" s="21" t="str">
        <f>IF(C287&gt;'Inf.'!$I$10,"",VLOOKUP(A287,'Q1.SL'!B:F,2,FALSE))</f>
        <v/>
      </c>
      <c r="E287" s="21" t="str">
        <f>IF(C287&gt;'Inf.'!$I$10,"",VLOOKUP(A287,'Q1.SL'!B:F,3,FALSE))</f>
        <v/>
      </c>
      <c r="F287" s="20" t="str">
        <f>IF(C287&gt;'Inf.'!$I$10,"",VLOOKUP(A287,'Q1.SL'!B:F,4,FALSE))</f>
        <v/>
      </c>
      <c r="G287" s="20" t="str">
        <f>IF(C287&gt;'Inf.'!$I$10,"",VLOOKUP(A287,'Q1.SL'!B:F,5,FALSE))</f>
        <v/>
      </c>
      <c r="H287" s="42"/>
      <c r="I287" s="42"/>
      <c r="J287" s="43"/>
      <c r="K287" s="42"/>
      <c r="L287" s="12" t="str">
        <f>_xlfn.IFERROR(IF(C287&gt;'Inf.'!$I$10,"",I287),"")</f>
        <v/>
      </c>
      <c r="M287" s="8" t="str">
        <f>_xlfn.IFERROR(IF('Inf.'!$C$10="Onsight",IF(L287="TOP",10^7+(10-J287)+(3-K287)*10,L287*10^5+(3-K287)*10),IF(L287="TOP",10^7+(3-K287)*10,L287*10^5+(3-K287)*10)),"")</f>
        <v/>
      </c>
      <c r="N287" s="8" t="str">
        <f t="shared" si="17"/>
        <v/>
      </c>
      <c r="O287" s="8" t="str">
        <f>_xlfn.IFERROR(N287*100+'Rec.'!I280,"")</f>
        <v/>
      </c>
      <c r="P287" s="8" t="str">
        <f t="shared" si="18"/>
        <v/>
      </c>
    </row>
    <row r="288" spans="1:16" ht="21.95" customHeight="1">
      <c r="A288" s="8" t="str">
        <f t="shared" si="19"/>
        <v/>
      </c>
      <c r="B288" s="8" t="str">
        <f t="shared" si="16"/>
        <v/>
      </c>
      <c r="C288" s="20" t="str">
        <f>IF('Rec.'!H281&gt;0,COUNT('Rec.'!H$2:H281),"")</f>
        <v/>
      </c>
      <c r="D288" s="21" t="str">
        <f>IF(C288&gt;'Inf.'!$I$10,"",VLOOKUP(A288,'Q1.SL'!B:F,2,FALSE))</f>
        <v/>
      </c>
      <c r="E288" s="21" t="str">
        <f>IF(C288&gt;'Inf.'!$I$10,"",VLOOKUP(A288,'Q1.SL'!B:F,3,FALSE))</f>
        <v/>
      </c>
      <c r="F288" s="20" t="str">
        <f>IF(C288&gt;'Inf.'!$I$10,"",VLOOKUP(A288,'Q1.SL'!B:F,4,FALSE))</f>
        <v/>
      </c>
      <c r="G288" s="20" t="str">
        <f>IF(C288&gt;'Inf.'!$I$10,"",VLOOKUP(A288,'Q1.SL'!B:F,5,FALSE))</f>
        <v/>
      </c>
      <c r="H288" s="42"/>
      <c r="I288" s="42"/>
      <c r="J288" s="43"/>
      <c r="K288" s="42"/>
      <c r="L288" s="12" t="str">
        <f>_xlfn.IFERROR(IF(C288&gt;'Inf.'!$I$10,"",I288),"")</f>
        <v/>
      </c>
      <c r="M288" s="8" t="str">
        <f>_xlfn.IFERROR(IF('Inf.'!$C$10="Onsight",IF(L288="TOP",10^7+(10-J288)+(3-K288)*10,L288*10^5+(3-K288)*10),IF(L288="TOP",10^7+(3-K288)*10,L288*10^5+(3-K288)*10)),"")</f>
        <v/>
      </c>
      <c r="N288" s="8" t="str">
        <f t="shared" si="17"/>
        <v/>
      </c>
      <c r="O288" s="8" t="str">
        <f>_xlfn.IFERROR(N288*100+'Rec.'!I281,"")</f>
        <v/>
      </c>
      <c r="P288" s="8" t="str">
        <f t="shared" si="18"/>
        <v/>
      </c>
    </row>
    <row r="289" spans="1:16" ht="21.95" customHeight="1">
      <c r="A289" s="8" t="str">
        <f t="shared" si="19"/>
        <v/>
      </c>
      <c r="B289" s="8" t="str">
        <f t="shared" si="16"/>
        <v/>
      </c>
      <c r="C289" s="20" t="str">
        <f>IF('Rec.'!H282&gt;0,COUNT('Rec.'!H$2:H282),"")</f>
        <v/>
      </c>
      <c r="D289" s="21" t="str">
        <f>IF(C289&gt;'Inf.'!$I$10,"",VLOOKUP(A289,'Q1.SL'!B:F,2,FALSE))</f>
        <v/>
      </c>
      <c r="E289" s="21" t="str">
        <f>IF(C289&gt;'Inf.'!$I$10,"",VLOOKUP(A289,'Q1.SL'!B:F,3,FALSE))</f>
        <v/>
      </c>
      <c r="F289" s="20" t="str">
        <f>IF(C289&gt;'Inf.'!$I$10,"",VLOOKUP(A289,'Q1.SL'!B:F,4,FALSE))</f>
        <v/>
      </c>
      <c r="G289" s="20" t="str">
        <f>IF(C289&gt;'Inf.'!$I$10,"",VLOOKUP(A289,'Q1.SL'!B:F,5,FALSE))</f>
        <v/>
      </c>
      <c r="H289" s="42"/>
      <c r="I289" s="42"/>
      <c r="J289" s="43"/>
      <c r="K289" s="42"/>
      <c r="L289" s="12" t="str">
        <f>_xlfn.IFERROR(IF(C289&gt;'Inf.'!$I$10,"",I289),"")</f>
        <v/>
      </c>
      <c r="M289" s="8" t="str">
        <f>_xlfn.IFERROR(IF('Inf.'!$C$10="Onsight",IF(L289="TOP",10^7+(10-J289)+(3-K289)*10,L289*10^5+(3-K289)*10),IF(L289="TOP",10^7+(3-K289)*10,L289*10^5+(3-K289)*10)),"")</f>
        <v/>
      </c>
      <c r="N289" s="8" t="str">
        <f t="shared" si="17"/>
        <v/>
      </c>
      <c r="O289" s="8" t="str">
        <f>_xlfn.IFERROR(N289*100+'Rec.'!I282,"")</f>
        <v/>
      </c>
      <c r="P289" s="8" t="str">
        <f t="shared" si="18"/>
        <v/>
      </c>
    </row>
    <row r="290" spans="1:16" ht="21.95" customHeight="1">
      <c r="A290" s="8" t="str">
        <f t="shared" si="19"/>
        <v/>
      </c>
      <c r="B290" s="8" t="str">
        <f t="shared" si="16"/>
        <v/>
      </c>
      <c r="C290" s="20" t="str">
        <f>IF('Rec.'!H283&gt;0,COUNT('Rec.'!H$2:H283),"")</f>
        <v/>
      </c>
      <c r="D290" s="21" t="str">
        <f>IF(C290&gt;'Inf.'!$I$10,"",VLOOKUP(A290,'Q1.SL'!B:F,2,FALSE))</f>
        <v/>
      </c>
      <c r="E290" s="21" t="str">
        <f>IF(C290&gt;'Inf.'!$I$10,"",VLOOKUP(A290,'Q1.SL'!B:F,3,FALSE))</f>
        <v/>
      </c>
      <c r="F290" s="20" t="str">
        <f>IF(C290&gt;'Inf.'!$I$10,"",VLOOKUP(A290,'Q1.SL'!B:F,4,FALSE))</f>
        <v/>
      </c>
      <c r="G290" s="20" t="str">
        <f>IF(C290&gt;'Inf.'!$I$10,"",VLOOKUP(A290,'Q1.SL'!B:F,5,FALSE))</f>
        <v/>
      </c>
      <c r="H290" s="42"/>
      <c r="I290" s="42"/>
      <c r="J290" s="43"/>
      <c r="K290" s="42"/>
      <c r="L290" s="12" t="str">
        <f>_xlfn.IFERROR(IF(C290&gt;'Inf.'!$I$10,"",I290),"")</f>
        <v/>
      </c>
      <c r="M290" s="8" t="str">
        <f>_xlfn.IFERROR(IF('Inf.'!$C$10="Onsight",IF(L290="TOP",10^7+(10-J290)+(3-K290)*10,L290*10^5+(3-K290)*10),IF(L290="TOP",10^7+(3-K290)*10,L290*10^5+(3-K290)*10)),"")</f>
        <v/>
      </c>
      <c r="N290" s="8" t="str">
        <f t="shared" si="17"/>
        <v/>
      </c>
      <c r="O290" s="8" t="str">
        <f>_xlfn.IFERROR(N290*100+'Rec.'!I283,"")</f>
        <v/>
      </c>
      <c r="P290" s="8" t="str">
        <f t="shared" si="18"/>
        <v/>
      </c>
    </row>
    <row r="291" spans="1:16" ht="21.95" customHeight="1">
      <c r="A291" s="8" t="str">
        <f t="shared" si="19"/>
        <v/>
      </c>
      <c r="B291" s="8" t="str">
        <f t="shared" si="16"/>
        <v/>
      </c>
      <c r="C291" s="20" t="str">
        <f>IF('Rec.'!H284&gt;0,COUNT('Rec.'!H$2:H284),"")</f>
        <v/>
      </c>
      <c r="D291" s="21" t="str">
        <f>IF(C291&gt;'Inf.'!$I$10,"",VLOOKUP(A291,'Q1.SL'!B:F,2,FALSE))</f>
        <v/>
      </c>
      <c r="E291" s="21" t="str">
        <f>IF(C291&gt;'Inf.'!$I$10,"",VLOOKUP(A291,'Q1.SL'!B:F,3,FALSE))</f>
        <v/>
      </c>
      <c r="F291" s="20" t="str">
        <f>IF(C291&gt;'Inf.'!$I$10,"",VLOOKUP(A291,'Q1.SL'!B:F,4,FALSE))</f>
        <v/>
      </c>
      <c r="G291" s="20" t="str">
        <f>IF(C291&gt;'Inf.'!$I$10,"",VLOOKUP(A291,'Q1.SL'!B:F,5,FALSE))</f>
        <v/>
      </c>
      <c r="H291" s="42"/>
      <c r="I291" s="42"/>
      <c r="J291" s="43"/>
      <c r="K291" s="42"/>
      <c r="L291" s="12" t="str">
        <f>_xlfn.IFERROR(IF(C291&gt;'Inf.'!$I$10,"",I291),"")</f>
        <v/>
      </c>
      <c r="M291" s="8" t="str">
        <f>_xlfn.IFERROR(IF('Inf.'!$C$10="Onsight",IF(L291="TOP",10^7+(10-J291)+(3-K291)*10,L291*10^5+(3-K291)*10),IF(L291="TOP",10^7+(3-K291)*10,L291*10^5+(3-K291)*10)),"")</f>
        <v/>
      </c>
      <c r="N291" s="8" t="str">
        <f t="shared" si="17"/>
        <v/>
      </c>
      <c r="O291" s="8" t="str">
        <f>_xlfn.IFERROR(N291*100+'Rec.'!I284,"")</f>
        <v/>
      </c>
      <c r="P291" s="8" t="str">
        <f t="shared" si="18"/>
        <v/>
      </c>
    </row>
    <row r="292" spans="1:16" ht="21.95" customHeight="1">
      <c r="A292" s="8" t="str">
        <f t="shared" si="19"/>
        <v/>
      </c>
      <c r="B292" s="8" t="str">
        <f t="shared" si="16"/>
        <v/>
      </c>
      <c r="C292" s="20" t="str">
        <f>IF('Rec.'!H285&gt;0,COUNT('Rec.'!H$2:H285),"")</f>
        <v/>
      </c>
      <c r="D292" s="21" t="str">
        <f>IF(C292&gt;'Inf.'!$I$10,"",VLOOKUP(A292,'Q1.SL'!B:F,2,FALSE))</f>
        <v/>
      </c>
      <c r="E292" s="21" t="str">
        <f>IF(C292&gt;'Inf.'!$I$10,"",VLOOKUP(A292,'Q1.SL'!B:F,3,FALSE))</f>
        <v/>
      </c>
      <c r="F292" s="20" t="str">
        <f>IF(C292&gt;'Inf.'!$I$10,"",VLOOKUP(A292,'Q1.SL'!B:F,4,FALSE))</f>
        <v/>
      </c>
      <c r="G292" s="20" t="str">
        <f>IF(C292&gt;'Inf.'!$I$10,"",VLOOKUP(A292,'Q1.SL'!B:F,5,FALSE))</f>
        <v/>
      </c>
      <c r="H292" s="42"/>
      <c r="I292" s="42"/>
      <c r="J292" s="43"/>
      <c r="K292" s="42"/>
      <c r="L292" s="12" t="str">
        <f>_xlfn.IFERROR(IF(C292&gt;'Inf.'!$I$10,"",I292),"")</f>
        <v/>
      </c>
      <c r="M292" s="8" t="str">
        <f>_xlfn.IFERROR(IF('Inf.'!$C$10="Onsight",IF(L292="TOP",10^7+(10-J292)+(3-K292)*10,L292*10^5+(3-K292)*10),IF(L292="TOP",10^7+(3-K292)*10,L292*10^5+(3-K292)*10)),"")</f>
        <v/>
      </c>
      <c r="N292" s="8" t="str">
        <f t="shared" si="17"/>
        <v/>
      </c>
      <c r="O292" s="8" t="str">
        <f>_xlfn.IFERROR(N292*100+'Rec.'!I285,"")</f>
        <v/>
      </c>
      <c r="P292" s="8" t="str">
        <f t="shared" si="18"/>
        <v/>
      </c>
    </row>
    <row r="293" spans="1:16" ht="21.95" customHeight="1">
      <c r="A293" s="8" t="str">
        <f t="shared" si="19"/>
        <v/>
      </c>
      <c r="B293" s="8" t="str">
        <f t="shared" si="16"/>
        <v/>
      </c>
      <c r="C293" s="20" t="str">
        <f>IF('Rec.'!H286&gt;0,COUNT('Rec.'!H$2:H286),"")</f>
        <v/>
      </c>
      <c r="D293" s="21" t="str">
        <f>IF(C293&gt;'Inf.'!$I$10,"",VLOOKUP(A293,'Q1.SL'!B:F,2,FALSE))</f>
        <v/>
      </c>
      <c r="E293" s="21" t="str">
        <f>IF(C293&gt;'Inf.'!$I$10,"",VLOOKUP(A293,'Q1.SL'!B:F,3,FALSE))</f>
        <v/>
      </c>
      <c r="F293" s="20" t="str">
        <f>IF(C293&gt;'Inf.'!$I$10,"",VLOOKUP(A293,'Q1.SL'!B:F,4,FALSE))</f>
        <v/>
      </c>
      <c r="G293" s="20" t="str">
        <f>IF(C293&gt;'Inf.'!$I$10,"",VLOOKUP(A293,'Q1.SL'!B:F,5,FALSE))</f>
        <v/>
      </c>
      <c r="H293" s="42"/>
      <c r="I293" s="42"/>
      <c r="J293" s="43"/>
      <c r="K293" s="42"/>
      <c r="L293" s="12" t="str">
        <f>_xlfn.IFERROR(IF(C293&gt;'Inf.'!$I$10,"",I293),"")</f>
        <v/>
      </c>
      <c r="M293" s="8" t="str">
        <f>_xlfn.IFERROR(IF('Inf.'!$C$10="Onsight",IF(L293="TOP",10^7+(10-J293)+(3-K293)*10,L293*10^5+(3-K293)*10),IF(L293="TOP",10^7+(3-K293)*10,L293*10^5+(3-K293)*10)),"")</f>
        <v/>
      </c>
      <c r="N293" s="8" t="str">
        <f t="shared" si="17"/>
        <v/>
      </c>
      <c r="O293" s="8" t="str">
        <f>_xlfn.IFERROR(N293*100+'Rec.'!I286,"")</f>
        <v/>
      </c>
      <c r="P293" s="8" t="str">
        <f t="shared" si="18"/>
        <v/>
      </c>
    </row>
    <row r="294" spans="1:16" ht="21.95" customHeight="1">
      <c r="A294" s="8" t="str">
        <f t="shared" si="19"/>
        <v/>
      </c>
      <c r="B294" s="8" t="str">
        <f t="shared" si="16"/>
        <v/>
      </c>
      <c r="C294" s="20" t="str">
        <f>IF('Rec.'!H287&gt;0,COUNT('Rec.'!H$2:H287),"")</f>
        <v/>
      </c>
      <c r="D294" s="21" t="str">
        <f>IF(C294&gt;'Inf.'!$I$10,"",VLOOKUP(A294,'Q1.SL'!B:F,2,FALSE))</f>
        <v/>
      </c>
      <c r="E294" s="21" t="str">
        <f>IF(C294&gt;'Inf.'!$I$10,"",VLOOKUP(A294,'Q1.SL'!B:F,3,FALSE))</f>
        <v/>
      </c>
      <c r="F294" s="20" t="str">
        <f>IF(C294&gt;'Inf.'!$I$10,"",VLOOKUP(A294,'Q1.SL'!B:F,4,FALSE))</f>
        <v/>
      </c>
      <c r="G294" s="20" t="str">
        <f>IF(C294&gt;'Inf.'!$I$10,"",VLOOKUP(A294,'Q1.SL'!B:F,5,FALSE))</f>
        <v/>
      </c>
      <c r="H294" s="42"/>
      <c r="I294" s="42"/>
      <c r="J294" s="43"/>
      <c r="K294" s="42"/>
      <c r="L294" s="12" t="str">
        <f>_xlfn.IFERROR(IF(C294&gt;'Inf.'!$I$10,"",I294),"")</f>
        <v/>
      </c>
      <c r="M294" s="8" t="str">
        <f>_xlfn.IFERROR(IF('Inf.'!$C$10="Onsight",IF(L294="TOP",10^7+(10-J294)+(3-K294)*10,L294*10^5+(3-K294)*10),IF(L294="TOP",10^7+(3-K294)*10,L294*10^5+(3-K294)*10)),"")</f>
        <v/>
      </c>
      <c r="N294" s="8" t="str">
        <f t="shared" si="17"/>
        <v/>
      </c>
      <c r="O294" s="8" t="str">
        <f>_xlfn.IFERROR(N294*100+'Rec.'!I287,"")</f>
        <v/>
      </c>
      <c r="P294" s="8" t="str">
        <f t="shared" si="18"/>
        <v/>
      </c>
    </row>
    <row r="295" spans="1:16" ht="21.95" customHeight="1">
      <c r="A295" s="8" t="str">
        <f t="shared" si="19"/>
        <v/>
      </c>
      <c r="B295" s="8" t="str">
        <f t="shared" si="16"/>
        <v/>
      </c>
      <c r="C295" s="20" t="str">
        <f>IF('Rec.'!H288&gt;0,COUNT('Rec.'!H$2:H288),"")</f>
        <v/>
      </c>
      <c r="D295" s="21" t="str">
        <f>IF(C295&gt;'Inf.'!$I$10,"",VLOOKUP(A295,'Q1.SL'!B:F,2,FALSE))</f>
        <v/>
      </c>
      <c r="E295" s="21" t="str">
        <f>IF(C295&gt;'Inf.'!$I$10,"",VLOOKUP(A295,'Q1.SL'!B:F,3,FALSE))</f>
        <v/>
      </c>
      <c r="F295" s="20" t="str">
        <f>IF(C295&gt;'Inf.'!$I$10,"",VLOOKUP(A295,'Q1.SL'!B:F,4,FALSE))</f>
        <v/>
      </c>
      <c r="G295" s="20" t="str">
        <f>IF(C295&gt;'Inf.'!$I$10,"",VLOOKUP(A295,'Q1.SL'!B:F,5,FALSE))</f>
        <v/>
      </c>
      <c r="H295" s="42"/>
      <c r="I295" s="42"/>
      <c r="J295" s="43"/>
      <c r="K295" s="42"/>
      <c r="L295" s="12" t="str">
        <f>_xlfn.IFERROR(IF(C295&gt;'Inf.'!$I$10,"",I295),"")</f>
        <v/>
      </c>
      <c r="M295" s="8" t="str">
        <f>_xlfn.IFERROR(IF('Inf.'!$C$10="Onsight",IF(L295="TOP",10^7+(10-J295)+(3-K295)*10,L295*10^5+(3-K295)*10),IF(L295="TOP",10^7+(3-K295)*10,L295*10^5+(3-K295)*10)),"")</f>
        <v/>
      </c>
      <c r="N295" s="8" t="str">
        <f t="shared" si="17"/>
        <v/>
      </c>
      <c r="O295" s="8" t="str">
        <f>_xlfn.IFERROR(N295*100+'Rec.'!I288,"")</f>
        <v/>
      </c>
      <c r="P295" s="8" t="str">
        <f t="shared" si="18"/>
        <v/>
      </c>
    </row>
    <row r="296" spans="1:16" ht="21.95" customHeight="1">
      <c r="A296" s="8" t="str">
        <f t="shared" si="19"/>
        <v/>
      </c>
      <c r="B296" s="8" t="str">
        <f t="shared" si="16"/>
        <v/>
      </c>
      <c r="C296" s="20" t="str">
        <f>IF('Rec.'!H289&gt;0,COUNT('Rec.'!H$2:H289),"")</f>
        <v/>
      </c>
      <c r="D296" s="21" t="str">
        <f>IF(C296&gt;'Inf.'!$I$10,"",VLOOKUP(A296,'Q1.SL'!B:F,2,FALSE))</f>
        <v/>
      </c>
      <c r="E296" s="21" t="str">
        <f>IF(C296&gt;'Inf.'!$I$10,"",VLOOKUP(A296,'Q1.SL'!B:F,3,FALSE))</f>
        <v/>
      </c>
      <c r="F296" s="20" t="str">
        <f>IF(C296&gt;'Inf.'!$I$10,"",VLOOKUP(A296,'Q1.SL'!B:F,4,FALSE))</f>
        <v/>
      </c>
      <c r="G296" s="20" t="str">
        <f>IF(C296&gt;'Inf.'!$I$10,"",VLOOKUP(A296,'Q1.SL'!B:F,5,FALSE))</f>
        <v/>
      </c>
      <c r="H296" s="42"/>
      <c r="I296" s="42"/>
      <c r="J296" s="43"/>
      <c r="K296" s="42"/>
      <c r="L296" s="12" t="str">
        <f>_xlfn.IFERROR(IF(C296&gt;'Inf.'!$I$10,"",I296),"")</f>
        <v/>
      </c>
      <c r="M296" s="8" t="str">
        <f>_xlfn.IFERROR(IF('Inf.'!$C$10="Onsight",IF(L296="TOP",10^7+(10-J296)+(3-K296)*10,L296*10^5+(3-K296)*10),IF(L296="TOP",10^7+(3-K296)*10,L296*10^5+(3-K296)*10)),"")</f>
        <v/>
      </c>
      <c r="N296" s="8" t="str">
        <f t="shared" si="17"/>
        <v/>
      </c>
      <c r="O296" s="8" t="str">
        <f>_xlfn.IFERROR(N296*100+'Rec.'!I289,"")</f>
        <v/>
      </c>
      <c r="P296" s="8" t="str">
        <f t="shared" si="18"/>
        <v/>
      </c>
    </row>
    <row r="297" spans="1:16" ht="21.95" customHeight="1">
      <c r="A297" s="8" t="str">
        <f t="shared" si="19"/>
        <v/>
      </c>
      <c r="B297" s="8" t="str">
        <f t="shared" si="16"/>
        <v/>
      </c>
      <c r="C297" s="20" t="str">
        <f>IF('Rec.'!H290&gt;0,COUNT('Rec.'!H$2:H290),"")</f>
        <v/>
      </c>
      <c r="D297" s="21" t="str">
        <f>IF(C297&gt;'Inf.'!$I$10,"",VLOOKUP(A297,'Q1.SL'!B:F,2,FALSE))</f>
        <v/>
      </c>
      <c r="E297" s="21" t="str">
        <f>IF(C297&gt;'Inf.'!$I$10,"",VLOOKUP(A297,'Q1.SL'!B:F,3,FALSE))</f>
        <v/>
      </c>
      <c r="F297" s="20" t="str">
        <f>IF(C297&gt;'Inf.'!$I$10,"",VLOOKUP(A297,'Q1.SL'!B:F,4,FALSE))</f>
        <v/>
      </c>
      <c r="G297" s="20" t="str">
        <f>IF(C297&gt;'Inf.'!$I$10,"",VLOOKUP(A297,'Q1.SL'!B:F,5,FALSE))</f>
        <v/>
      </c>
      <c r="H297" s="42"/>
      <c r="I297" s="42"/>
      <c r="J297" s="43"/>
      <c r="K297" s="42"/>
      <c r="L297" s="12" t="str">
        <f>_xlfn.IFERROR(IF(C297&gt;'Inf.'!$I$10,"",I297),"")</f>
        <v/>
      </c>
      <c r="M297" s="8" t="str">
        <f>_xlfn.IFERROR(IF('Inf.'!$C$10="Onsight",IF(L297="TOP",10^7+(10-J297)+(3-K297)*10,L297*10^5+(3-K297)*10),IF(L297="TOP",10^7+(3-K297)*10,L297*10^5+(3-K297)*10)),"")</f>
        <v/>
      </c>
      <c r="N297" s="8" t="str">
        <f t="shared" si="17"/>
        <v/>
      </c>
      <c r="O297" s="8" t="str">
        <f>_xlfn.IFERROR(N297*100+'Rec.'!I290,"")</f>
        <v/>
      </c>
      <c r="P297" s="8" t="str">
        <f t="shared" si="18"/>
        <v/>
      </c>
    </row>
    <row r="298" spans="1:16" ht="21.95" customHeight="1">
      <c r="A298" s="8" t="str">
        <f t="shared" si="19"/>
        <v/>
      </c>
      <c r="B298" s="8" t="str">
        <f t="shared" si="16"/>
        <v/>
      </c>
      <c r="C298" s="20" t="str">
        <f>IF('Rec.'!H291&gt;0,COUNT('Rec.'!H$2:H291),"")</f>
        <v/>
      </c>
      <c r="D298" s="21" t="str">
        <f>IF(C298&gt;'Inf.'!$I$10,"",VLOOKUP(A298,'Q1.SL'!B:F,2,FALSE))</f>
        <v/>
      </c>
      <c r="E298" s="21" t="str">
        <f>IF(C298&gt;'Inf.'!$I$10,"",VLOOKUP(A298,'Q1.SL'!B:F,3,FALSE))</f>
        <v/>
      </c>
      <c r="F298" s="20" t="str">
        <f>IF(C298&gt;'Inf.'!$I$10,"",VLOOKUP(A298,'Q1.SL'!B:F,4,FALSE))</f>
        <v/>
      </c>
      <c r="G298" s="20" t="str">
        <f>IF(C298&gt;'Inf.'!$I$10,"",VLOOKUP(A298,'Q1.SL'!B:F,5,FALSE))</f>
        <v/>
      </c>
      <c r="H298" s="42"/>
      <c r="I298" s="42"/>
      <c r="J298" s="43"/>
      <c r="K298" s="42"/>
      <c r="L298" s="12" t="str">
        <f>_xlfn.IFERROR(IF(C298&gt;'Inf.'!$I$10,"",I298),"")</f>
        <v/>
      </c>
      <c r="M298" s="8" t="str">
        <f>_xlfn.IFERROR(IF('Inf.'!$C$10="Onsight",IF(L298="TOP",10^7+(10-J298)+(3-K298)*10,L298*10^5+(3-K298)*10),IF(L298="TOP",10^7+(3-K298)*10,L298*10^5+(3-K298)*10)),"")</f>
        <v/>
      </c>
      <c r="N298" s="8" t="str">
        <f t="shared" si="17"/>
        <v/>
      </c>
      <c r="O298" s="8" t="str">
        <f>_xlfn.IFERROR(N298*100+'Rec.'!I291,"")</f>
        <v/>
      </c>
      <c r="P298" s="8" t="str">
        <f t="shared" si="18"/>
        <v/>
      </c>
    </row>
    <row r="299" spans="1:16" ht="21.95" customHeight="1">
      <c r="A299" s="8" t="str">
        <f t="shared" si="19"/>
        <v/>
      </c>
      <c r="B299" s="8" t="str">
        <f t="shared" si="16"/>
        <v/>
      </c>
      <c r="C299" s="20" t="str">
        <f>IF('Rec.'!H292&gt;0,COUNT('Rec.'!H$2:H292),"")</f>
        <v/>
      </c>
      <c r="D299" s="21" t="str">
        <f>IF(C299&gt;'Inf.'!$I$10,"",VLOOKUP(A299,'Q1.SL'!B:F,2,FALSE))</f>
        <v/>
      </c>
      <c r="E299" s="21" t="str">
        <f>IF(C299&gt;'Inf.'!$I$10,"",VLOOKUP(A299,'Q1.SL'!B:F,3,FALSE))</f>
        <v/>
      </c>
      <c r="F299" s="20" t="str">
        <f>IF(C299&gt;'Inf.'!$I$10,"",VLOOKUP(A299,'Q1.SL'!B:F,4,FALSE))</f>
        <v/>
      </c>
      <c r="G299" s="20" t="str">
        <f>IF(C299&gt;'Inf.'!$I$10,"",VLOOKUP(A299,'Q1.SL'!B:F,5,FALSE))</f>
        <v/>
      </c>
      <c r="H299" s="42"/>
      <c r="I299" s="42"/>
      <c r="J299" s="43"/>
      <c r="K299" s="42"/>
      <c r="L299" s="12" t="str">
        <f>_xlfn.IFERROR(IF(C299&gt;'Inf.'!$I$10,"",I299),"")</f>
        <v/>
      </c>
      <c r="M299" s="8" t="str">
        <f>_xlfn.IFERROR(IF('Inf.'!$C$10="Onsight",IF(L299="TOP",10^7+(10-J299)+(3-K299)*10,L299*10^5+(3-K299)*10),IF(L299="TOP",10^7+(3-K299)*10,L299*10^5+(3-K299)*10)),"")</f>
        <v/>
      </c>
      <c r="N299" s="8" t="str">
        <f t="shared" si="17"/>
        <v/>
      </c>
      <c r="O299" s="8" t="str">
        <f>_xlfn.IFERROR(N299*100+'Rec.'!I292,"")</f>
        <v/>
      </c>
      <c r="P299" s="8" t="str">
        <f t="shared" si="18"/>
        <v/>
      </c>
    </row>
    <row r="300" spans="1:16" ht="21.95" customHeight="1">
      <c r="A300" s="8" t="str">
        <f t="shared" si="19"/>
        <v/>
      </c>
      <c r="B300" s="8" t="str">
        <f t="shared" si="16"/>
        <v/>
      </c>
      <c r="C300" s="20" t="str">
        <f>IF('Rec.'!H293&gt;0,COUNT('Rec.'!H$2:H293),"")</f>
        <v/>
      </c>
      <c r="D300" s="21" t="str">
        <f>IF(C300&gt;'Inf.'!$I$10,"",VLOOKUP(A300,'Q1.SL'!B:F,2,FALSE))</f>
        <v/>
      </c>
      <c r="E300" s="21" t="str">
        <f>IF(C300&gt;'Inf.'!$I$10,"",VLOOKUP(A300,'Q1.SL'!B:F,3,FALSE))</f>
        <v/>
      </c>
      <c r="F300" s="20" t="str">
        <f>IF(C300&gt;'Inf.'!$I$10,"",VLOOKUP(A300,'Q1.SL'!B:F,4,FALSE))</f>
        <v/>
      </c>
      <c r="G300" s="20" t="str">
        <f>IF(C300&gt;'Inf.'!$I$10,"",VLOOKUP(A300,'Q1.SL'!B:F,5,FALSE))</f>
        <v/>
      </c>
      <c r="H300" s="42"/>
      <c r="I300" s="42"/>
      <c r="J300" s="43"/>
      <c r="K300" s="42"/>
      <c r="L300" s="12" t="str">
        <f>_xlfn.IFERROR(IF(C300&gt;'Inf.'!$I$10,"",I300),"")</f>
        <v/>
      </c>
      <c r="M300" s="8" t="str">
        <f>_xlfn.IFERROR(IF('Inf.'!$C$10="Onsight",IF(L300="TOP",10^7+(10-J300)+(3-K300)*10,L300*10^5+(3-K300)*10),IF(L300="TOP",10^7+(3-K300)*10,L300*10^5+(3-K300)*10)),"")</f>
        <v/>
      </c>
      <c r="N300" s="8" t="str">
        <f t="shared" si="17"/>
        <v/>
      </c>
      <c r="O300" s="8" t="str">
        <f>_xlfn.IFERROR(N300*100+'Rec.'!I293,"")</f>
        <v/>
      </c>
      <c r="P300" s="8" t="str">
        <f t="shared" si="18"/>
        <v/>
      </c>
    </row>
    <row r="301" spans="1:16" ht="21.95" customHeight="1">
      <c r="A301" s="8" t="str">
        <f t="shared" si="19"/>
        <v/>
      </c>
      <c r="B301" s="8" t="str">
        <f t="shared" si="16"/>
        <v/>
      </c>
      <c r="C301" s="20" t="str">
        <f>IF('Rec.'!H294&gt;0,COUNT('Rec.'!H$2:H294),"")</f>
        <v/>
      </c>
      <c r="D301" s="21" t="str">
        <f>IF(C301&gt;'Inf.'!$I$10,"",VLOOKUP(A301,'Q1.SL'!B:F,2,FALSE))</f>
        <v/>
      </c>
      <c r="E301" s="21" t="str">
        <f>IF(C301&gt;'Inf.'!$I$10,"",VLOOKUP(A301,'Q1.SL'!B:F,3,FALSE))</f>
        <v/>
      </c>
      <c r="F301" s="20" t="str">
        <f>IF(C301&gt;'Inf.'!$I$10,"",VLOOKUP(A301,'Q1.SL'!B:F,4,FALSE))</f>
        <v/>
      </c>
      <c r="G301" s="20" t="str">
        <f>IF(C301&gt;'Inf.'!$I$10,"",VLOOKUP(A301,'Q1.SL'!B:F,5,FALSE))</f>
        <v/>
      </c>
      <c r="H301" s="42"/>
      <c r="I301" s="42"/>
      <c r="J301" s="43"/>
      <c r="K301" s="42"/>
      <c r="L301" s="12" t="str">
        <f>_xlfn.IFERROR(IF(C301&gt;'Inf.'!$I$10,"",I301),"")</f>
        <v/>
      </c>
      <c r="M301" s="8" t="str">
        <f>_xlfn.IFERROR(IF('Inf.'!$C$10="Onsight",IF(L301="TOP",10^7+(10-J301)+(3-K301)*10,L301*10^5+(3-K301)*10),IF(L301="TOP",10^7+(3-K301)*10,L301*10^5+(3-K301)*10)),"")</f>
        <v/>
      </c>
      <c r="N301" s="8" t="str">
        <f t="shared" si="17"/>
        <v/>
      </c>
      <c r="O301" s="8" t="str">
        <f>_xlfn.IFERROR(N301*100+'Rec.'!I294,"")</f>
        <v/>
      </c>
      <c r="P301" s="8" t="str">
        <f t="shared" si="18"/>
        <v/>
      </c>
    </row>
    <row r="302" spans="1:16" ht="21.95" customHeight="1">
      <c r="A302" s="8" t="str">
        <f t="shared" si="19"/>
        <v/>
      </c>
      <c r="B302" s="8" t="str">
        <f t="shared" si="16"/>
        <v/>
      </c>
      <c r="C302" s="20" t="str">
        <f>IF('Rec.'!H295&gt;0,COUNT('Rec.'!H$2:H295),"")</f>
        <v/>
      </c>
      <c r="D302" s="21" t="str">
        <f>IF(C302&gt;'Inf.'!$I$10,"",VLOOKUP(A302,'Q1.SL'!B:F,2,FALSE))</f>
        <v/>
      </c>
      <c r="E302" s="21" t="str">
        <f>IF(C302&gt;'Inf.'!$I$10,"",VLOOKUP(A302,'Q1.SL'!B:F,3,FALSE))</f>
        <v/>
      </c>
      <c r="F302" s="20" t="str">
        <f>IF(C302&gt;'Inf.'!$I$10,"",VLOOKUP(A302,'Q1.SL'!B:F,4,FALSE))</f>
        <v/>
      </c>
      <c r="G302" s="20" t="str">
        <f>IF(C302&gt;'Inf.'!$I$10,"",VLOOKUP(A302,'Q1.SL'!B:F,5,FALSE))</f>
        <v/>
      </c>
      <c r="H302" s="42"/>
      <c r="I302" s="42"/>
      <c r="J302" s="43"/>
      <c r="K302" s="42"/>
      <c r="L302" s="12" t="str">
        <f>_xlfn.IFERROR(IF(C302&gt;'Inf.'!$I$10,"",I302),"")</f>
        <v/>
      </c>
      <c r="M302" s="8" t="str">
        <f>_xlfn.IFERROR(IF('Inf.'!$C$10="Onsight",IF(L302="TOP",10^7+(10-J302)+(3-K302)*10,L302*10^5+(3-K302)*10),IF(L302="TOP",10^7+(3-K302)*10,L302*10^5+(3-K302)*10)),"")</f>
        <v/>
      </c>
      <c r="N302" s="8" t="str">
        <f t="shared" si="17"/>
        <v/>
      </c>
      <c r="O302" s="8" t="str">
        <f>_xlfn.IFERROR(N302*100+'Rec.'!I295,"")</f>
        <v/>
      </c>
      <c r="P302" s="8" t="str">
        <f t="shared" si="18"/>
        <v/>
      </c>
    </row>
    <row r="303" spans="1:16" ht="21.95" customHeight="1">
      <c r="A303" s="8" t="str">
        <f t="shared" si="19"/>
        <v/>
      </c>
      <c r="B303" s="8" t="str">
        <f t="shared" si="16"/>
        <v/>
      </c>
      <c r="C303" s="20" t="str">
        <f>IF('Rec.'!H296&gt;0,COUNT('Rec.'!H$2:H296),"")</f>
        <v/>
      </c>
      <c r="D303" s="21" t="str">
        <f>IF(C303&gt;'Inf.'!$I$10,"",VLOOKUP(A303,'Q1.SL'!B:F,2,FALSE))</f>
        <v/>
      </c>
      <c r="E303" s="21" t="str">
        <f>IF(C303&gt;'Inf.'!$I$10,"",VLOOKUP(A303,'Q1.SL'!B:F,3,FALSE))</f>
        <v/>
      </c>
      <c r="F303" s="20" t="str">
        <f>IF(C303&gt;'Inf.'!$I$10,"",VLOOKUP(A303,'Q1.SL'!B:F,4,FALSE))</f>
        <v/>
      </c>
      <c r="G303" s="20" t="str">
        <f>IF(C303&gt;'Inf.'!$I$10,"",VLOOKUP(A303,'Q1.SL'!B:F,5,FALSE))</f>
        <v/>
      </c>
      <c r="H303" s="42"/>
      <c r="I303" s="42"/>
      <c r="J303" s="43"/>
      <c r="K303" s="42"/>
      <c r="L303" s="12" t="str">
        <f>_xlfn.IFERROR(IF(C303&gt;'Inf.'!$I$10,"",I303),"")</f>
        <v/>
      </c>
      <c r="M303" s="8" t="str">
        <f>_xlfn.IFERROR(IF('Inf.'!$C$10="Onsight",IF(L303="TOP",10^7+(10-J303)+(3-K303)*10,L303*10^5+(3-K303)*10),IF(L303="TOP",10^7+(3-K303)*10,L303*10^5+(3-K303)*10)),"")</f>
        <v/>
      </c>
      <c r="N303" s="8" t="str">
        <f t="shared" si="17"/>
        <v/>
      </c>
      <c r="O303" s="8" t="str">
        <f>_xlfn.IFERROR(N303*100+'Rec.'!I296,"")</f>
        <v/>
      </c>
      <c r="P303" s="8" t="str">
        <f t="shared" si="18"/>
        <v/>
      </c>
    </row>
    <row r="304" spans="1:16" ht="21.95" customHeight="1">
      <c r="A304" s="8" t="str">
        <f t="shared" si="19"/>
        <v/>
      </c>
      <c r="B304" s="8" t="str">
        <f t="shared" si="16"/>
        <v/>
      </c>
      <c r="C304" s="20" t="str">
        <f>IF('Rec.'!H297&gt;0,COUNT('Rec.'!H$2:H297),"")</f>
        <v/>
      </c>
      <c r="D304" s="21" t="str">
        <f>IF(C304&gt;'Inf.'!$I$10,"",VLOOKUP(A304,'Q1.SL'!B:F,2,FALSE))</f>
        <v/>
      </c>
      <c r="E304" s="21" t="str">
        <f>IF(C304&gt;'Inf.'!$I$10,"",VLOOKUP(A304,'Q1.SL'!B:F,3,FALSE))</f>
        <v/>
      </c>
      <c r="F304" s="20" t="str">
        <f>IF(C304&gt;'Inf.'!$I$10,"",VLOOKUP(A304,'Q1.SL'!B:F,4,FALSE))</f>
        <v/>
      </c>
      <c r="G304" s="20" t="str">
        <f>IF(C304&gt;'Inf.'!$I$10,"",VLOOKUP(A304,'Q1.SL'!B:F,5,FALSE))</f>
        <v/>
      </c>
      <c r="H304" s="42"/>
      <c r="I304" s="42"/>
      <c r="J304" s="43"/>
      <c r="K304" s="42"/>
      <c r="L304" s="12" t="str">
        <f>_xlfn.IFERROR(IF(C304&gt;'Inf.'!$I$10,"",I304),"")</f>
        <v/>
      </c>
      <c r="M304" s="8" t="str">
        <f>_xlfn.IFERROR(IF('Inf.'!$C$10="Onsight",IF(L304="TOP",10^7+(10-J304)+(3-K304)*10,L304*10^5+(3-K304)*10),IF(L304="TOP",10^7+(3-K304)*10,L304*10^5+(3-K304)*10)),"")</f>
        <v/>
      </c>
      <c r="N304" s="8" t="str">
        <f t="shared" si="17"/>
        <v/>
      </c>
      <c r="O304" s="8" t="str">
        <f>_xlfn.IFERROR(N304*100+'Rec.'!I297,"")</f>
        <v/>
      </c>
      <c r="P304" s="8" t="str">
        <f t="shared" si="18"/>
        <v/>
      </c>
    </row>
    <row r="305" spans="1:16" ht="21.95" customHeight="1">
      <c r="A305" s="8" t="str">
        <f t="shared" si="19"/>
        <v/>
      </c>
      <c r="B305" s="8" t="str">
        <f t="shared" si="16"/>
        <v/>
      </c>
      <c r="C305" s="20" t="str">
        <f>IF('Rec.'!H298&gt;0,COUNT('Rec.'!H$2:H298),"")</f>
        <v/>
      </c>
      <c r="D305" s="21" t="str">
        <f>IF(C305&gt;'Inf.'!$I$10,"",VLOOKUP(A305,'Q1.SL'!B:F,2,FALSE))</f>
        <v/>
      </c>
      <c r="E305" s="21" t="str">
        <f>IF(C305&gt;'Inf.'!$I$10,"",VLOOKUP(A305,'Q1.SL'!B:F,3,FALSE))</f>
        <v/>
      </c>
      <c r="F305" s="20" t="str">
        <f>IF(C305&gt;'Inf.'!$I$10,"",VLOOKUP(A305,'Q1.SL'!B:F,4,FALSE))</f>
        <v/>
      </c>
      <c r="G305" s="20" t="str">
        <f>IF(C305&gt;'Inf.'!$I$10,"",VLOOKUP(A305,'Q1.SL'!B:F,5,FALSE))</f>
        <v/>
      </c>
      <c r="H305" s="42"/>
      <c r="I305" s="42"/>
      <c r="J305" s="43"/>
      <c r="K305" s="42"/>
      <c r="L305" s="12" t="str">
        <f>_xlfn.IFERROR(IF(C305&gt;'Inf.'!$I$10,"",I305),"")</f>
        <v/>
      </c>
      <c r="M305" s="8" t="str">
        <f>_xlfn.IFERROR(IF('Inf.'!$C$10="Onsight",IF(L305="TOP",10^7+(10-J305)+(3-K305)*10,L305*10^5+(3-K305)*10),IF(L305="TOP",10^7+(3-K305)*10,L305*10^5+(3-K305)*10)),"")</f>
        <v/>
      </c>
      <c r="N305" s="8" t="str">
        <f t="shared" si="17"/>
        <v/>
      </c>
      <c r="O305" s="8" t="str">
        <f>_xlfn.IFERROR(N305*100+'Rec.'!I298,"")</f>
        <v/>
      </c>
      <c r="P305" s="8" t="str">
        <f t="shared" si="18"/>
        <v/>
      </c>
    </row>
    <row r="306" spans="1:16" ht="21.95" customHeight="1">
      <c r="A306" s="8" t="str">
        <f t="shared" si="19"/>
        <v/>
      </c>
      <c r="B306" s="8" t="str">
        <f t="shared" si="16"/>
        <v/>
      </c>
      <c r="C306" s="20" t="str">
        <f>IF('Rec.'!H299&gt;0,COUNT('Rec.'!H$2:H299),"")</f>
        <v/>
      </c>
      <c r="D306" s="21" t="str">
        <f>IF(C306&gt;'Inf.'!$I$10,"",VLOOKUP(A306,'Q1.SL'!B:F,2,FALSE))</f>
        <v/>
      </c>
      <c r="E306" s="21" t="str">
        <f>IF(C306&gt;'Inf.'!$I$10,"",VLOOKUP(A306,'Q1.SL'!B:F,3,FALSE))</f>
        <v/>
      </c>
      <c r="F306" s="20" t="str">
        <f>IF(C306&gt;'Inf.'!$I$10,"",VLOOKUP(A306,'Q1.SL'!B:F,4,FALSE))</f>
        <v/>
      </c>
      <c r="G306" s="20" t="str">
        <f>IF(C306&gt;'Inf.'!$I$10,"",VLOOKUP(A306,'Q1.SL'!B:F,5,FALSE))</f>
        <v/>
      </c>
      <c r="H306" s="42"/>
      <c r="I306" s="42"/>
      <c r="J306" s="43"/>
      <c r="K306" s="42"/>
      <c r="L306" s="12" t="str">
        <f>_xlfn.IFERROR(IF(C306&gt;'Inf.'!$I$10,"",I306),"")</f>
        <v/>
      </c>
      <c r="M306" s="8" t="str">
        <f>_xlfn.IFERROR(IF('Inf.'!$C$10="Onsight",IF(L306="TOP",10^7+(10-J306)+(3-K306)*10,L306*10^5+(3-K306)*10),IF(L306="TOP",10^7+(3-K306)*10,L306*10^5+(3-K306)*10)),"")</f>
        <v/>
      </c>
      <c r="N306" s="8" t="str">
        <f t="shared" si="17"/>
        <v/>
      </c>
      <c r="O306" s="8" t="str">
        <f>_xlfn.IFERROR(N306*100+'Rec.'!I299,"")</f>
        <v/>
      </c>
      <c r="P306" s="8" t="str">
        <f t="shared" si="18"/>
        <v/>
      </c>
    </row>
    <row r="307" spans="1:16" ht="21.95" customHeight="1">
      <c r="A307" s="8" t="str">
        <f t="shared" si="19"/>
        <v/>
      </c>
      <c r="B307" s="8" t="str">
        <f t="shared" si="16"/>
        <v/>
      </c>
      <c r="C307" s="20" t="str">
        <f>IF('Rec.'!H300&gt;0,COUNT('Rec.'!H$2:H300),"")</f>
        <v/>
      </c>
      <c r="D307" s="21" t="str">
        <f>IF(C307&gt;'Inf.'!$I$10,"",VLOOKUP(A307,'Q1.SL'!B:F,2,FALSE))</f>
        <v/>
      </c>
      <c r="E307" s="21" t="str">
        <f>IF(C307&gt;'Inf.'!$I$10,"",VLOOKUP(A307,'Q1.SL'!B:F,3,FALSE))</f>
        <v/>
      </c>
      <c r="F307" s="20" t="str">
        <f>IF(C307&gt;'Inf.'!$I$10,"",VLOOKUP(A307,'Q1.SL'!B:F,4,FALSE))</f>
        <v/>
      </c>
      <c r="G307" s="20" t="str">
        <f>IF(C307&gt;'Inf.'!$I$10,"",VLOOKUP(A307,'Q1.SL'!B:F,5,FALSE))</f>
        <v/>
      </c>
      <c r="H307" s="42"/>
      <c r="I307" s="42"/>
      <c r="J307" s="43"/>
      <c r="K307" s="42"/>
      <c r="L307" s="12" t="str">
        <f>_xlfn.IFERROR(IF(C307&gt;'Inf.'!$I$10,"",I307),"")</f>
        <v/>
      </c>
      <c r="M307" s="8" t="str">
        <f>_xlfn.IFERROR(IF('Inf.'!$C$10="Onsight",IF(L307="TOP",10^7+(10-J307)+(3-K307)*10,L307*10^5+(3-K307)*10),IF(L307="TOP",10^7+(3-K307)*10,L307*10^5+(3-K307)*10)),"")</f>
        <v/>
      </c>
      <c r="N307" s="8" t="str">
        <f t="shared" si="17"/>
        <v/>
      </c>
      <c r="O307" s="8" t="str">
        <f>_xlfn.IFERROR(N307*100+'Rec.'!I300,"")</f>
        <v/>
      </c>
      <c r="P307" s="8" t="str">
        <f t="shared" si="18"/>
        <v/>
      </c>
    </row>
    <row r="308" spans="1:16" ht="21.95" customHeight="1">
      <c r="A308" s="8" t="str">
        <f t="shared" si="19"/>
        <v/>
      </c>
      <c r="B308" s="8" t="str">
        <f t="shared" si="16"/>
        <v/>
      </c>
      <c r="C308" s="20" t="str">
        <f>IF('Rec.'!H301&gt;0,COUNT('Rec.'!H$2:H301),"")</f>
        <v/>
      </c>
      <c r="D308" s="21" t="str">
        <f>IF(C308&gt;'Inf.'!$I$10,"",VLOOKUP(A308,'Q1.SL'!B:F,2,FALSE))</f>
        <v/>
      </c>
      <c r="E308" s="21" t="str">
        <f>IF(C308&gt;'Inf.'!$I$10,"",VLOOKUP(A308,'Q1.SL'!B:F,3,FALSE))</f>
        <v/>
      </c>
      <c r="F308" s="20" t="str">
        <f>IF(C308&gt;'Inf.'!$I$10,"",VLOOKUP(A308,'Q1.SL'!B:F,4,FALSE))</f>
        <v/>
      </c>
      <c r="G308" s="20" t="str">
        <f>IF(C308&gt;'Inf.'!$I$10,"",VLOOKUP(A308,'Q1.SL'!B:F,5,FALSE))</f>
        <v/>
      </c>
      <c r="H308" s="42"/>
      <c r="I308" s="42"/>
      <c r="J308" s="43"/>
      <c r="K308" s="42"/>
      <c r="L308" s="12" t="str">
        <f>_xlfn.IFERROR(IF(C308&gt;'Inf.'!$I$10,"",I308),"")</f>
        <v/>
      </c>
      <c r="M308" s="8" t="str">
        <f>_xlfn.IFERROR(IF('Inf.'!$C$10="Onsight",IF(L308="TOP",10^7+(10-J308)+(3-K308)*10,L308*10^5+(3-K308)*10),IF(L308="TOP",10^7+(3-K308)*10,L308*10^5+(3-K308)*10)),"")</f>
        <v/>
      </c>
      <c r="N308" s="8" t="str">
        <f t="shared" si="17"/>
        <v/>
      </c>
      <c r="O308" s="8" t="str">
        <f>_xlfn.IFERROR(N308*100+'Rec.'!I301,"")</f>
        <v/>
      </c>
      <c r="P308" s="8" t="str">
        <f t="shared" si="18"/>
        <v/>
      </c>
    </row>
  </sheetData>
  <mergeCells count="5">
    <mergeCell ref="C1:H1"/>
    <mergeCell ref="C2:H2"/>
    <mergeCell ref="F4:G4"/>
    <mergeCell ref="F5:G5"/>
    <mergeCell ref="F6:G6"/>
  </mergeCells>
  <conditionalFormatting sqref="D9:K308">
    <cfRule type="expression" priority="2" dxfId="1">
      <formula>$D9&lt;&gt;""</formula>
    </cfRule>
  </conditionalFormatting>
  <conditionalFormatting sqref="C9:C308">
    <cfRule type="expression" priority="1" dxfId="1">
      <formula>$B9&lt;&gt;""</formula>
    </cfRule>
  </conditionalFormatting>
  <dataValidations count="1">
    <dataValidation type="list" allowBlank="1" showInputMessage="1" showErrorMessage="1" sqref="K9:K308">
      <formula1>"1,2"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09"/>
  <sheetViews>
    <sheetView workbookViewId="0" topLeftCell="A1">
      <pane ySplit="8" topLeftCell="A11" activePane="bottomLeft" state="frozen"/>
      <selection pane="bottomLeft" activeCell="F9" sqref="F9"/>
    </sheetView>
  </sheetViews>
  <sheetFormatPr defaultColWidth="9.140625" defaultRowHeight="15"/>
  <cols>
    <col min="1" max="1" width="5.7109375" style="0" customWidth="1"/>
    <col min="2" max="2" width="17.28125" style="0" customWidth="1"/>
    <col min="3" max="3" width="16.421875" style="0" customWidth="1"/>
    <col min="4" max="4" width="6.57421875" style="0" customWidth="1"/>
    <col min="5" max="5" width="8.421875" style="0" bestFit="1" customWidth="1"/>
    <col min="6" max="6" width="8.00390625" style="0" customWidth="1"/>
    <col min="7" max="7" width="6.8515625" style="0" customWidth="1"/>
    <col min="8" max="8" width="9.421875" style="0" bestFit="1" customWidth="1"/>
    <col min="9" max="9" width="12.7109375" style="33" customWidth="1"/>
    <col min="10" max="10" width="9.00390625" style="0" hidden="1" customWidth="1"/>
  </cols>
  <sheetData>
    <row r="1" spans="1:12" s="33" customFormat="1" ht="18" customHeight="1">
      <c r="A1" s="107" t="str">
        <f>'Inf.'!C2&amp;" - "&amp;'Inf.'!C5</f>
        <v xml:space="preserve">2.Kolo SP a MSR  v Drytoolingu - Zilina La Skala  Slovakia </v>
      </c>
      <c r="B1" s="107"/>
      <c r="C1" s="107"/>
      <c r="D1" s="107"/>
      <c r="E1" s="107"/>
      <c r="F1" s="107"/>
      <c r="G1" s="107"/>
      <c r="H1" s="107"/>
      <c r="I1" s="107"/>
      <c r="L1" s="36"/>
    </row>
    <row r="2" spans="1:12" s="33" customFormat="1" ht="18" customHeight="1">
      <c r="A2" s="106" t="str">
        <f>"Resultlist Qualification(3) "&amp;'Inf.'!C7&amp;" "&amp;'Inf.'!C8&amp;" Lead"</f>
        <v>Resultlist Qualification(3) Man  Lead</v>
      </c>
      <c r="B2" s="106"/>
      <c r="C2" s="106"/>
      <c r="D2" s="106"/>
      <c r="E2" s="106"/>
      <c r="F2" s="106"/>
      <c r="G2" s="106"/>
      <c r="H2" s="106"/>
      <c r="I2" s="106"/>
      <c r="L2" s="36"/>
    </row>
    <row r="3" spans="4:12" s="33" customFormat="1" ht="18" customHeight="1">
      <c r="D3" s="35"/>
      <c r="E3" s="35"/>
      <c r="G3" s="110"/>
      <c r="H3" s="110"/>
      <c r="L3" s="36"/>
    </row>
    <row r="4" spans="2:12" s="33" customFormat="1" ht="18" customHeight="1">
      <c r="B4" s="37" t="s">
        <v>18</v>
      </c>
      <c r="C4" s="111" t="str">
        <f>'Inf.'!C5</f>
        <v xml:space="preserve">Zilina La Skala  Slovakia </v>
      </c>
      <c r="D4" s="111"/>
      <c r="E4" s="38"/>
      <c r="F4" s="38"/>
      <c r="G4" s="38"/>
      <c r="H4" s="38"/>
      <c r="I4" s="39"/>
      <c r="L4" s="36"/>
    </row>
    <row r="5" spans="2:12" s="33" customFormat="1" ht="18" customHeight="1">
      <c r="B5" s="37" t="s">
        <v>19</v>
      </c>
      <c r="C5" s="112">
        <f>'Inf.'!F4</f>
        <v>45269</v>
      </c>
      <c r="D5" s="112"/>
      <c r="E5" s="38"/>
      <c r="F5" s="37" t="s">
        <v>29</v>
      </c>
      <c r="G5" s="109"/>
      <c r="H5" s="109"/>
      <c r="I5" s="39"/>
      <c r="L5" s="36"/>
    </row>
    <row r="6" spans="2:12" s="33" customFormat="1" ht="18" customHeight="1">
      <c r="B6" s="37"/>
      <c r="C6" s="40"/>
      <c r="D6" s="45"/>
      <c r="E6" s="38"/>
      <c r="F6" s="38"/>
      <c r="G6" s="38"/>
      <c r="H6" s="38"/>
      <c r="I6" s="39"/>
      <c r="L6" s="36"/>
    </row>
    <row r="7" spans="2:12" s="33" customFormat="1" ht="18" customHeight="1">
      <c r="B7" s="37"/>
      <c r="C7" s="40"/>
      <c r="D7" s="45"/>
      <c r="E7" s="38"/>
      <c r="F7" s="38"/>
      <c r="G7" s="38"/>
      <c r="H7" s="38"/>
      <c r="I7" s="39"/>
      <c r="L7" s="36"/>
    </row>
    <row r="8" spans="1:12" ht="35.1" customHeight="1">
      <c r="A8" s="16" t="s">
        <v>25</v>
      </c>
      <c r="B8" s="16" t="s">
        <v>15</v>
      </c>
      <c r="C8" s="16" t="s">
        <v>16</v>
      </c>
      <c r="D8" s="17" t="s">
        <v>45</v>
      </c>
      <c r="E8" s="16" t="s">
        <v>22</v>
      </c>
      <c r="F8" s="16" t="s">
        <v>23</v>
      </c>
      <c r="G8" s="16" t="s">
        <v>24</v>
      </c>
      <c r="H8" s="16" t="s">
        <v>41</v>
      </c>
      <c r="I8" s="16" t="s">
        <v>30</v>
      </c>
      <c r="J8" s="15" t="s">
        <v>58</v>
      </c>
      <c r="K8" s="15"/>
      <c r="L8" s="11"/>
    </row>
    <row r="9" spans="1:10" ht="21.95" customHeight="1">
      <c r="A9" s="20">
        <f>VLOOKUP(E9,'Q3.SL'!G:O,8,FALSE)</f>
        <v>1</v>
      </c>
      <c r="B9" s="21" t="str">
        <f>_xlfn.IFERROR(VLOOKUP(E9,'Rec.'!B:H,4,FALSE),"")</f>
        <v>Fraštia</v>
      </c>
      <c r="C9" s="21" t="str">
        <f>_xlfn.IFERROR(VLOOKUP(E9,'Rec.'!B:H,5,FALSE),"")</f>
        <v>Emil</v>
      </c>
      <c r="D9" s="20" t="str">
        <f>_xlfn.IFERROR(VLOOKUP(E9,'Rec.'!B:H,6,FALSE),"")</f>
        <v>SVK</v>
      </c>
      <c r="E9" s="20">
        <f>_xlfn.IFERROR(VLOOKUP(ROW()-8,'Q3.SL'!B:Q,6,FALSE),"")</f>
        <v>56</v>
      </c>
      <c r="F9" s="20">
        <f>VLOOKUP(E9,'Q3.SL'!G:O,6,FALSE)</f>
        <v>23</v>
      </c>
      <c r="G9" s="31">
        <f>IF(ROW()-8&gt;'Inf.'!$I$10,"",VLOOKUP(E9,'Q3.SL'!G:O,4,FALSE))</f>
        <v>0</v>
      </c>
      <c r="H9" s="20">
        <f>IF(ROW()-8&gt;'Inf.'!$I$10,"",VLOOKUP(E9,'Q3.SL'!G:O,5,FALSE))</f>
        <v>1</v>
      </c>
      <c r="I9" s="46"/>
      <c r="J9" t="str">
        <f aca="true" t="shared" si="0" ref="J9:J72">_xlfn.IFERROR(_xlfn.RANK.AVG(A9,A:A,1),"")</f>
        <v/>
      </c>
    </row>
    <row r="10" spans="1:10" ht="21.95" customHeight="1">
      <c r="A10" s="20">
        <f>VLOOKUP(E10,'Q3.SL'!G:O,8,FALSE)</f>
        <v>2</v>
      </c>
      <c r="B10" s="21" t="str">
        <f>_xlfn.IFERROR(VLOOKUP(E10,'Rec.'!B:H,4,FALSE),"")</f>
        <v>Černý</v>
      </c>
      <c r="C10" s="21" t="str">
        <f>_xlfn.IFERROR(VLOOKUP(E10,'Rec.'!B:H,5,FALSE),"")</f>
        <v>Marek</v>
      </c>
      <c r="D10" s="20" t="str">
        <f>_xlfn.IFERROR(VLOOKUP(E10,'Rec.'!B:H,6,FALSE),"")</f>
        <v>SVK</v>
      </c>
      <c r="E10" s="20">
        <f>_xlfn.IFERROR(VLOOKUP(ROW()-8,'Q3.SL'!B:Q,6,FALSE),"")</f>
        <v>35</v>
      </c>
      <c r="F10" s="20">
        <f>VLOOKUP(E10,'Q3.SL'!G:O,6,FALSE)</f>
        <v>21</v>
      </c>
      <c r="G10" s="31">
        <f>IF(ROW()-8&gt;'Inf.'!$I$10,"",VLOOKUP(E10,'Q3.SL'!G:O,4,FALSE))</f>
        <v>0</v>
      </c>
      <c r="H10" s="20">
        <f>IF(ROW()-8&gt;'Inf.'!$I$10,"",VLOOKUP(E10,'Q3.SL'!G:O,5,FALSE))</f>
        <v>1</v>
      </c>
      <c r="I10" s="46"/>
      <c r="J10" t="str">
        <f ca="1" t="shared" si="0"/>
        <v/>
      </c>
    </row>
    <row r="11" spans="1:10" ht="21.95" customHeight="1">
      <c r="A11" s="20">
        <f>VLOOKUP(E11,'Q3.SL'!G:O,8,FALSE)</f>
        <v>2</v>
      </c>
      <c r="B11" s="21" t="str">
        <f>_xlfn.IFERROR(VLOOKUP(E11,'Rec.'!B:H,4,FALSE),"")</f>
        <v>Radovský</v>
      </c>
      <c r="C11" s="21" t="str">
        <f>_xlfn.IFERROR(VLOOKUP(E11,'Rec.'!B:H,5,FALSE),"")</f>
        <v>Marek</v>
      </c>
      <c r="D11" s="20" t="str">
        <f>_xlfn.IFERROR(VLOOKUP(E11,'Rec.'!B:H,6,FALSE),"")</f>
        <v>SVK</v>
      </c>
      <c r="E11" s="20">
        <f>_xlfn.IFERROR(VLOOKUP(ROW()-8,'Q3.SL'!B:Q,6,FALSE),"")</f>
        <v>47</v>
      </c>
      <c r="F11" s="20">
        <f>VLOOKUP(E11,'Q3.SL'!G:O,6,FALSE)</f>
        <v>21</v>
      </c>
      <c r="G11" s="31">
        <f>IF(ROW()-8&gt;'Inf.'!$I$10,"",VLOOKUP(E11,'Q3.SL'!G:O,4,FALSE))</f>
        <v>0</v>
      </c>
      <c r="H11" s="20">
        <f>IF(ROW()-8&gt;'Inf.'!$I$10,"",VLOOKUP(E11,'Q3.SL'!G:O,5,FALSE))</f>
        <v>1</v>
      </c>
      <c r="I11" s="46"/>
      <c r="J11" t="str">
        <f ca="1" t="shared" si="0"/>
        <v/>
      </c>
    </row>
    <row r="12" spans="1:10" ht="21.95" customHeight="1">
      <c r="A12" s="20">
        <f>VLOOKUP(E12,'Q3.SL'!G:O,8,FALSE)</f>
        <v>4</v>
      </c>
      <c r="B12" s="21" t="str">
        <f>_xlfn.IFERROR(VLOOKUP(E12,'Rec.'!B:H,4,FALSE),"")</f>
        <v>Lienerth</v>
      </c>
      <c r="C12" s="21" t="str">
        <f>_xlfn.IFERROR(VLOOKUP(E12,'Rec.'!B:H,5,FALSE),"")</f>
        <v>Radek</v>
      </c>
      <c r="D12" s="20" t="str">
        <f>_xlfn.IFERROR(VLOOKUP(E12,'Rec.'!B:H,6,FALSE),"")</f>
        <v>CZE</v>
      </c>
      <c r="E12" s="20">
        <f>_xlfn.IFERROR(VLOOKUP(ROW()-8,'Q3.SL'!B:Q,6,FALSE),"")</f>
        <v>28</v>
      </c>
      <c r="F12" s="20">
        <f>VLOOKUP(E12,'Q3.SL'!G:O,6,FALSE)</f>
        <v>20</v>
      </c>
      <c r="G12" s="31">
        <f>IF(ROW()-8&gt;'Inf.'!$I$10,"",VLOOKUP(E12,'Q3.SL'!G:O,4,FALSE))</f>
        <v>0</v>
      </c>
      <c r="H12" s="20">
        <f>IF(ROW()-8&gt;'Inf.'!$I$10,"",VLOOKUP(E12,'Q3.SL'!G:O,5,FALSE))</f>
        <v>1</v>
      </c>
      <c r="I12" s="46"/>
      <c r="J12" t="str">
        <f ca="1" t="shared" si="0"/>
        <v/>
      </c>
    </row>
    <row r="13" spans="1:10" ht="21.95" customHeight="1">
      <c r="A13" s="20">
        <f>VLOOKUP(E13,'Q3.SL'!G:O,8,FALSE)</f>
        <v>5</v>
      </c>
      <c r="B13" s="21" t="str">
        <f>_xlfn.IFERROR(VLOOKUP(E13,'Rec.'!B:H,4,FALSE),"")</f>
        <v>Hamerský</v>
      </c>
      <c r="C13" s="21" t="str">
        <f>_xlfn.IFERROR(VLOOKUP(E13,'Rec.'!B:H,5,FALSE),"")</f>
        <v>Oliver</v>
      </c>
      <c r="D13" s="20" t="str">
        <f>_xlfn.IFERROR(VLOOKUP(E13,'Rec.'!B:H,6,FALSE),"")</f>
        <v>CZE</v>
      </c>
      <c r="E13" s="20">
        <f>_xlfn.IFERROR(VLOOKUP(ROW()-8,'Q3.SL'!B:Q,6,FALSE),"")</f>
        <v>40</v>
      </c>
      <c r="F13" s="20">
        <f>VLOOKUP(E13,'Q3.SL'!G:O,6,FALSE)</f>
        <v>19</v>
      </c>
      <c r="G13" s="31">
        <f>IF(ROW()-8&gt;'Inf.'!$I$10,"",VLOOKUP(E13,'Q3.SL'!G:O,4,FALSE))</f>
        <v>0</v>
      </c>
      <c r="H13" s="20">
        <f>IF(ROW()-8&gt;'Inf.'!$I$10,"",VLOOKUP(E13,'Q3.SL'!G:O,5,FALSE))</f>
        <v>1</v>
      </c>
      <c r="I13" s="46"/>
      <c r="J13" t="str">
        <f ca="1" t="shared" si="0"/>
        <v/>
      </c>
    </row>
    <row r="14" spans="1:10" ht="21.95" customHeight="1">
      <c r="A14" s="20">
        <f>VLOOKUP(E14,'Q3.SL'!G:O,8,FALSE)</f>
        <v>6</v>
      </c>
      <c r="B14" s="21" t="str">
        <f>_xlfn.IFERROR(VLOOKUP(E14,'Rec.'!B:H,4,FALSE),"")</f>
        <v>Mrovčák</v>
      </c>
      <c r="C14" s="21" t="str">
        <f>_xlfn.IFERROR(VLOOKUP(E14,'Rec.'!B:H,5,FALSE),"")</f>
        <v>Miroslav</v>
      </c>
      <c r="D14" s="20" t="str">
        <f>_xlfn.IFERROR(VLOOKUP(E14,'Rec.'!B:H,6,FALSE),"")</f>
        <v>SVK</v>
      </c>
      <c r="E14" s="20">
        <f>_xlfn.IFERROR(VLOOKUP(ROW()-8,'Q3.SL'!B:Q,6,FALSE),"")</f>
        <v>32</v>
      </c>
      <c r="F14" s="20">
        <f>VLOOKUP(E14,'Q3.SL'!G:O,6,FALSE)</f>
        <v>18.1</v>
      </c>
      <c r="G14" s="31">
        <f>IF(ROW()-8&gt;'Inf.'!$I$10,"",VLOOKUP(E14,'Q3.SL'!G:O,4,FALSE))</f>
        <v>0</v>
      </c>
      <c r="H14" s="20">
        <f>IF(ROW()-8&gt;'Inf.'!$I$10,"",VLOOKUP(E14,'Q3.SL'!G:O,5,FALSE))</f>
        <v>1</v>
      </c>
      <c r="I14" s="46"/>
      <c r="J14" t="str">
        <f ca="1" t="shared" si="0"/>
        <v/>
      </c>
    </row>
    <row r="15" spans="1:10" ht="21.95" customHeight="1">
      <c r="A15" s="20">
        <f>VLOOKUP(E15,'Q3.SL'!G:O,8,FALSE)</f>
        <v>7</v>
      </c>
      <c r="B15" s="21" t="str">
        <f>_xlfn.IFERROR(VLOOKUP(E15,'Rec.'!B:H,4,FALSE),"")</f>
        <v>Bizub</v>
      </c>
      <c r="C15" s="21" t="str">
        <f>_xlfn.IFERROR(VLOOKUP(E15,'Rec.'!B:H,5,FALSE),"")</f>
        <v>Ondrej</v>
      </c>
      <c r="D15" s="20" t="str">
        <f>_xlfn.IFERROR(VLOOKUP(E15,'Rec.'!B:H,6,FALSE),"")</f>
        <v>SVK</v>
      </c>
      <c r="E15" s="20">
        <f>_xlfn.IFERROR(VLOOKUP(ROW()-8,'Q3.SL'!B:Q,6,FALSE),"")</f>
        <v>27</v>
      </c>
      <c r="F15" s="20">
        <f>VLOOKUP(E15,'Q3.SL'!G:O,6,FALSE)</f>
        <v>18</v>
      </c>
      <c r="G15" s="31">
        <f>IF(ROW()-8&gt;'Inf.'!$I$10,"",VLOOKUP(E15,'Q3.SL'!G:O,4,FALSE))</f>
        <v>0</v>
      </c>
      <c r="H15" s="20">
        <f>IF(ROW()-8&gt;'Inf.'!$I$10,"",VLOOKUP(E15,'Q3.SL'!G:O,5,FALSE))</f>
        <v>1</v>
      </c>
      <c r="I15" s="46"/>
      <c r="J15" t="str">
        <f ca="1" t="shared" si="0"/>
        <v/>
      </c>
    </row>
    <row r="16" spans="1:10" ht="21.95" customHeight="1">
      <c r="A16" s="20">
        <f>VLOOKUP(E16,'Q3.SL'!G:O,8,FALSE)</f>
        <v>8</v>
      </c>
      <c r="B16" s="21" t="str">
        <f>_xlfn.IFERROR(VLOOKUP(E16,'Rec.'!B:H,4,FALSE),"")</f>
        <v>Lienerth</v>
      </c>
      <c r="C16" s="21" t="str">
        <f>_xlfn.IFERROR(VLOOKUP(E16,'Rec.'!B:H,5,FALSE),"")</f>
        <v>Matyáš</v>
      </c>
      <c r="D16" s="20" t="str">
        <f>_xlfn.IFERROR(VLOOKUP(E16,'Rec.'!B:H,6,FALSE),"")</f>
        <v>CZE</v>
      </c>
      <c r="E16" s="20">
        <f>_xlfn.IFERROR(VLOOKUP(ROW()-8,'Q3.SL'!B:Q,6,FALSE),"")</f>
        <v>39</v>
      </c>
      <c r="F16" s="20">
        <f>VLOOKUP(E16,'Q3.SL'!G:O,6,FALSE)</f>
        <v>16</v>
      </c>
      <c r="G16" s="31">
        <f>IF(ROW()-8&gt;'Inf.'!$I$10,"",VLOOKUP(E16,'Q3.SL'!G:O,4,FALSE))</f>
        <v>0</v>
      </c>
      <c r="H16" s="20">
        <f>IF(ROW()-8&gt;'Inf.'!$I$10,"",VLOOKUP(E16,'Q3.SL'!G:O,5,FALSE))</f>
        <v>1</v>
      </c>
      <c r="I16" s="46"/>
      <c r="J16" t="str">
        <f ca="1" t="shared" si="0"/>
        <v/>
      </c>
    </row>
    <row r="17" spans="1:10" ht="21.95" customHeight="1">
      <c r="A17" s="20">
        <f>VLOOKUP(E17,'Q3.SL'!G:O,8,FALSE)</f>
        <v>8</v>
      </c>
      <c r="B17" s="21" t="str">
        <f>_xlfn.IFERROR(VLOOKUP(E17,'Rec.'!B:H,4,FALSE),"")</f>
        <v>Stryhala</v>
      </c>
      <c r="C17" s="21" t="str">
        <f>_xlfn.IFERROR(VLOOKUP(E17,'Rec.'!B:H,5,FALSE),"")</f>
        <v>Miroslaw</v>
      </c>
      <c r="D17" s="20" t="str">
        <f>_xlfn.IFERROR(VLOOKUP(E17,'Rec.'!B:H,6,FALSE),"")</f>
        <v>POL</v>
      </c>
      <c r="E17" s="20">
        <f>_xlfn.IFERROR(VLOOKUP(ROW()-8,'Q3.SL'!B:Q,6,FALSE),"")</f>
        <v>52</v>
      </c>
      <c r="F17" s="20">
        <f>VLOOKUP(E17,'Q3.SL'!G:O,6,FALSE)</f>
        <v>16</v>
      </c>
      <c r="G17" s="31">
        <f>IF(ROW()-8&gt;'Inf.'!$I$10,"",VLOOKUP(E17,'Q3.SL'!G:O,4,FALSE))</f>
        <v>0</v>
      </c>
      <c r="H17" s="20">
        <f>IF(ROW()-8&gt;'Inf.'!$I$10,"",VLOOKUP(E17,'Q3.SL'!G:O,5,FALSE))</f>
        <v>1</v>
      </c>
      <c r="I17" s="46"/>
      <c r="J17" t="str">
        <f ca="1" t="shared" si="0"/>
        <v/>
      </c>
    </row>
    <row r="18" spans="1:10" ht="21.95" customHeight="1">
      <c r="A18" s="20">
        <f>VLOOKUP(E18,'Q3.SL'!G:O,8,FALSE)</f>
        <v>10</v>
      </c>
      <c r="B18" s="21" t="str">
        <f>_xlfn.IFERROR(VLOOKUP(E18,'Rec.'!B:H,4,FALSE),"")</f>
        <v>Sivák</v>
      </c>
      <c r="C18" s="21" t="str">
        <f>_xlfn.IFERROR(VLOOKUP(E18,'Rec.'!B:H,5,FALSE),"")</f>
        <v>Pavol</v>
      </c>
      <c r="D18" s="20" t="str">
        <f>_xlfn.IFERROR(VLOOKUP(E18,'Rec.'!B:H,6,FALSE),"")</f>
        <v>SVK</v>
      </c>
      <c r="E18" s="20">
        <f>_xlfn.IFERROR(VLOOKUP(ROW()-8,'Q3.SL'!B:Q,6,FALSE),"")</f>
        <v>45</v>
      </c>
      <c r="F18" s="20">
        <f>VLOOKUP(E18,'Q3.SL'!G:O,6,FALSE)</f>
        <v>15</v>
      </c>
      <c r="G18" s="31">
        <f>IF(ROW()-8&gt;'Inf.'!$I$10,"",VLOOKUP(E18,'Q3.SL'!G:O,4,FALSE))</f>
        <v>0</v>
      </c>
      <c r="H18" s="20">
        <f>IF(ROW()-8&gt;'Inf.'!$I$10,"",VLOOKUP(E18,'Q3.SL'!G:O,5,FALSE))</f>
        <v>1</v>
      </c>
      <c r="I18" s="46"/>
      <c r="J18" t="str">
        <f ca="1" t="shared" si="0"/>
        <v/>
      </c>
    </row>
    <row r="19" spans="1:10" ht="21.95" customHeight="1">
      <c r="A19" s="20">
        <f>VLOOKUP(E19,'Q3.SL'!G:O,8,FALSE)</f>
        <v>11</v>
      </c>
      <c r="B19" s="21" t="str">
        <f>_xlfn.IFERROR(VLOOKUP(E19,'Rec.'!B:H,4,FALSE),"")</f>
        <v>Mikel</v>
      </c>
      <c r="C19" s="21" t="str">
        <f>_xlfn.IFERROR(VLOOKUP(E19,'Rec.'!B:H,5,FALSE),"")</f>
        <v>Jan</v>
      </c>
      <c r="D19" s="20" t="str">
        <f>_xlfn.IFERROR(VLOOKUP(E19,'Rec.'!B:H,6,FALSE),"")</f>
        <v>CZE</v>
      </c>
      <c r="E19" s="20">
        <f>_xlfn.IFERROR(VLOOKUP(ROW()-8,'Q3.SL'!B:Q,6,FALSE),"")</f>
        <v>31</v>
      </c>
      <c r="F19" s="20">
        <f>VLOOKUP(E19,'Q3.SL'!G:O,6,FALSE)</f>
        <v>12.2</v>
      </c>
      <c r="G19" s="31">
        <f>IF(ROW()-8&gt;'Inf.'!$I$10,"",VLOOKUP(E19,'Q3.SL'!G:O,4,FALSE))</f>
        <v>0</v>
      </c>
      <c r="H19" s="20">
        <f>IF(ROW()-8&gt;'Inf.'!$I$10,"",VLOOKUP(E19,'Q3.SL'!G:O,5,FALSE))</f>
        <v>1</v>
      </c>
      <c r="I19" s="46"/>
      <c r="J19" t="str">
        <f ca="1" t="shared" si="0"/>
        <v/>
      </c>
    </row>
    <row r="20" spans="1:10" ht="21.95" customHeight="1">
      <c r="A20" s="20">
        <f>VLOOKUP(E20,'Q3.SL'!G:O,8,FALSE)</f>
        <v>12</v>
      </c>
      <c r="B20" s="21" t="str">
        <f>_xlfn.IFERROR(VLOOKUP(E20,'Rec.'!B:H,4,FALSE),"")</f>
        <v>Mrovčák</v>
      </c>
      <c r="C20" s="21" t="str">
        <f>_xlfn.IFERROR(VLOOKUP(E20,'Rec.'!B:H,5,FALSE),"")</f>
        <v>František</v>
      </c>
      <c r="D20" s="20" t="str">
        <f>_xlfn.IFERROR(VLOOKUP(E20,'Rec.'!B:H,6,FALSE),"")</f>
        <v>SVK</v>
      </c>
      <c r="E20" s="20">
        <f>_xlfn.IFERROR(VLOOKUP(ROW()-8,'Q3.SL'!B:Q,6,FALSE),"")</f>
        <v>33</v>
      </c>
      <c r="F20" s="20">
        <f>VLOOKUP(E20,'Q3.SL'!G:O,6,FALSE)</f>
        <v>12.1</v>
      </c>
      <c r="G20" s="31">
        <f>IF(ROW()-8&gt;'Inf.'!$I$10,"",VLOOKUP(E20,'Q3.SL'!G:O,4,FALSE))</f>
        <v>0</v>
      </c>
      <c r="H20" s="20">
        <f>IF(ROW()-8&gt;'Inf.'!$I$10,"",VLOOKUP(E20,'Q3.SL'!G:O,5,FALSE))</f>
        <v>1</v>
      </c>
      <c r="I20" s="46"/>
      <c r="J20" t="str">
        <f ca="1" t="shared" si="0"/>
        <v/>
      </c>
    </row>
    <row r="21" spans="1:10" ht="21.95" customHeight="1">
      <c r="A21" s="20">
        <f>VLOOKUP(E21,'Q3.SL'!G:O,8,FALSE)</f>
        <v>12</v>
      </c>
      <c r="B21" s="21" t="str">
        <f>_xlfn.IFERROR(VLOOKUP(E21,'Rec.'!B:H,4,FALSE),"")</f>
        <v>Nečej</v>
      </c>
      <c r="C21" s="21" t="str">
        <f>_xlfn.IFERROR(VLOOKUP(E21,'Rec.'!B:H,5,FALSE),"")</f>
        <v>Martin</v>
      </c>
      <c r="D21" s="20" t="str">
        <f>_xlfn.IFERROR(VLOOKUP(E21,'Rec.'!B:H,6,FALSE),"")</f>
        <v>SVK</v>
      </c>
      <c r="E21" s="20">
        <f>_xlfn.IFERROR(VLOOKUP(ROW()-8,'Q3.SL'!B:Q,6,FALSE),"")</f>
        <v>69</v>
      </c>
      <c r="F21" s="20">
        <f>VLOOKUP(E21,'Q3.SL'!G:O,6,FALSE)</f>
        <v>12.1</v>
      </c>
      <c r="G21" s="31">
        <f>IF(ROW()-8&gt;'Inf.'!$I$10,"",VLOOKUP(E21,'Q3.SL'!G:O,4,FALSE))</f>
        <v>0</v>
      </c>
      <c r="H21" s="20">
        <f>IF(ROW()-8&gt;'Inf.'!$I$10,"",VLOOKUP(E21,'Q3.SL'!G:O,5,FALSE))</f>
        <v>1</v>
      </c>
      <c r="I21" s="46"/>
      <c r="J21" t="str">
        <f ca="1" t="shared" si="0"/>
        <v/>
      </c>
    </row>
    <row r="22" spans="1:10" ht="21.95" customHeight="1">
      <c r="A22" s="20">
        <f>VLOOKUP(E22,'Q3.SL'!G:O,8,FALSE)</f>
        <v>12</v>
      </c>
      <c r="B22" s="21" t="str">
        <f>_xlfn.IFERROR(VLOOKUP(E22,'Rec.'!B:H,4,FALSE),"")</f>
        <v>Pawlovski</v>
      </c>
      <c r="C22" s="21" t="str">
        <f>_xlfn.IFERROR(VLOOKUP(E22,'Rec.'!B:H,5,FALSE),"")</f>
        <v>Pavel</v>
      </c>
      <c r="D22" s="20" t="str">
        <f>_xlfn.IFERROR(VLOOKUP(E22,'Rec.'!B:H,6,FALSE),"")</f>
        <v>POL</v>
      </c>
      <c r="E22" s="20">
        <f>_xlfn.IFERROR(VLOOKUP(ROW()-8,'Q3.SL'!B:Q,6,FALSE),"")</f>
        <v>34</v>
      </c>
      <c r="F22" s="20">
        <f>VLOOKUP(E22,'Q3.SL'!G:O,6,FALSE)</f>
        <v>12.1</v>
      </c>
      <c r="G22" s="31">
        <f>IF(ROW()-8&gt;'Inf.'!$I$10,"",VLOOKUP(E22,'Q3.SL'!G:O,4,FALSE))</f>
        <v>0</v>
      </c>
      <c r="H22" s="20">
        <f>IF(ROW()-8&gt;'Inf.'!$I$10,"",VLOOKUP(E22,'Q3.SL'!G:O,5,FALSE))</f>
        <v>1</v>
      </c>
      <c r="I22" s="46"/>
      <c r="J22" t="str">
        <f ca="1" t="shared" si="0"/>
        <v/>
      </c>
    </row>
    <row r="23" spans="1:10" ht="21.95" customHeight="1">
      <c r="A23" s="20">
        <f>VLOOKUP(E23,'Q3.SL'!G:O,8,FALSE)</f>
        <v>12</v>
      </c>
      <c r="B23" s="21" t="str">
        <f>_xlfn.IFERROR(VLOOKUP(E23,'Rec.'!B:H,4,FALSE),"")</f>
        <v>Šustr</v>
      </c>
      <c r="C23" s="21" t="str">
        <f>_xlfn.IFERROR(VLOOKUP(E23,'Rec.'!B:H,5,FALSE),"")</f>
        <v>Ján</v>
      </c>
      <c r="D23" s="20" t="str">
        <f>_xlfn.IFERROR(VLOOKUP(E23,'Rec.'!B:H,6,FALSE),"")</f>
        <v>SVK</v>
      </c>
      <c r="E23" s="20">
        <f>_xlfn.IFERROR(VLOOKUP(ROW()-8,'Q3.SL'!B:Q,6,FALSE),"")</f>
        <v>55</v>
      </c>
      <c r="F23" s="20">
        <f>VLOOKUP(E23,'Q3.SL'!G:O,6,FALSE)</f>
        <v>12.1</v>
      </c>
      <c r="G23" s="31">
        <f>IF(ROW()-8&gt;'Inf.'!$I$10,"",VLOOKUP(E23,'Q3.SL'!G:O,4,FALSE))</f>
        <v>0</v>
      </c>
      <c r="H23" s="20">
        <f>IF(ROW()-8&gt;'Inf.'!$I$10,"",VLOOKUP(E23,'Q3.SL'!G:O,5,FALSE))</f>
        <v>1</v>
      </c>
      <c r="I23" s="46"/>
      <c r="J23" t="str">
        <f ca="1" t="shared" si="0"/>
        <v/>
      </c>
    </row>
    <row r="24" spans="1:10" ht="21.95" customHeight="1">
      <c r="A24" s="20">
        <f>VLOOKUP(E24,'Q3.SL'!G:O,8,FALSE)</f>
        <v>16</v>
      </c>
      <c r="B24" s="21" t="str">
        <f>_xlfn.IFERROR(VLOOKUP(E24,'Rec.'!B:H,4,FALSE),"")</f>
        <v>Stec</v>
      </c>
      <c r="C24" s="21" t="str">
        <f>_xlfn.IFERROR(VLOOKUP(E24,'Rec.'!B:H,5,FALSE),"")</f>
        <v>Premyslav</v>
      </c>
      <c r="D24" s="20" t="str">
        <f>_xlfn.IFERROR(VLOOKUP(E24,'Rec.'!B:H,6,FALSE),"")</f>
        <v>POL</v>
      </c>
      <c r="E24" s="20">
        <f>_xlfn.IFERROR(VLOOKUP(ROW()-8,'Q3.SL'!B:Q,6,FALSE),"")</f>
        <v>29</v>
      </c>
      <c r="F24" s="20">
        <f>VLOOKUP(E24,'Q3.SL'!G:O,6,FALSE)</f>
        <v>12</v>
      </c>
      <c r="G24" s="31">
        <f>IF(ROW()-8&gt;'Inf.'!$I$10,"",VLOOKUP(E24,'Q3.SL'!G:O,4,FALSE))</f>
        <v>0</v>
      </c>
      <c r="H24" s="20">
        <f>IF(ROW()-8&gt;'Inf.'!$I$10,"",VLOOKUP(E24,'Q3.SL'!G:O,5,FALSE))</f>
        <v>1</v>
      </c>
      <c r="I24" s="46"/>
      <c r="J24" t="str">
        <f ca="1" t="shared" si="0"/>
        <v/>
      </c>
    </row>
    <row r="25" spans="1:10" ht="21.95" customHeight="1">
      <c r="A25" s="20">
        <f>VLOOKUP(E25,'Q3.SL'!G:O,8,FALSE)</f>
        <v>17</v>
      </c>
      <c r="B25" s="21" t="str">
        <f>_xlfn.IFERROR(VLOOKUP(E25,'Rec.'!B:H,4,FALSE),"")</f>
        <v>Marfiak</v>
      </c>
      <c r="C25" s="21" t="str">
        <f>_xlfn.IFERROR(VLOOKUP(E25,'Rec.'!B:H,5,FALSE),"")</f>
        <v>Dávid</v>
      </c>
      <c r="D25" s="20" t="str">
        <f>_xlfn.IFERROR(VLOOKUP(E25,'Rec.'!B:H,6,FALSE),"")</f>
        <v>SVK</v>
      </c>
      <c r="E25" s="20">
        <f>_xlfn.IFERROR(VLOOKUP(ROW()-8,'Q3.SL'!B:Q,6,FALSE),"")</f>
        <v>46</v>
      </c>
      <c r="F25" s="20">
        <f>VLOOKUP(E25,'Q3.SL'!G:O,6,FALSE)</f>
        <v>9.2</v>
      </c>
      <c r="G25" s="31">
        <f>IF(ROW()-8&gt;'Inf.'!$I$10,"",VLOOKUP(E25,'Q3.SL'!G:O,4,FALSE))</f>
        <v>0</v>
      </c>
      <c r="H25" s="20">
        <f>IF(ROW()-8&gt;'Inf.'!$I$10,"",VLOOKUP(E25,'Q3.SL'!G:O,5,FALSE))</f>
        <v>1</v>
      </c>
      <c r="I25" s="46"/>
      <c r="J25" t="str">
        <f ca="1" t="shared" si="0"/>
        <v/>
      </c>
    </row>
    <row r="26" spans="1:10" ht="21.95" customHeight="1">
      <c r="A26" s="20" t="str">
        <f>VLOOKUP(E26,'Q3.SL'!G:O,8,FALSE)</f>
        <v/>
      </c>
      <c r="B26" s="21" t="str">
        <f>_xlfn.IFERROR(VLOOKUP(E26,'Rec.'!B:H,4,FALSE),"")</f>
        <v/>
      </c>
      <c r="C26" s="21" t="str">
        <f>_xlfn.IFERROR(VLOOKUP(E26,'Rec.'!B:H,5,FALSE),"")</f>
        <v/>
      </c>
      <c r="D26" s="20" t="str">
        <f>_xlfn.IFERROR(VLOOKUP(E26,'Rec.'!B:H,6,FALSE),"")</f>
        <v/>
      </c>
      <c r="E26" s="20" t="str">
        <f>_xlfn.IFERROR(VLOOKUP(ROW()-8,'Q3.SL'!B:Q,6,FALSE),"")</f>
        <v/>
      </c>
      <c r="F26" s="20" t="str">
        <f>VLOOKUP(E26,'Q3.SL'!G:O,6,FALSE)</f>
        <v/>
      </c>
      <c r="G26" s="31" t="str">
        <f>IF(ROW()-8&gt;'Inf.'!$I$10,"",VLOOKUP(E26,'Q3.SL'!G:O,4,FALSE))</f>
        <v/>
      </c>
      <c r="H26" s="20" t="str">
        <f>IF(ROW()-8&gt;'Inf.'!$I$10,"",VLOOKUP(E26,'Q3.SL'!G:O,5,FALSE))</f>
        <v/>
      </c>
      <c r="I26" s="46"/>
      <c r="J26" t="str">
        <f ca="1" t="shared" si="0"/>
        <v/>
      </c>
    </row>
    <row r="27" spans="1:10" ht="21.95" customHeight="1">
      <c r="A27" s="20" t="str">
        <f>VLOOKUP(E27,'Q3.SL'!G:O,8,FALSE)</f>
        <v/>
      </c>
      <c r="B27" s="21" t="str">
        <f>_xlfn.IFERROR(VLOOKUP(E27,'Rec.'!B:H,4,FALSE),"")</f>
        <v/>
      </c>
      <c r="C27" s="21" t="str">
        <f>_xlfn.IFERROR(VLOOKUP(E27,'Rec.'!B:H,5,FALSE),"")</f>
        <v/>
      </c>
      <c r="D27" s="20" t="str">
        <f>_xlfn.IFERROR(VLOOKUP(E27,'Rec.'!B:H,6,FALSE),"")</f>
        <v/>
      </c>
      <c r="E27" s="20" t="str">
        <f>_xlfn.IFERROR(VLOOKUP(ROW()-8,'Q3.SL'!B:Q,6,FALSE),"")</f>
        <v/>
      </c>
      <c r="F27" s="20" t="str">
        <f>VLOOKUP(E27,'Q3.SL'!G:O,6,FALSE)</f>
        <v/>
      </c>
      <c r="G27" s="31" t="str">
        <f>IF(ROW()-8&gt;'Inf.'!$I$10,"",VLOOKUP(E27,'Q3.SL'!G:O,4,FALSE))</f>
        <v/>
      </c>
      <c r="H27" s="20" t="str">
        <f>IF(ROW()-8&gt;'Inf.'!$I$10,"",VLOOKUP(E27,'Q3.SL'!G:O,5,FALSE))</f>
        <v/>
      </c>
      <c r="I27" s="46"/>
      <c r="J27" t="str">
        <f ca="1" t="shared" si="0"/>
        <v/>
      </c>
    </row>
    <row r="28" spans="1:10" ht="21.95" customHeight="1">
      <c r="A28" s="20" t="str">
        <f>VLOOKUP(E28,'Q3.SL'!G:O,8,FALSE)</f>
        <v/>
      </c>
      <c r="B28" s="21" t="str">
        <f>_xlfn.IFERROR(VLOOKUP(E28,'Rec.'!B:H,4,FALSE),"")</f>
        <v/>
      </c>
      <c r="C28" s="21" t="str">
        <f>_xlfn.IFERROR(VLOOKUP(E28,'Rec.'!B:H,5,FALSE),"")</f>
        <v/>
      </c>
      <c r="D28" s="20" t="str">
        <f>_xlfn.IFERROR(VLOOKUP(E28,'Rec.'!B:H,6,FALSE),"")</f>
        <v/>
      </c>
      <c r="E28" s="20" t="str">
        <f>_xlfn.IFERROR(VLOOKUP(ROW()-8,'Q3.SL'!B:Q,6,FALSE),"")</f>
        <v/>
      </c>
      <c r="F28" s="20" t="str">
        <f>VLOOKUP(E28,'Q3.SL'!G:O,6,FALSE)</f>
        <v/>
      </c>
      <c r="G28" s="31" t="str">
        <f>IF(ROW()-8&gt;'Inf.'!$I$10,"",VLOOKUP(E28,'Q3.SL'!G:O,4,FALSE))</f>
        <v/>
      </c>
      <c r="H28" s="20" t="str">
        <f>IF(ROW()-8&gt;'Inf.'!$I$10,"",VLOOKUP(E28,'Q3.SL'!G:O,5,FALSE))</f>
        <v/>
      </c>
      <c r="I28" s="46"/>
      <c r="J28" t="str">
        <f ca="1" t="shared" si="0"/>
        <v/>
      </c>
    </row>
    <row r="29" spans="1:10" ht="21.95" customHeight="1">
      <c r="A29" s="20" t="str">
        <f>VLOOKUP(E29,'Q3.SL'!G:O,8,FALSE)</f>
        <v/>
      </c>
      <c r="B29" s="21" t="str">
        <f>_xlfn.IFERROR(VLOOKUP(E29,'Rec.'!B:H,4,FALSE),"")</f>
        <v/>
      </c>
      <c r="C29" s="21" t="str">
        <f>_xlfn.IFERROR(VLOOKUP(E29,'Rec.'!B:H,5,FALSE),"")</f>
        <v/>
      </c>
      <c r="D29" s="20" t="str">
        <f>_xlfn.IFERROR(VLOOKUP(E29,'Rec.'!B:H,6,FALSE),"")</f>
        <v/>
      </c>
      <c r="E29" s="20" t="str">
        <f>_xlfn.IFERROR(VLOOKUP(ROW()-8,'Q3.SL'!B:Q,6,FALSE),"")</f>
        <v/>
      </c>
      <c r="F29" s="20" t="str">
        <f>VLOOKUP(E29,'Q3.SL'!G:O,6,FALSE)</f>
        <v/>
      </c>
      <c r="G29" s="31" t="str">
        <f>IF(ROW()-8&gt;'Inf.'!$I$10,"",VLOOKUP(E29,'Q3.SL'!G:O,4,FALSE))</f>
        <v/>
      </c>
      <c r="H29" s="20" t="str">
        <f>IF(ROW()-8&gt;'Inf.'!$I$10,"",VLOOKUP(E29,'Q3.SL'!G:O,5,FALSE))</f>
        <v/>
      </c>
      <c r="I29" s="46"/>
      <c r="J29" t="str">
        <f ca="1" t="shared" si="0"/>
        <v/>
      </c>
    </row>
    <row r="30" spans="1:10" ht="21.95" customHeight="1">
      <c r="A30" s="20" t="str">
        <f>VLOOKUP(E30,'Q3.SL'!G:O,8,FALSE)</f>
        <v/>
      </c>
      <c r="B30" s="21" t="str">
        <f>_xlfn.IFERROR(VLOOKUP(E30,'Rec.'!B:H,4,FALSE),"")</f>
        <v/>
      </c>
      <c r="C30" s="21" t="str">
        <f>_xlfn.IFERROR(VLOOKUP(E30,'Rec.'!B:H,5,FALSE),"")</f>
        <v/>
      </c>
      <c r="D30" s="20" t="str">
        <f>_xlfn.IFERROR(VLOOKUP(E30,'Rec.'!B:H,6,FALSE),"")</f>
        <v/>
      </c>
      <c r="E30" s="20" t="str">
        <f>_xlfn.IFERROR(VLOOKUP(ROW()-8,'Q3.SL'!B:Q,6,FALSE),"")</f>
        <v/>
      </c>
      <c r="F30" s="20" t="str">
        <f>VLOOKUP(E30,'Q3.SL'!G:O,6,FALSE)</f>
        <v/>
      </c>
      <c r="G30" s="31" t="str">
        <f>IF(ROW()-8&gt;'Inf.'!$I$10,"",VLOOKUP(E30,'Q3.SL'!G:O,4,FALSE))</f>
        <v/>
      </c>
      <c r="H30" s="20" t="str">
        <f>IF(ROW()-8&gt;'Inf.'!$I$10,"",VLOOKUP(E30,'Q3.SL'!G:O,5,FALSE))</f>
        <v/>
      </c>
      <c r="I30" s="46"/>
      <c r="J30" t="str">
        <f ca="1" t="shared" si="0"/>
        <v/>
      </c>
    </row>
    <row r="31" spans="1:10" ht="21.95" customHeight="1">
      <c r="A31" s="20" t="str">
        <f>VLOOKUP(E31,'Q3.SL'!G:O,8,FALSE)</f>
        <v/>
      </c>
      <c r="B31" s="21" t="str">
        <f>_xlfn.IFERROR(VLOOKUP(E31,'Rec.'!B:H,4,FALSE),"")</f>
        <v/>
      </c>
      <c r="C31" s="21" t="str">
        <f>_xlfn.IFERROR(VLOOKUP(E31,'Rec.'!B:H,5,FALSE),"")</f>
        <v/>
      </c>
      <c r="D31" s="20" t="str">
        <f>_xlfn.IFERROR(VLOOKUP(E31,'Rec.'!B:H,6,FALSE),"")</f>
        <v/>
      </c>
      <c r="E31" s="20" t="str">
        <f>_xlfn.IFERROR(VLOOKUP(ROW()-8,'Q3.SL'!B:Q,6,FALSE),"")</f>
        <v/>
      </c>
      <c r="F31" s="20" t="str">
        <f>VLOOKUP(E31,'Q3.SL'!G:O,6,FALSE)</f>
        <v/>
      </c>
      <c r="G31" s="31" t="str">
        <f>IF(ROW()-8&gt;'Inf.'!$I$10,"",VLOOKUP(E31,'Q3.SL'!G:O,4,FALSE))</f>
        <v/>
      </c>
      <c r="H31" s="20" t="str">
        <f>IF(ROW()-8&gt;'Inf.'!$I$10,"",VLOOKUP(E31,'Q3.SL'!G:O,5,FALSE))</f>
        <v/>
      </c>
      <c r="I31" s="46"/>
      <c r="J31" t="str">
        <f ca="1" t="shared" si="0"/>
        <v/>
      </c>
    </row>
    <row r="32" spans="1:10" ht="21.95" customHeight="1">
      <c r="A32" s="20" t="str">
        <f>VLOOKUP(E32,'Q3.SL'!G:O,8,FALSE)</f>
        <v/>
      </c>
      <c r="B32" s="21" t="str">
        <f>_xlfn.IFERROR(VLOOKUP(E32,'Rec.'!B:H,4,FALSE),"")</f>
        <v/>
      </c>
      <c r="C32" s="21" t="str">
        <f>_xlfn.IFERROR(VLOOKUP(E32,'Rec.'!B:H,5,FALSE),"")</f>
        <v/>
      </c>
      <c r="D32" s="20" t="str">
        <f>_xlfn.IFERROR(VLOOKUP(E32,'Rec.'!B:H,6,FALSE),"")</f>
        <v/>
      </c>
      <c r="E32" s="20" t="str">
        <f>_xlfn.IFERROR(VLOOKUP(ROW()-8,'Q3.SL'!B:Q,6,FALSE),"")</f>
        <v/>
      </c>
      <c r="F32" s="20" t="str">
        <f>VLOOKUP(E32,'Q3.SL'!G:O,6,FALSE)</f>
        <v/>
      </c>
      <c r="G32" s="31" t="str">
        <f>IF(ROW()-8&gt;'Inf.'!$I$10,"",VLOOKUP(E32,'Q3.SL'!G:O,4,FALSE))</f>
        <v/>
      </c>
      <c r="H32" s="20" t="str">
        <f>IF(ROW()-8&gt;'Inf.'!$I$10,"",VLOOKUP(E32,'Q3.SL'!G:O,5,FALSE))</f>
        <v/>
      </c>
      <c r="I32" s="46"/>
      <c r="J32" t="str">
        <f ca="1" t="shared" si="0"/>
        <v/>
      </c>
    </row>
    <row r="33" spans="1:10" ht="21.95" customHeight="1">
      <c r="A33" s="20" t="str">
        <f>VLOOKUP(E33,'Q3.SL'!G:O,8,FALSE)</f>
        <v/>
      </c>
      <c r="B33" s="21" t="str">
        <f>_xlfn.IFERROR(VLOOKUP(E33,'Rec.'!B:H,4,FALSE),"")</f>
        <v/>
      </c>
      <c r="C33" s="21" t="str">
        <f>_xlfn.IFERROR(VLOOKUP(E33,'Rec.'!B:H,5,FALSE),"")</f>
        <v/>
      </c>
      <c r="D33" s="20" t="str">
        <f>_xlfn.IFERROR(VLOOKUP(E33,'Rec.'!B:H,6,FALSE),"")</f>
        <v/>
      </c>
      <c r="E33" s="20" t="str">
        <f>_xlfn.IFERROR(VLOOKUP(ROW()-8,'Q3.SL'!B:Q,6,FALSE),"")</f>
        <v/>
      </c>
      <c r="F33" s="20" t="str">
        <f>VLOOKUP(E33,'Q3.SL'!G:O,6,FALSE)</f>
        <v/>
      </c>
      <c r="G33" s="31" t="str">
        <f>IF(ROW()-8&gt;'Inf.'!$I$10,"",VLOOKUP(E33,'Q3.SL'!G:O,4,FALSE))</f>
        <v/>
      </c>
      <c r="H33" s="20" t="str">
        <f>IF(ROW()-8&gt;'Inf.'!$I$10,"",VLOOKUP(E33,'Q3.SL'!G:O,5,FALSE))</f>
        <v/>
      </c>
      <c r="I33" s="46"/>
      <c r="J33" t="str">
        <f ca="1" t="shared" si="0"/>
        <v/>
      </c>
    </row>
    <row r="34" spans="1:10" ht="21.95" customHeight="1">
      <c r="A34" s="20" t="str">
        <f>VLOOKUP(E34,'Q3.SL'!G:O,8,FALSE)</f>
        <v/>
      </c>
      <c r="B34" s="21" t="str">
        <f>_xlfn.IFERROR(VLOOKUP(E34,'Rec.'!B:H,4,FALSE),"")</f>
        <v/>
      </c>
      <c r="C34" s="21" t="str">
        <f>_xlfn.IFERROR(VLOOKUP(E34,'Rec.'!B:H,5,FALSE),"")</f>
        <v/>
      </c>
      <c r="D34" s="20" t="str">
        <f>_xlfn.IFERROR(VLOOKUP(E34,'Rec.'!B:H,6,FALSE),"")</f>
        <v/>
      </c>
      <c r="E34" s="20" t="str">
        <f>_xlfn.IFERROR(VLOOKUP(ROW()-8,'Q3.SL'!B:Q,6,FALSE),"")</f>
        <v/>
      </c>
      <c r="F34" s="20" t="str">
        <f>VLOOKUP(E34,'Q3.SL'!G:O,6,FALSE)</f>
        <v/>
      </c>
      <c r="G34" s="31" t="str">
        <f>IF(ROW()-8&gt;'Inf.'!$I$10,"",VLOOKUP(E34,'Q3.SL'!G:O,4,FALSE))</f>
        <v/>
      </c>
      <c r="H34" s="20" t="str">
        <f>IF(ROW()-8&gt;'Inf.'!$I$10,"",VLOOKUP(E34,'Q3.SL'!G:O,5,FALSE))</f>
        <v/>
      </c>
      <c r="I34" s="46"/>
      <c r="J34" t="str">
        <f ca="1" t="shared" si="0"/>
        <v/>
      </c>
    </row>
    <row r="35" spans="1:10" ht="21.95" customHeight="1">
      <c r="A35" s="20" t="str">
        <f>VLOOKUP(E35,'Q3.SL'!G:O,8,FALSE)</f>
        <v/>
      </c>
      <c r="B35" s="21" t="str">
        <f>_xlfn.IFERROR(VLOOKUP(E35,'Rec.'!B:H,4,FALSE),"")</f>
        <v/>
      </c>
      <c r="C35" s="21" t="str">
        <f>_xlfn.IFERROR(VLOOKUP(E35,'Rec.'!B:H,5,FALSE),"")</f>
        <v/>
      </c>
      <c r="D35" s="20" t="str">
        <f>_xlfn.IFERROR(VLOOKUP(E35,'Rec.'!B:H,6,FALSE),"")</f>
        <v/>
      </c>
      <c r="E35" s="20" t="str">
        <f>_xlfn.IFERROR(VLOOKUP(ROW()-8,'Q3.SL'!B:Q,6,FALSE),"")</f>
        <v/>
      </c>
      <c r="F35" s="20" t="str">
        <f>VLOOKUP(E35,'Q3.SL'!G:O,6,FALSE)</f>
        <v/>
      </c>
      <c r="G35" s="31" t="str">
        <f>IF(ROW()-8&gt;'Inf.'!$I$10,"",VLOOKUP(E35,'Q3.SL'!G:O,4,FALSE))</f>
        <v/>
      </c>
      <c r="H35" s="20" t="str">
        <f>IF(ROW()-8&gt;'Inf.'!$I$10,"",VLOOKUP(E35,'Q3.SL'!G:O,5,FALSE))</f>
        <v/>
      </c>
      <c r="I35" s="46"/>
      <c r="J35" t="str">
        <f ca="1" t="shared" si="0"/>
        <v/>
      </c>
    </row>
    <row r="36" spans="1:10" ht="21.95" customHeight="1">
      <c r="A36" s="20" t="str">
        <f>VLOOKUP(E36,'Q3.SL'!G:O,8,FALSE)</f>
        <v/>
      </c>
      <c r="B36" s="21" t="str">
        <f>_xlfn.IFERROR(VLOOKUP(E36,'Rec.'!B:H,4,FALSE),"")</f>
        <v/>
      </c>
      <c r="C36" s="21" t="str">
        <f>_xlfn.IFERROR(VLOOKUP(E36,'Rec.'!B:H,5,FALSE),"")</f>
        <v/>
      </c>
      <c r="D36" s="20" t="str">
        <f>_xlfn.IFERROR(VLOOKUP(E36,'Rec.'!B:H,6,FALSE),"")</f>
        <v/>
      </c>
      <c r="E36" s="20" t="str">
        <f>_xlfn.IFERROR(VLOOKUP(ROW()-8,'Q3.SL'!B:Q,6,FALSE),"")</f>
        <v/>
      </c>
      <c r="F36" s="20" t="str">
        <f>VLOOKUP(E36,'Q3.SL'!G:O,6,FALSE)</f>
        <v/>
      </c>
      <c r="G36" s="31" t="str">
        <f>IF(ROW()-8&gt;'Inf.'!$I$10,"",VLOOKUP(E36,'Q3.SL'!G:O,4,FALSE))</f>
        <v/>
      </c>
      <c r="H36" s="20" t="str">
        <f>IF(ROW()-8&gt;'Inf.'!$I$10,"",VLOOKUP(E36,'Q3.SL'!G:O,5,FALSE))</f>
        <v/>
      </c>
      <c r="I36" s="46"/>
      <c r="J36" t="str">
        <f ca="1" t="shared" si="0"/>
        <v/>
      </c>
    </row>
    <row r="37" spans="1:10" ht="21.95" customHeight="1">
      <c r="A37" s="20" t="str">
        <f>VLOOKUP(E37,'Q3.SL'!G:O,8,FALSE)</f>
        <v/>
      </c>
      <c r="B37" s="21" t="str">
        <f>_xlfn.IFERROR(VLOOKUP(E37,'Rec.'!B:H,4,FALSE),"")</f>
        <v/>
      </c>
      <c r="C37" s="21" t="str">
        <f>_xlfn.IFERROR(VLOOKUP(E37,'Rec.'!B:H,5,FALSE),"")</f>
        <v/>
      </c>
      <c r="D37" s="20" t="str">
        <f>_xlfn.IFERROR(VLOOKUP(E37,'Rec.'!B:H,6,FALSE),"")</f>
        <v/>
      </c>
      <c r="E37" s="20" t="str">
        <f>_xlfn.IFERROR(VLOOKUP(ROW()-8,'Q3.SL'!B:Q,6,FALSE),"")</f>
        <v/>
      </c>
      <c r="F37" s="20" t="str">
        <f>VLOOKUP(E37,'Q3.SL'!G:O,6,FALSE)</f>
        <v/>
      </c>
      <c r="G37" s="31" t="str">
        <f>IF(ROW()-8&gt;'Inf.'!$I$10,"",VLOOKUP(E37,'Q3.SL'!G:O,4,FALSE))</f>
        <v/>
      </c>
      <c r="H37" s="20" t="str">
        <f>IF(ROW()-8&gt;'Inf.'!$I$10,"",VLOOKUP(E37,'Q3.SL'!G:O,5,FALSE))</f>
        <v/>
      </c>
      <c r="I37" s="46"/>
      <c r="J37" t="str">
        <f ca="1" t="shared" si="0"/>
        <v/>
      </c>
    </row>
    <row r="38" spans="1:10" ht="21.95" customHeight="1">
      <c r="A38" s="20" t="str">
        <f>VLOOKUP(E38,'Q3.SL'!G:O,8,FALSE)</f>
        <v/>
      </c>
      <c r="B38" s="21" t="str">
        <f>_xlfn.IFERROR(VLOOKUP(E38,'Rec.'!B:H,4,FALSE),"")</f>
        <v/>
      </c>
      <c r="C38" s="21" t="str">
        <f>_xlfn.IFERROR(VLOOKUP(E38,'Rec.'!B:H,5,FALSE),"")</f>
        <v/>
      </c>
      <c r="D38" s="20" t="str">
        <f>_xlfn.IFERROR(VLOOKUP(E38,'Rec.'!B:H,6,FALSE),"")</f>
        <v/>
      </c>
      <c r="E38" s="20" t="str">
        <f>_xlfn.IFERROR(VLOOKUP(ROW()-8,'Q3.SL'!B:Q,6,FALSE),"")</f>
        <v/>
      </c>
      <c r="F38" s="20" t="str">
        <f>VLOOKUP(E38,'Q3.SL'!G:O,6,FALSE)</f>
        <v/>
      </c>
      <c r="G38" s="31" t="str">
        <f>IF(ROW()-8&gt;'Inf.'!$I$10,"",VLOOKUP(E38,'Q3.SL'!G:O,4,FALSE))</f>
        <v/>
      </c>
      <c r="H38" s="20" t="str">
        <f>IF(ROW()-8&gt;'Inf.'!$I$10,"",VLOOKUP(E38,'Q3.SL'!G:O,5,FALSE))</f>
        <v/>
      </c>
      <c r="I38" s="46"/>
      <c r="J38" t="str">
        <f ca="1" t="shared" si="0"/>
        <v/>
      </c>
    </row>
    <row r="39" spans="1:10" ht="21.95" customHeight="1">
      <c r="A39" s="20" t="str">
        <f>VLOOKUP(E39,'Q3.SL'!G:O,8,FALSE)</f>
        <v/>
      </c>
      <c r="B39" s="21" t="str">
        <f>_xlfn.IFERROR(VLOOKUP(E39,'Rec.'!B:H,4,FALSE),"")</f>
        <v/>
      </c>
      <c r="C39" s="21" t="str">
        <f>_xlfn.IFERROR(VLOOKUP(E39,'Rec.'!B:H,5,FALSE),"")</f>
        <v/>
      </c>
      <c r="D39" s="20" t="str">
        <f>_xlfn.IFERROR(VLOOKUP(E39,'Rec.'!B:H,6,FALSE),"")</f>
        <v/>
      </c>
      <c r="E39" s="20" t="str">
        <f>_xlfn.IFERROR(VLOOKUP(ROW()-8,'Q3.SL'!B:Q,6,FALSE),"")</f>
        <v/>
      </c>
      <c r="F39" s="20" t="str">
        <f>VLOOKUP(E39,'Q3.SL'!G:O,6,FALSE)</f>
        <v/>
      </c>
      <c r="G39" s="31" t="str">
        <f>IF(ROW()-8&gt;'Inf.'!$I$10,"",VLOOKUP(E39,'Q3.SL'!G:O,4,FALSE))</f>
        <v/>
      </c>
      <c r="H39" s="20" t="str">
        <f>IF(ROW()-8&gt;'Inf.'!$I$10,"",VLOOKUP(E39,'Q3.SL'!G:O,5,FALSE))</f>
        <v/>
      </c>
      <c r="I39" s="46"/>
      <c r="J39" t="str">
        <f ca="1" t="shared" si="0"/>
        <v/>
      </c>
    </row>
    <row r="40" spans="1:10" ht="21.95" customHeight="1">
      <c r="A40" s="20" t="str">
        <f>VLOOKUP(E40,'Q3.SL'!G:O,8,FALSE)</f>
        <v/>
      </c>
      <c r="B40" s="21" t="str">
        <f>_xlfn.IFERROR(VLOOKUP(E40,'Rec.'!B:H,4,FALSE),"")</f>
        <v/>
      </c>
      <c r="C40" s="21" t="str">
        <f>_xlfn.IFERROR(VLOOKUP(E40,'Rec.'!B:H,5,FALSE),"")</f>
        <v/>
      </c>
      <c r="D40" s="20" t="str">
        <f>_xlfn.IFERROR(VLOOKUP(E40,'Rec.'!B:H,6,FALSE),"")</f>
        <v/>
      </c>
      <c r="E40" s="20" t="str">
        <f>_xlfn.IFERROR(VLOOKUP(ROW()-8,'Q3.SL'!B:Q,6,FALSE),"")</f>
        <v/>
      </c>
      <c r="F40" s="20" t="str">
        <f>VLOOKUP(E40,'Q3.SL'!G:O,6,FALSE)</f>
        <v/>
      </c>
      <c r="G40" s="31" t="str">
        <f>IF(ROW()-8&gt;'Inf.'!$I$10,"",VLOOKUP(E40,'Q3.SL'!G:O,4,FALSE))</f>
        <v/>
      </c>
      <c r="H40" s="20" t="str">
        <f>IF(ROW()-8&gt;'Inf.'!$I$10,"",VLOOKUP(E40,'Q3.SL'!G:O,5,FALSE))</f>
        <v/>
      </c>
      <c r="I40" s="46"/>
      <c r="J40" t="str">
        <f ca="1" t="shared" si="0"/>
        <v/>
      </c>
    </row>
    <row r="41" spans="1:10" ht="21.95" customHeight="1">
      <c r="A41" s="20" t="str">
        <f>VLOOKUP(E41,'Q3.SL'!G:O,8,FALSE)</f>
        <v/>
      </c>
      <c r="B41" s="21" t="str">
        <f>_xlfn.IFERROR(VLOOKUP(E41,'Rec.'!B:H,4,FALSE),"")</f>
        <v/>
      </c>
      <c r="C41" s="21" t="str">
        <f>_xlfn.IFERROR(VLOOKUP(E41,'Rec.'!B:H,5,FALSE),"")</f>
        <v/>
      </c>
      <c r="D41" s="20" t="str">
        <f>_xlfn.IFERROR(VLOOKUP(E41,'Rec.'!B:H,6,FALSE),"")</f>
        <v/>
      </c>
      <c r="E41" s="20" t="str">
        <f>_xlfn.IFERROR(VLOOKUP(ROW()-8,'Q3.SL'!B:Q,6,FALSE),"")</f>
        <v/>
      </c>
      <c r="F41" s="20" t="str">
        <f>VLOOKUP(E41,'Q3.SL'!G:O,6,FALSE)</f>
        <v/>
      </c>
      <c r="G41" s="31" t="str">
        <f>IF(ROW()-8&gt;'Inf.'!$I$10,"",VLOOKUP(E41,'Q3.SL'!G:O,4,FALSE))</f>
        <v/>
      </c>
      <c r="H41" s="20" t="str">
        <f>IF(ROW()-8&gt;'Inf.'!$I$10,"",VLOOKUP(E41,'Q3.SL'!G:O,5,FALSE))</f>
        <v/>
      </c>
      <c r="I41" s="46"/>
      <c r="J41" t="str">
        <f ca="1" t="shared" si="0"/>
        <v/>
      </c>
    </row>
    <row r="42" spans="1:10" ht="21.95" customHeight="1">
      <c r="A42" s="20" t="str">
        <f>VLOOKUP(E42,'Q3.SL'!G:O,8,FALSE)</f>
        <v/>
      </c>
      <c r="B42" s="21" t="str">
        <f>_xlfn.IFERROR(VLOOKUP(E42,'Rec.'!B:H,4,FALSE),"")</f>
        <v/>
      </c>
      <c r="C42" s="21" t="str">
        <f>_xlfn.IFERROR(VLOOKUP(E42,'Rec.'!B:H,5,FALSE),"")</f>
        <v/>
      </c>
      <c r="D42" s="20" t="str">
        <f>_xlfn.IFERROR(VLOOKUP(E42,'Rec.'!B:H,6,FALSE),"")</f>
        <v/>
      </c>
      <c r="E42" s="20" t="str">
        <f>_xlfn.IFERROR(VLOOKUP(ROW()-8,'Q3.SL'!B:Q,6,FALSE),"")</f>
        <v/>
      </c>
      <c r="F42" s="20" t="str">
        <f>VLOOKUP(E42,'Q3.SL'!G:O,6,FALSE)</f>
        <v/>
      </c>
      <c r="G42" s="31" t="str">
        <f>IF(ROW()-8&gt;'Inf.'!$I$10,"",VLOOKUP(E42,'Q3.SL'!G:O,4,FALSE))</f>
        <v/>
      </c>
      <c r="H42" s="20" t="str">
        <f>IF(ROW()-8&gt;'Inf.'!$I$10,"",VLOOKUP(E42,'Q3.SL'!G:O,5,FALSE))</f>
        <v/>
      </c>
      <c r="I42" s="46"/>
      <c r="J42" t="str">
        <f ca="1" t="shared" si="0"/>
        <v/>
      </c>
    </row>
    <row r="43" spans="1:10" ht="21.95" customHeight="1">
      <c r="A43" s="20" t="str">
        <f>VLOOKUP(E43,'Q3.SL'!G:O,8,FALSE)</f>
        <v/>
      </c>
      <c r="B43" s="21" t="str">
        <f>_xlfn.IFERROR(VLOOKUP(E43,'Rec.'!B:H,4,FALSE),"")</f>
        <v/>
      </c>
      <c r="C43" s="21" t="str">
        <f>_xlfn.IFERROR(VLOOKUP(E43,'Rec.'!B:H,5,FALSE),"")</f>
        <v/>
      </c>
      <c r="D43" s="20" t="str">
        <f>_xlfn.IFERROR(VLOOKUP(E43,'Rec.'!B:H,6,FALSE),"")</f>
        <v/>
      </c>
      <c r="E43" s="20" t="str">
        <f>_xlfn.IFERROR(VLOOKUP(ROW()-8,'Q3.SL'!B:Q,6,FALSE),"")</f>
        <v/>
      </c>
      <c r="F43" s="20" t="str">
        <f>VLOOKUP(E43,'Q3.SL'!G:O,6,FALSE)</f>
        <v/>
      </c>
      <c r="G43" s="31" t="str">
        <f>IF(ROW()-8&gt;'Inf.'!$I$10,"",VLOOKUP(E43,'Q3.SL'!G:O,4,FALSE))</f>
        <v/>
      </c>
      <c r="H43" s="20" t="str">
        <f>IF(ROW()-8&gt;'Inf.'!$I$10,"",VLOOKUP(E43,'Q3.SL'!G:O,5,FALSE))</f>
        <v/>
      </c>
      <c r="I43" s="46"/>
      <c r="J43" t="str">
        <f ca="1" t="shared" si="0"/>
        <v/>
      </c>
    </row>
    <row r="44" spans="1:10" ht="21.95" customHeight="1">
      <c r="A44" s="20" t="str">
        <f>VLOOKUP(E44,'Q3.SL'!G:O,8,FALSE)</f>
        <v/>
      </c>
      <c r="B44" s="21" t="str">
        <f>_xlfn.IFERROR(VLOOKUP(E44,'Rec.'!B:H,4,FALSE),"")</f>
        <v/>
      </c>
      <c r="C44" s="21" t="str">
        <f>_xlfn.IFERROR(VLOOKUP(E44,'Rec.'!B:H,5,FALSE),"")</f>
        <v/>
      </c>
      <c r="D44" s="20" t="str">
        <f>_xlfn.IFERROR(VLOOKUP(E44,'Rec.'!B:H,6,FALSE),"")</f>
        <v/>
      </c>
      <c r="E44" s="20" t="str">
        <f>_xlfn.IFERROR(VLOOKUP(ROW()-8,'Q3.SL'!B:Q,6,FALSE),"")</f>
        <v/>
      </c>
      <c r="F44" s="20" t="str">
        <f>VLOOKUP(E44,'Q3.SL'!G:O,6,FALSE)</f>
        <v/>
      </c>
      <c r="G44" s="31" t="str">
        <f>IF(ROW()-8&gt;'Inf.'!$I$10,"",VLOOKUP(E44,'Q3.SL'!G:O,4,FALSE))</f>
        <v/>
      </c>
      <c r="H44" s="20" t="str">
        <f>IF(ROW()-8&gt;'Inf.'!$I$10,"",VLOOKUP(E44,'Q3.SL'!G:O,5,FALSE))</f>
        <v/>
      </c>
      <c r="I44" s="46"/>
      <c r="J44" t="str">
        <f ca="1" t="shared" si="0"/>
        <v/>
      </c>
    </row>
    <row r="45" spans="1:10" ht="21.95" customHeight="1">
      <c r="A45" s="20" t="str">
        <f>VLOOKUP(E45,'Q3.SL'!G:O,8,FALSE)</f>
        <v/>
      </c>
      <c r="B45" s="21" t="str">
        <f>_xlfn.IFERROR(VLOOKUP(E45,'Rec.'!B:H,4,FALSE),"")</f>
        <v/>
      </c>
      <c r="C45" s="21" t="str">
        <f>_xlfn.IFERROR(VLOOKUP(E45,'Rec.'!B:H,5,FALSE),"")</f>
        <v/>
      </c>
      <c r="D45" s="20" t="str">
        <f>_xlfn.IFERROR(VLOOKUP(E45,'Rec.'!B:H,6,FALSE),"")</f>
        <v/>
      </c>
      <c r="E45" s="20" t="str">
        <f>_xlfn.IFERROR(VLOOKUP(ROW()-8,'Q3.SL'!B:Q,6,FALSE),"")</f>
        <v/>
      </c>
      <c r="F45" s="20" t="str">
        <f>VLOOKUP(E45,'Q3.SL'!G:O,6,FALSE)</f>
        <v/>
      </c>
      <c r="G45" s="31" t="str">
        <f>IF(ROW()-8&gt;'Inf.'!$I$10,"",VLOOKUP(E45,'Q3.SL'!G:O,4,FALSE))</f>
        <v/>
      </c>
      <c r="H45" s="20" t="str">
        <f>IF(ROW()-8&gt;'Inf.'!$I$10,"",VLOOKUP(E45,'Q3.SL'!G:O,5,FALSE))</f>
        <v/>
      </c>
      <c r="I45" s="46"/>
      <c r="J45" t="str">
        <f ca="1" t="shared" si="0"/>
        <v/>
      </c>
    </row>
    <row r="46" spans="1:10" ht="21.95" customHeight="1">
      <c r="A46" s="20" t="str">
        <f>VLOOKUP(E46,'Q3.SL'!G:O,8,FALSE)</f>
        <v/>
      </c>
      <c r="B46" s="21" t="str">
        <f>_xlfn.IFERROR(VLOOKUP(E46,'Rec.'!B:H,4,FALSE),"")</f>
        <v/>
      </c>
      <c r="C46" s="21" t="str">
        <f>_xlfn.IFERROR(VLOOKUP(E46,'Rec.'!B:H,5,FALSE),"")</f>
        <v/>
      </c>
      <c r="D46" s="20" t="str">
        <f>_xlfn.IFERROR(VLOOKUP(E46,'Rec.'!B:H,6,FALSE),"")</f>
        <v/>
      </c>
      <c r="E46" s="20" t="str">
        <f>_xlfn.IFERROR(VLOOKUP(ROW()-8,'Q3.SL'!B:Q,6,FALSE),"")</f>
        <v/>
      </c>
      <c r="F46" s="20" t="str">
        <f>VLOOKUP(E46,'Q3.SL'!G:O,6,FALSE)</f>
        <v/>
      </c>
      <c r="G46" s="31" t="str">
        <f>IF(ROW()-8&gt;'Inf.'!$I$10,"",VLOOKUP(E46,'Q3.SL'!G:O,4,FALSE))</f>
        <v/>
      </c>
      <c r="H46" s="20" t="str">
        <f>IF(ROW()-8&gt;'Inf.'!$I$10,"",VLOOKUP(E46,'Q3.SL'!G:O,5,FALSE))</f>
        <v/>
      </c>
      <c r="I46" s="46"/>
      <c r="J46" t="str">
        <f ca="1" t="shared" si="0"/>
        <v/>
      </c>
    </row>
    <row r="47" spans="1:10" ht="21.95" customHeight="1">
      <c r="A47" s="20" t="str">
        <f>VLOOKUP(E47,'Q3.SL'!G:O,8,FALSE)</f>
        <v/>
      </c>
      <c r="B47" s="21" t="str">
        <f>_xlfn.IFERROR(VLOOKUP(E47,'Rec.'!B:H,4,FALSE),"")</f>
        <v/>
      </c>
      <c r="C47" s="21" t="str">
        <f>_xlfn.IFERROR(VLOOKUP(E47,'Rec.'!B:H,5,FALSE),"")</f>
        <v/>
      </c>
      <c r="D47" s="20" t="str">
        <f>_xlfn.IFERROR(VLOOKUP(E47,'Rec.'!B:H,6,FALSE),"")</f>
        <v/>
      </c>
      <c r="E47" s="20" t="str">
        <f>_xlfn.IFERROR(VLOOKUP(ROW()-8,'Q3.SL'!B:Q,6,FALSE),"")</f>
        <v/>
      </c>
      <c r="F47" s="20" t="str">
        <f>VLOOKUP(E47,'Q3.SL'!G:O,6,FALSE)</f>
        <v/>
      </c>
      <c r="G47" s="31" t="str">
        <f>IF(ROW()-8&gt;'Inf.'!$I$10,"",VLOOKUP(E47,'Q3.SL'!G:O,4,FALSE))</f>
        <v/>
      </c>
      <c r="H47" s="20" t="str">
        <f>IF(ROW()-8&gt;'Inf.'!$I$10,"",VLOOKUP(E47,'Q3.SL'!G:O,5,FALSE))</f>
        <v/>
      </c>
      <c r="I47" s="46"/>
      <c r="J47" t="str">
        <f ca="1" t="shared" si="0"/>
        <v/>
      </c>
    </row>
    <row r="48" spans="1:10" ht="21.95" customHeight="1">
      <c r="A48" s="20" t="str">
        <f>VLOOKUP(E48,'Q3.SL'!G:O,8,FALSE)</f>
        <v/>
      </c>
      <c r="B48" s="21" t="str">
        <f>_xlfn.IFERROR(VLOOKUP(E48,'Rec.'!B:H,4,FALSE),"")</f>
        <v/>
      </c>
      <c r="C48" s="21" t="str">
        <f>_xlfn.IFERROR(VLOOKUP(E48,'Rec.'!B:H,5,FALSE),"")</f>
        <v/>
      </c>
      <c r="D48" s="20" t="str">
        <f>_xlfn.IFERROR(VLOOKUP(E48,'Rec.'!B:H,6,FALSE),"")</f>
        <v/>
      </c>
      <c r="E48" s="20" t="str">
        <f>_xlfn.IFERROR(VLOOKUP(ROW()-8,'Q3.SL'!B:Q,6,FALSE),"")</f>
        <v/>
      </c>
      <c r="F48" s="20" t="str">
        <f>VLOOKUP(E48,'Q3.SL'!G:O,6,FALSE)</f>
        <v/>
      </c>
      <c r="G48" s="31" t="str">
        <f>IF(ROW()-8&gt;'Inf.'!$I$10,"",VLOOKUP(E48,'Q3.SL'!G:O,4,FALSE))</f>
        <v/>
      </c>
      <c r="H48" s="20" t="str">
        <f>IF(ROW()-8&gt;'Inf.'!$I$10,"",VLOOKUP(E48,'Q3.SL'!G:O,5,FALSE))</f>
        <v/>
      </c>
      <c r="I48" s="46"/>
      <c r="J48" t="str">
        <f ca="1" t="shared" si="0"/>
        <v/>
      </c>
    </row>
    <row r="49" spans="1:10" ht="21.95" customHeight="1">
      <c r="A49" s="20" t="str">
        <f>VLOOKUP(E49,'Q3.SL'!G:O,8,FALSE)</f>
        <v/>
      </c>
      <c r="B49" s="21" t="str">
        <f>_xlfn.IFERROR(VLOOKUP(E49,'Rec.'!B:H,4,FALSE),"")</f>
        <v/>
      </c>
      <c r="C49" s="21" t="str">
        <f>_xlfn.IFERROR(VLOOKUP(E49,'Rec.'!B:H,5,FALSE),"")</f>
        <v/>
      </c>
      <c r="D49" s="20" t="str">
        <f>_xlfn.IFERROR(VLOOKUP(E49,'Rec.'!B:H,6,FALSE),"")</f>
        <v/>
      </c>
      <c r="E49" s="20" t="str">
        <f>_xlfn.IFERROR(VLOOKUP(ROW()-8,'Q3.SL'!B:Q,6,FALSE),"")</f>
        <v/>
      </c>
      <c r="F49" s="20" t="str">
        <f>VLOOKUP(E49,'Q3.SL'!G:O,6,FALSE)</f>
        <v/>
      </c>
      <c r="G49" s="31" t="str">
        <f>IF(ROW()-8&gt;'Inf.'!$I$10,"",VLOOKUP(E49,'Q3.SL'!G:O,4,FALSE))</f>
        <v/>
      </c>
      <c r="H49" s="20" t="str">
        <f>IF(ROW()-8&gt;'Inf.'!$I$10,"",VLOOKUP(E49,'Q3.SL'!G:O,5,FALSE))</f>
        <v/>
      </c>
      <c r="I49" s="46"/>
      <c r="J49" t="str">
        <f ca="1" t="shared" si="0"/>
        <v/>
      </c>
    </row>
    <row r="50" spans="1:10" ht="21.95" customHeight="1">
      <c r="A50" s="20" t="str">
        <f>VLOOKUP(E50,'Q3.SL'!G:O,8,FALSE)</f>
        <v/>
      </c>
      <c r="B50" s="21" t="str">
        <f>_xlfn.IFERROR(VLOOKUP(E50,'Rec.'!B:H,4,FALSE),"")</f>
        <v/>
      </c>
      <c r="C50" s="21" t="str">
        <f>_xlfn.IFERROR(VLOOKUP(E50,'Rec.'!B:H,5,FALSE),"")</f>
        <v/>
      </c>
      <c r="D50" s="20" t="str">
        <f>_xlfn.IFERROR(VLOOKUP(E50,'Rec.'!B:H,6,FALSE),"")</f>
        <v/>
      </c>
      <c r="E50" s="20" t="str">
        <f>_xlfn.IFERROR(VLOOKUP(ROW()-8,'Q3.SL'!B:Q,6,FALSE),"")</f>
        <v/>
      </c>
      <c r="F50" s="20" t="str">
        <f>VLOOKUP(E50,'Q3.SL'!G:O,6,FALSE)</f>
        <v/>
      </c>
      <c r="G50" s="31" t="str">
        <f>IF(ROW()-8&gt;'Inf.'!$I$10,"",VLOOKUP(E50,'Q3.SL'!G:O,4,FALSE))</f>
        <v/>
      </c>
      <c r="H50" s="20" t="str">
        <f>IF(ROW()-8&gt;'Inf.'!$I$10,"",VLOOKUP(E50,'Q3.SL'!G:O,5,FALSE))</f>
        <v/>
      </c>
      <c r="I50" s="46"/>
      <c r="J50" t="str">
        <f ca="1" t="shared" si="0"/>
        <v/>
      </c>
    </row>
    <row r="51" spans="1:10" ht="21.95" customHeight="1">
      <c r="A51" s="20" t="str">
        <f>VLOOKUP(E51,'Q3.SL'!G:O,8,FALSE)</f>
        <v/>
      </c>
      <c r="B51" s="21" t="str">
        <f>_xlfn.IFERROR(VLOOKUP(E51,'Rec.'!B:H,4,FALSE),"")</f>
        <v/>
      </c>
      <c r="C51" s="21" t="str">
        <f>_xlfn.IFERROR(VLOOKUP(E51,'Rec.'!B:H,5,FALSE),"")</f>
        <v/>
      </c>
      <c r="D51" s="20" t="str">
        <f>_xlfn.IFERROR(VLOOKUP(E51,'Rec.'!B:H,6,FALSE),"")</f>
        <v/>
      </c>
      <c r="E51" s="20" t="str">
        <f>_xlfn.IFERROR(VLOOKUP(ROW()-8,'Q3.SL'!B:Q,6,FALSE),"")</f>
        <v/>
      </c>
      <c r="F51" s="20" t="str">
        <f>VLOOKUP(E51,'Q3.SL'!G:O,6,FALSE)</f>
        <v/>
      </c>
      <c r="G51" s="31" t="str">
        <f>IF(ROW()-8&gt;'Inf.'!$I$10,"",VLOOKUP(E51,'Q3.SL'!G:O,4,FALSE))</f>
        <v/>
      </c>
      <c r="H51" s="20" t="str">
        <f>IF(ROW()-8&gt;'Inf.'!$I$10,"",VLOOKUP(E51,'Q3.SL'!G:O,5,FALSE))</f>
        <v/>
      </c>
      <c r="I51" s="46"/>
      <c r="J51" t="str">
        <f ca="1" t="shared" si="0"/>
        <v/>
      </c>
    </row>
    <row r="52" spans="1:10" ht="21.95" customHeight="1">
      <c r="A52" s="20" t="str">
        <f>VLOOKUP(E52,'Q3.SL'!G:O,8,FALSE)</f>
        <v/>
      </c>
      <c r="B52" s="21" t="str">
        <f>_xlfn.IFERROR(VLOOKUP(E52,'Rec.'!B:H,4,FALSE),"")</f>
        <v/>
      </c>
      <c r="C52" s="21" t="str">
        <f>_xlfn.IFERROR(VLOOKUP(E52,'Rec.'!B:H,5,FALSE),"")</f>
        <v/>
      </c>
      <c r="D52" s="20" t="str">
        <f>_xlfn.IFERROR(VLOOKUP(E52,'Rec.'!B:H,6,FALSE),"")</f>
        <v/>
      </c>
      <c r="E52" s="20" t="str">
        <f>_xlfn.IFERROR(VLOOKUP(ROW()-8,'Q3.SL'!B:Q,6,FALSE),"")</f>
        <v/>
      </c>
      <c r="F52" s="20" t="str">
        <f>VLOOKUP(E52,'Q3.SL'!G:O,6,FALSE)</f>
        <v/>
      </c>
      <c r="G52" s="31" t="str">
        <f>IF(ROW()-8&gt;'Inf.'!$I$10,"",VLOOKUP(E52,'Q3.SL'!G:O,4,FALSE))</f>
        <v/>
      </c>
      <c r="H52" s="20" t="str">
        <f>IF(ROW()-8&gt;'Inf.'!$I$10,"",VLOOKUP(E52,'Q3.SL'!G:O,5,FALSE))</f>
        <v/>
      </c>
      <c r="I52" s="46"/>
      <c r="J52" t="str">
        <f ca="1" t="shared" si="0"/>
        <v/>
      </c>
    </row>
    <row r="53" spans="1:10" ht="21.95" customHeight="1">
      <c r="A53" s="20" t="str">
        <f>VLOOKUP(E53,'Q3.SL'!G:O,8,FALSE)</f>
        <v/>
      </c>
      <c r="B53" s="21" t="str">
        <f>_xlfn.IFERROR(VLOOKUP(E53,'Rec.'!B:H,4,FALSE),"")</f>
        <v/>
      </c>
      <c r="C53" s="21" t="str">
        <f>_xlfn.IFERROR(VLOOKUP(E53,'Rec.'!B:H,5,FALSE),"")</f>
        <v/>
      </c>
      <c r="D53" s="20" t="str">
        <f>_xlfn.IFERROR(VLOOKUP(E53,'Rec.'!B:H,6,FALSE),"")</f>
        <v/>
      </c>
      <c r="E53" s="20" t="str">
        <f>_xlfn.IFERROR(VLOOKUP(ROW()-8,'Q3.SL'!B:Q,6,FALSE),"")</f>
        <v/>
      </c>
      <c r="F53" s="20" t="str">
        <f>VLOOKUP(E53,'Q3.SL'!G:O,6,FALSE)</f>
        <v/>
      </c>
      <c r="G53" s="31" t="str">
        <f>IF(ROW()-8&gt;'Inf.'!$I$10,"",VLOOKUP(E53,'Q3.SL'!G:O,4,FALSE))</f>
        <v/>
      </c>
      <c r="H53" s="20" t="str">
        <f>IF(ROW()-8&gt;'Inf.'!$I$10,"",VLOOKUP(E53,'Q3.SL'!G:O,5,FALSE))</f>
        <v/>
      </c>
      <c r="I53" s="46"/>
      <c r="J53" t="str">
        <f ca="1" t="shared" si="0"/>
        <v/>
      </c>
    </row>
    <row r="54" spans="1:10" ht="21.95" customHeight="1">
      <c r="A54" s="20" t="str">
        <f>VLOOKUP(E54,'Q3.SL'!G:O,8,FALSE)</f>
        <v/>
      </c>
      <c r="B54" s="21" t="str">
        <f>_xlfn.IFERROR(VLOOKUP(E54,'Rec.'!B:H,4,FALSE),"")</f>
        <v/>
      </c>
      <c r="C54" s="21" t="str">
        <f>_xlfn.IFERROR(VLOOKUP(E54,'Rec.'!B:H,5,FALSE),"")</f>
        <v/>
      </c>
      <c r="D54" s="20" t="str">
        <f>_xlfn.IFERROR(VLOOKUP(E54,'Rec.'!B:H,6,FALSE),"")</f>
        <v/>
      </c>
      <c r="E54" s="20" t="str">
        <f>_xlfn.IFERROR(VLOOKUP(ROW()-8,'Q3.SL'!B:Q,6,FALSE),"")</f>
        <v/>
      </c>
      <c r="F54" s="20" t="str">
        <f>VLOOKUP(E54,'Q3.SL'!G:O,6,FALSE)</f>
        <v/>
      </c>
      <c r="G54" s="31" t="str">
        <f>IF(ROW()-8&gt;'Inf.'!$I$10,"",VLOOKUP(E54,'Q3.SL'!G:O,4,FALSE))</f>
        <v/>
      </c>
      <c r="H54" s="20" t="str">
        <f>IF(ROW()-8&gt;'Inf.'!$I$10,"",VLOOKUP(E54,'Q3.SL'!G:O,5,FALSE))</f>
        <v/>
      </c>
      <c r="I54" s="46"/>
      <c r="J54" t="str">
        <f ca="1" t="shared" si="0"/>
        <v/>
      </c>
    </row>
    <row r="55" spans="1:10" ht="21.95" customHeight="1">
      <c r="A55" s="20" t="str">
        <f>VLOOKUP(E55,'Q3.SL'!G:O,8,FALSE)</f>
        <v/>
      </c>
      <c r="B55" s="21" t="str">
        <f>_xlfn.IFERROR(VLOOKUP(E55,'Rec.'!B:H,4,FALSE),"")</f>
        <v/>
      </c>
      <c r="C55" s="21" t="str">
        <f>_xlfn.IFERROR(VLOOKUP(E55,'Rec.'!B:H,5,FALSE),"")</f>
        <v/>
      </c>
      <c r="D55" s="20" t="str">
        <f>_xlfn.IFERROR(VLOOKUP(E55,'Rec.'!B:H,6,FALSE),"")</f>
        <v/>
      </c>
      <c r="E55" s="20" t="str">
        <f>_xlfn.IFERROR(VLOOKUP(ROW()-8,'Q3.SL'!B:Q,6,FALSE),"")</f>
        <v/>
      </c>
      <c r="F55" s="20" t="str">
        <f>VLOOKUP(E55,'Q3.SL'!G:O,6,FALSE)</f>
        <v/>
      </c>
      <c r="G55" s="31" t="str">
        <f>IF(ROW()-8&gt;'Inf.'!$I$10,"",VLOOKUP(E55,'Q3.SL'!G:O,4,FALSE))</f>
        <v/>
      </c>
      <c r="H55" s="20" t="str">
        <f>IF(ROW()-8&gt;'Inf.'!$I$10,"",VLOOKUP(E55,'Q3.SL'!G:O,5,FALSE))</f>
        <v/>
      </c>
      <c r="I55" s="46"/>
      <c r="J55" t="str">
        <f ca="1" t="shared" si="0"/>
        <v/>
      </c>
    </row>
    <row r="56" spans="1:10" ht="21.95" customHeight="1">
      <c r="A56" s="20" t="str">
        <f>VLOOKUP(E56,'Q3.SL'!G:O,8,FALSE)</f>
        <v/>
      </c>
      <c r="B56" s="21" t="str">
        <f>_xlfn.IFERROR(VLOOKUP(E56,'Rec.'!B:H,4,FALSE),"")</f>
        <v/>
      </c>
      <c r="C56" s="21" t="str">
        <f>_xlfn.IFERROR(VLOOKUP(E56,'Rec.'!B:H,5,FALSE),"")</f>
        <v/>
      </c>
      <c r="D56" s="20" t="str">
        <f>_xlfn.IFERROR(VLOOKUP(E56,'Rec.'!B:H,6,FALSE),"")</f>
        <v/>
      </c>
      <c r="E56" s="20" t="str">
        <f>_xlfn.IFERROR(VLOOKUP(ROW()-8,'Q3.SL'!B:Q,6,FALSE),"")</f>
        <v/>
      </c>
      <c r="F56" s="20" t="str">
        <f>VLOOKUP(E56,'Q3.SL'!G:O,6,FALSE)</f>
        <v/>
      </c>
      <c r="G56" s="31" t="str">
        <f>IF(ROW()-8&gt;'Inf.'!$I$10,"",VLOOKUP(E56,'Q3.SL'!G:O,4,FALSE))</f>
        <v/>
      </c>
      <c r="H56" s="20" t="str">
        <f>IF(ROW()-8&gt;'Inf.'!$I$10,"",VLOOKUP(E56,'Q3.SL'!G:O,5,FALSE))</f>
        <v/>
      </c>
      <c r="I56" s="46"/>
      <c r="J56" t="str">
        <f ca="1" t="shared" si="0"/>
        <v/>
      </c>
    </row>
    <row r="57" spans="1:10" ht="21.95" customHeight="1">
      <c r="A57" s="20" t="str">
        <f>VLOOKUP(E57,'Q3.SL'!G:O,8,FALSE)</f>
        <v/>
      </c>
      <c r="B57" s="21" t="str">
        <f>_xlfn.IFERROR(VLOOKUP(E57,'Rec.'!B:H,4,FALSE),"")</f>
        <v/>
      </c>
      <c r="C57" s="21" t="str">
        <f>_xlfn.IFERROR(VLOOKUP(E57,'Rec.'!B:H,5,FALSE),"")</f>
        <v/>
      </c>
      <c r="D57" s="20" t="str">
        <f>_xlfn.IFERROR(VLOOKUP(E57,'Rec.'!B:H,6,FALSE),"")</f>
        <v/>
      </c>
      <c r="E57" s="20" t="str">
        <f>_xlfn.IFERROR(VLOOKUP(ROW()-8,'Q3.SL'!B:Q,6,FALSE),"")</f>
        <v/>
      </c>
      <c r="F57" s="20" t="str">
        <f>VLOOKUP(E57,'Q3.SL'!G:O,6,FALSE)</f>
        <v/>
      </c>
      <c r="G57" s="31" t="str">
        <f>IF(ROW()-8&gt;'Inf.'!$I$10,"",VLOOKUP(E57,'Q3.SL'!G:O,4,FALSE))</f>
        <v/>
      </c>
      <c r="H57" s="20" t="str">
        <f>IF(ROW()-8&gt;'Inf.'!$I$10,"",VLOOKUP(E57,'Q3.SL'!G:O,5,FALSE))</f>
        <v/>
      </c>
      <c r="I57" s="46"/>
      <c r="J57" t="str">
        <f ca="1" t="shared" si="0"/>
        <v/>
      </c>
    </row>
    <row r="58" spans="1:10" ht="21.95" customHeight="1">
      <c r="A58" s="20" t="str">
        <f>VLOOKUP(E58,'Q3.SL'!G:O,8,FALSE)</f>
        <v/>
      </c>
      <c r="B58" s="21" t="str">
        <f>_xlfn.IFERROR(VLOOKUP(E58,'Rec.'!B:H,4,FALSE),"")</f>
        <v/>
      </c>
      <c r="C58" s="21" t="str">
        <f>_xlfn.IFERROR(VLOOKUP(E58,'Rec.'!B:H,5,FALSE),"")</f>
        <v/>
      </c>
      <c r="D58" s="20" t="str">
        <f>_xlfn.IFERROR(VLOOKUP(E58,'Rec.'!B:H,6,FALSE),"")</f>
        <v/>
      </c>
      <c r="E58" s="20" t="str">
        <f>_xlfn.IFERROR(VLOOKUP(ROW()-8,'Q3.SL'!B:Q,6,FALSE),"")</f>
        <v/>
      </c>
      <c r="F58" s="20" t="str">
        <f>VLOOKUP(E58,'Q3.SL'!G:O,6,FALSE)</f>
        <v/>
      </c>
      <c r="G58" s="31" t="str">
        <f>IF(ROW()-8&gt;'Inf.'!$I$10,"",VLOOKUP(E58,'Q3.SL'!G:O,4,FALSE))</f>
        <v/>
      </c>
      <c r="H58" s="20" t="str">
        <f>IF(ROW()-8&gt;'Inf.'!$I$10,"",VLOOKUP(E58,'Q3.SL'!G:O,5,FALSE))</f>
        <v/>
      </c>
      <c r="I58" s="46"/>
      <c r="J58" t="str">
        <f ca="1" t="shared" si="0"/>
        <v/>
      </c>
    </row>
    <row r="59" spans="1:10" ht="21.95" customHeight="1">
      <c r="A59" s="20" t="str">
        <f>VLOOKUP(E59,'Q3.SL'!G:O,8,FALSE)</f>
        <v/>
      </c>
      <c r="B59" s="21" t="str">
        <f>_xlfn.IFERROR(VLOOKUP(E59,'Rec.'!B:H,4,FALSE),"")</f>
        <v/>
      </c>
      <c r="C59" s="21" t="str">
        <f>_xlfn.IFERROR(VLOOKUP(E59,'Rec.'!B:H,5,FALSE),"")</f>
        <v/>
      </c>
      <c r="D59" s="20" t="str">
        <f>_xlfn.IFERROR(VLOOKUP(E59,'Rec.'!B:H,6,FALSE),"")</f>
        <v/>
      </c>
      <c r="E59" s="20" t="str">
        <f>_xlfn.IFERROR(VLOOKUP(ROW()-8,'Q3.SL'!B:Q,6,FALSE),"")</f>
        <v/>
      </c>
      <c r="F59" s="20" t="str">
        <f>VLOOKUP(E59,'Q3.SL'!G:O,6,FALSE)</f>
        <v/>
      </c>
      <c r="G59" s="31" t="str">
        <f>IF(ROW()-8&gt;'Inf.'!$I$10,"",VLOOKUP(E59,'Q3.SL'!G:O,4,FALSE))</f>
        <v/>
      </c>
      <c r="H59" s="20" t="str">
        <f>IF(ROW()-8&gt;'Inf.'!$I$10,"",VLOOKUP(E59,'Q3.SL'!G:O,5,FALSE))</f>
        <v/>
      </c>
      <c r="I59" s="46"/>
      <c r="J59" t="str">
        <f ca="1" t="shared" si="0"/>
        <v/>
      </c>
    </row>
    <row r="60" spans="1:10" ht="21.95" customHeight="1">
      <c r="A60" s="20" t="str">
        <f>VLOOKUP(E60,'Q3.SL'!G:O,8,FALSE)</f>
        <v/>
      </c>
      <c r="B60" s="21" t="str">
        <f>_xlfn.IFERROR(VLOOKUP(E60,'Rec.'!B:H,4,FALSE),"")</f>
        <v/>
      </c>
      <c r="C60" s="21" t="str">
        <f>_xlfn.IFERROR(VLOOKUP(E60,'Rec.'!B:H,5,FALSE),"")</f>
        <v/>
      </c>
      <c r="D60" s="20" t="str">
        <f>_xlfn.IFERROR(VLOOKUP(E60,'Rec.'!B:H,6,FALSE),"")</f>
        <v/>
      </c>
      <c r="E60" s="20" t="str">
        <f>_xlfn.IFERROR(VLOOKUP(ROW()-8,'Q3.SL'!B:Q,6,FALSE),"")</f>
        <v/>
      </c>
      <c r="F60" s="20" t="str">
        <f>VLOOKUP(E60,'Q3.SL'!G:O,6,FALSE)</f>
        <v/>
      </c>
      <c r="G60" s="31" t="str">
        <f>IF(ROW()-8&gt;'Inf.'!$I$10,"",VLOOKUP(E60,'Q3.SL'!G:O,4,FALSE))</f>
        <v/>
      </c>
      <c r="H60" s="20" t="str">
        <f>IF(ROW()-8&gt;'Inf.'!$I$10,"",VLOOKUP(E60,'Q3.SL'!G:O,5,FALSE))</f>
        <v/>
      </c>
      <c r="I60" s="46"/>
      <c r="J60" t="str">
        <f ca="1" t="shared" si="0"/>
        <v/>
      </c>
    </row>
    <row r="61" spans="1:10" ht="21.95" customHeight="1">
      <c r="A61" s="20" t="str">
        <f>VLOOKUP(E61,'Q3.SL'!G:O,8,FALSE)</f>
        <v/>
      </c>
      <c r="B61" s="21" t="str">
        <f>_xlfn.IFERROR(VLOOKUP(E61,'Rec.'!B:H,4,FALSE),"")</f>
        <v/>
      </c>
      <c r="C61" s="21" t="str">
        <f>_xlfn.IFERROR(VLOOKUP(E61,'Rec.'!B:H,5,FALSE),"")</f>
        <v/>
      </c>
      <c r="D61" s="20" t="str">
        <f>_xlfn.IFERROR(VLOOKUP(E61,'Rec.'!B:H,6,FALSE),"")</f>
        <v/>
      </c>
      <c r="E61" s="20" t="str">
        <f>_xlfn.IFERROR(VLOOKUP(ROW()-8,'Q3.SL'!B:Q,6,FALSE),"")</f>
        <v/>
      </c>
      <c r="F61" s="20" t="str">
        <f>VLOOKUP(E61,'Q3.SL'!G:O,6,FALSE)</f>
        <v/>
      </c>
      <c r="G61" s="31" t="str">
        <f>IF(ROW()-8&gt;'Inf.'!$I$10,"",VLOOKUP(E61,'Q3.SL'!G:O,4,FALSE))</f>
        <v/>
      </c>
      <c r="H61" s="20" t="str">
        <f>IF(ROW()-8&gt;'Inf.'!$I$10,"",VLOOKUP(E61,'Q3.SL'!G:O,5,FALSE))</f>
        <v/>
      </c>
      <c r="I61" s="46"/>
      <c r="J61" t="str">
        <f ca="1" t="shared" si="0"/>
        <v/>
      </c>
    </row>
    <row r="62" spans="1:10" ht="21.95" customHeight="1">
      <c r="A62" s="20" t="str">
        <f>VLOOKUP(E62,'Q3.SL'!G:O,8,FALSE)</f>
        <v/>
      </c>
      <c r="B62" s="21" t="str">
        <f>_xlfn.IFERROR(VLOOKUP(E62,'Rec.'!B:H,4,FALSE),"")</f>
        <v/>
      </c>
      <c r="C62" s="21" t="str">
        <f>_xlfn.IFERROR(VLOOKUP(E62,'Rec.'!B:H,5,FALSE),"")</f>
        <v/>
      </c>
      <c r="D62" s="20" t="str">
        <f>_xlfn.IFERROR(VLOOKUP(E62,'Rec.'!B:H,6,FALSE),"")</f>
        <v/>
      </c>
      <c r="E62" s="20" t="str">
        <f>_xlfn.IFERROR(VLOOKUP(ROW()-8,'Q3.SL'!B:Q,6,FALSE),"")</f>
        <v/>
      </c>
      <c r="F62" s="20" t="str">
        <f>VLOOKUP(E62,'Q3.SL'!G:O,6,FALSE)</f>
        <v/>
      </c>
      <c r="G62" s="31" t="str">
        <f>IF(ROW()-8&gt;'Inf.'!$I$10,"",VLOOKUP(E62,'Q3.SL'!G:O,4,FALSE))</f>
        <v/>
      </c>
      <c r="H62" s="20" t="str">
        <f>IF(ROW()-8&gt;'Inf.'!$I$10,"",VLOOKUP(E62,'Q3.SL'!G:O,5,FALSE))</f>
        <v/>
      </c>
      <c r="I62" s="46"/>
      <c r="J62" t="str">
        <f ca="1" t="shared" si="0"/>
        <v/>
      </c>
    </row>
    <row r="63" spans="1:10" ht="21.95" customHeight="1">
      <c r="A63" s="20" t="str">
        <f>VLOOKUP(E63,'Q3.SL'!G:O,8,FALSE)</f>
        <v/>
      </c>
      <c r="B63" s="21" t="str">
        <f>_xlfn.IFERROR(VLOOKUP(E63,'Rec.'!B:H,4,FALSE),"")</f>
        <v/>
      </c>
      <c r="C63" s="21" t="str">
        <f>_xlfn.IFERROR(VLOOKUP(E63,'Rec.'!B:H,5,FALSE),"")</f>
        <v/>
      </c>
      <c r="D63" s="20" t="str">
        <f>_xlfn.IFERROR(VLOOKUP(E63,'Rec.'!B:H,6,FALSE),"")</f>
        <v/>
      </c>
      <c r="E63" s="20" t="str">
        <f>_xlfn.IFERROR(VLOOKUP(ROW()-8,'Q3.SL'!B:Q,6,FALSE),"")</f>
        <v/>
      </c>
      <c r="F63" s="20" t="str">
        <f>VLOOKUP(E63,'Q3.SL'!G:O,6,FALSE)</f>
        <v/>
      </c>
      <c r="G63" s="31" t="str">
        <f>IF(ROW()-8&gt;'Inf.'!$I$10,"",VLOOKUP(E63,'Q3.SL'!G:O,4,FALSE))</f>
        <v/>
      </c>
      <c r="H63" s="20" t="str">
        <f>IF(ROW()-8&gt;'Inf.'!$I$10,"",VLOOKUP(E63,'Q3.SL'!G:O,5,FALSE))</f>
        <v/>
      </c>
      <c r="I63" s="46"/>
      <c r="J63" t="str">
        <f ca="1" t="shared" si="0"/>
        <v/>
      </c>
    </row>
    <row r="64" spans="1:10" ht="21.95" customHeight="1">
      <c r="A64" s="20" t="str">
        <f>VLOOKUP(E64,'Q3.SL'!G:O,8,FALSE)</f>
        <v/>
      </c>
      <c r="B64" s="21" t="str">
        <f>_xlfn.IFERROR(VLOOKUP(E64,'Rec.'!B:H,4,FALSE),"")</f>
        <v/>
      </c>
      <c r="C64" s="21" t="str">
        <f>_xlfn.IFERROR(VLOOKUP(E64,'Rec.'!B:H,5,FALSE),"")</f>
        <v/>
      </c>
      <c r="D64" s="20" t="str">
        <f>_xlfn.IFERROR(VLOOKUP(E64,'Rec.'!B:H,6,FALSE),"")</f>
        <v/>
      </c>
      <c r="E64" s="20" t="str">
        <f>_xlfn.IFERROR(VLOOKUP(ROW()-8,'Q3.SL'!B:Q,6,FALSE),"")</f>
        <v/>
      </c>
      <c r="F64" s="20" t="str">
        <f>VLOOKUP(E64,'Q3.SL'!G:O,6,FALSE)</f>
        <v/>
      </c>
      <c r="G64" s="31" t="str">
        <f>IF(ROW()-8&gt;'Inf.'!$I$10,"",VLOOKUP(E64,'Q3.SL'!G:O,4,FALSE))</f>
        <v/>
      </c>
      <c r="H64" s="20" t="str">
        <f>IF(ROW()-8&gt;'Inf.'!$I$10,"",VLOOKUP(E64,'Q3.SL'!G:O,5,FALSE))</f>
        <v/>
      </c>
      <c r="I64" s="46"/>
      <c r="J64" t="str">
        <f ca="1" t="shared" si="0"/>
        <v/>
      </c>
    </row>
    <row r="65" spans="1:10" ht="21.95" customHeight="1">
      <c r="A65" s="20" t="str">
        <f>VLOOKUP(E65,'Q3.SL'!G:O,8,FALSE)</f>
        <v/>
      </c>
      <c r="B65" s="21" t="str">
        <f>_xlfn.IFERROR(VLOOKUP(E65,'Rec.'!B:H,4,FALSE),"")</f>
        <v/>
      </c>
      <c r="C65" s="21" t="str">
        <f>_xlfn.IFERROR(VLOOKUP(E65,'Rec.'!B:H,5,FALSE),"")</f>
        <v/>
      </c>
      <c r="D65" s="20" t="str">
        <f>_xlfn.IFERROR(VLOOKUP(E65,'Rec.'!B:H,6,FALSE),"")</f>
        <v/>
      </c>
      <c r="E65" s="20" t="str">
        <f>_xlfn.IFERROR(VLOOKUP(ROW()-8,'Q3.SL'!B:Q,6,FALSE),"")</f>
        <v/>
      </c>
      <c r="F65" s="20" t="str">
        <f>VLOOKUP(E65,'Q3.SL'!G:O,6,FALSE)</f>
        <v/>
      </c>
      <c r="G65" s="31" t="str">
        <f>IF(ROW()-8&gt;'Inf.'!$I$10,"",VLOOKUP(E65,'Q3.SL'!G:O,4,FALSE))</f>
        <v/>
      </c>
      <c r="H65" s="20" t="str">
        <f>IF(ROW()-8&gt;'Inf.'!$I$10,"",VLOOKUP(E65,'Q3.SL'!G:O,5,FALSE))</f>
        <v/>
      </c>
      <c r="I65" s="46"/>
      <c r="J65" t="str">
        <f ca="1" t="shared" si="0"/>
        <v/>
      </c>
    </row>
    <row r="66" spans="1:10" ht="21.95" customHeight="1">
      <c r="A66" s="20" t="str">
        <f>VLOOKUP(E66,'Q3.SL'!G:O,8,FALSE)</f>
        <v/>
      </c>
      <c r="B66" s="21" t="str">
        <f>_xlfn.IFERROR(VLOOKUP(E66,'Rec.'!B:H,4,FALSE),"")</f>
        <v/>
      </c>
      <c r="C66" s="21" t="str">
        <f>_xlfn.IFERROR(VLOOKUP(E66,'Rec.'!B:H,5,FALSE),"")</f>
        <v/>
      </c>
      <c r="D66" s="20" t="str">
        <f>_xlfn.IFERROR(VLOOKUP(E66,'Rec.'!B:H,6,FALSE),"")</f>
        <v/>
      </c>
      <c r="E66" s="20" t="str">
        <f>_xlfn.IFERROR(VLOOKUP(ROW()-8,'Q3.SL'!B:Q,6,FALSE),"")</f>
        <v/>
      </c>
      <c r="F66" s="20" t="str">
        <f>VLOOKUP(E66,'Q3.SL'!G:O,6,FALSE)</f>
        <v/>
      </c>
      <c r="G66" s="31" t="str">
        <f>IF(ROW()-8&gt;'Inf.'!$I$10,"",VLOOKUP(E66,'Q3.SL'!G:O,4,FALSE))</f>
        <v/>
      </c>
      <c r="H66" s="20" t="str">
        <f>IF(ROW()-8&gt;'Inf.'!$I$10,"",VLOOKUP(E66,'Q3.SL'!G:O,5,FALSE))</f>
        <v/>
      </c>
      <c r="I66" s="46"/>
      <c r="J66" t="str">
        <f ca="1" t="shared" si="0"/>
        <v/>
      </c>
    </row>
    <row r="67" spans="1:10" ht="21.95" customHeight="1">
      <c r="A67" s="20" t="str">
        <f>VLOOKUP(E67,'Q3.SL'!G:O,8,FALSE)</f>
        <v/>
      </c>
      <c r="B67" s="21" t="str">
        <f>_xlfn.IFERROR(VLOOKUP(E67,'Rec.'!B:H,4,FALSE),"")</f>
        <v/>
      </c>
      <c r="C67" s="21" t="str">
        <f>_xlfn.IFERROR(VLOOKUP(E67,'Rec.'!B:H,5,FALSE),"")</f>
        <v/>
      </c>
      <c r="D67" s="20" t="str">
        <f>_xlfn.IFERROR(VLOOKUP(E67,'Rec.'!B:H,6,FALSE),"")</f>
        <v/>
      </c>
      <c r="E67" s="20" t="str">
        <f>_xlfn.IFERROR(VLOOKUP(ROW()-8,'Q3.SL'!B:Q,6,FALSE),"")</f>
        <v/>
      </c>
      <c r="F67" s="20" t="str">
        <f>VLOOKUP(E67,'Q3.SL'!G:O,6,FALSE)</f>
        <v/>
      </c>
      <c r="G67" s="31" t="str">
        <f>IF(ROW()-8&gt;'Inf.'!$I$10,"",VLOOKUP(E67,'Q3.SL'!G:O,4,FALSE))</f>
        <v/>
      </c>
      <c r="H67" s="20" t="str">
        <f>IF(ROW()-8&gt;'Inf.'!$I$10,"",VLOOKUP(E67,'Q3.SL'!G:O,5,FALSE))</f>
        <v/>
      </c>
      <c r="I67" s="46"/>
      <c r="J67" t="str">
        <f ca="1" t="shared" si="0"/>
        <v/>
      </c>
    </row>
    <row r="68" spans="1:10" ht="21.95" customHeight="1">
      <c r="A68" s="20" t="str">
        <f>VLOOKUP(E68,'Q3.SL'!G:O,8,FALSE)</f>
        <v/>
      </c>
      <c r="B68" s="21" t="str">
        <f>_xlfn.IFERROR(VLOOKUP(E68,'Rec.'!B:H,4,FALSE),"")</f>
        <v/>
      </c>
      <c r="C68" s="21" t="str">
        <f>_xlfn.IFERROR(VLOOKUP(E68,'Rec.'!B:H,5,FALSE),"")</f>
        <v/>
      </c>
      <c r="D68" s="20" t="str">
        <f>_xlfn.IFERROR(VLOOKUP(E68,'Rec.'!B:H,6,FALSE),"")</f>
        <v/>
      </c>
      <c r="E68" s="20" t="str">
        <f>_xlfn.IFERROR(VLOOKUP(ROW()-8,'Q3.SL'!B:Q,6,FALSE),"")</f>
        <v/>
      </c>
      <c r="F68" s="20" t="str">
        <f>VLOOKUP(E68,'Q3.SL'!G:O,6,FALSE)</f>
        <v/>
      </c>
      <c r="G68" s="31" t="str">
        <f>IF(ROW()-8&gt;'Inf.'!$I$10,"",VLOOKUP(E68,'Q3.SL'!G:O,4,FALSE))</f>
        <v/>
      </c>
      <c r="H68" s="20" t="str">
        <f>IF(ROW()-8&gt;'Inf.'!$I$10,"",VLOOKUP(E68,'Q3.SL'!G:O,5,FALSE))</f>
        <v/>
      </c>
      <c r="I68" s="46"/>
      <c r="J68" t="str">
        <f ca="1" t="shared" si="0"/>
        <v/>
      </c>
    </row>
    <row r="69" spans="1:10" ht="21.95" customHeight="1">
      <c r="A69" s="20" t="str">
        <f>VLOOKUP(E69,'Q3.SL'!G:O,8,FALSE)</f>
        <v/>
      </c>
      <c r="B69" s="21" t="str">
        <f>_xlfn.IFERROR(VLOOKUP(E69,'Rec.'!B:H,4,FALSE),"")</f>
        <v/>
      </c>
      <c r="C69" s="21" t="str">
        <f>_xlfn.IFERROR(VLOOKUP(E69,'Rec.'!B:H,5,FALSE),"")</f>
        <v/>
      </c>
      <c r="D69" s="20" t="str">
        <f>_xlfn.IFERROR(VLOOKUP(E69,'Rec.'!B:H,6,FALSE),"")</f>
        <v/>
      </c>
      <c r="E69" s="20" t="str">
        <f>_xlfn.IFERROR(VLOOKUP(ROW()-8,'Q3.SL'!B:Q,6,FALSE),"")</f>
        <v/>
      </c>
      <c r="F69" s="20" t="str">
        <f>VLOOKUP(E69,'Q3.SL'!G:O,6,FALSE)</f>
        <v/>
      </c>
      <c r="G69" s="31" t="str">
        <f>IF(ROW()-8&gt;'Inf.'!$I$10,"",VLOOKUP(E69,'Q3.SL'!G:O,4,FALSE))</f>
        <v/>
      </c>
      <c r="H69" s="20" t="str">
        <f>IF(ROW()-8&gt;'Inf.'!$I$10,"",VLOOKUP(E69,'Q3.SL'!G:O,5,FALSE))</f>
        <v/>
      </c>
      <c r="I69" s="46"/>
      <c r="J69" t="str">
        <f ca="1" t="shared" si="0"/>
        <v/>
      </c>
    </row>
    <row r="70" spans="1:10" ht="21.95" customHeight="1">
      <c r="A70" s="20" t="str">
        <f>VLOOKUP(E70,'Q3.SL'!G:O,8,FALSE)</f>
        <v/>
      </c>
      <c r="B70" s="21" t="str">
        <f>_xlfn.IFERROR(VLOOKUP(E70,'Rec.'!B:H,4,FALSE),"")</f>
        <v/>
      </c>
      <c r="C70" s="21" t="str">
        <f>_xlfn.IFERROR(VLOOKUP(E70,'Rec.'!B:H,5,FALSE),"")</f>
        <v/>
      </c>
      <c r="D70" s="20" t="str">
        <f>_xlfn.IFERROR(VLOOKUP(E70,'Rec.'!B:H,6,FALSE),"")</f>
        <v/>
      </c>
      <c r="E70" s="20" t="str">
        <f>_xlfn.IFERROR(VLOOKUP(ROW()-8,'Q3.SL'!B:Q,6,FALSE),"")</f>
        <v/>
      </c>
      <c r="F70" s="20" t="str">
        <f>VLOOKUP(E70,'Q3.SL'!G:O,6,FALSE)</f>
        <v/>
      </c>
      <c r="G70" s="31" t="str">
        <f>IF(ROW()-8&gt;'Inf.'!$I$10,"",VLOOKUP(E70,'Q3.SL'!G:O,4,FALSE))</f>
        <v/>
      </c>
      <c r="H70" s="20" t="str">
        <f>IF(ROW()-8&gt;'Inf.'!$I$10,"",VLOOKUP(E70,'Q3.SL'!G:O,5,FALSE))</f>
        <v/>
      </c>
      <c r="I70" s="46"/>
      <c r="J70" t="str">
        <f ca="1" t="shared" si="0"/>
        <v/>
      </c>
    </row>
    <row r="71" spans="1:10" ht="21.95" customHeight="1">
      <c r="A71" s="20" t="str">
        <f>VLOOKUP(E71,'Q3.SL'!G:O,8,FALSE)</f>
        <v/>
      </c>
      <c r="B71" s="21" t="str">
        <f>_xlfn.IFERROR(VLOOKUP(E71,'Rec.'!B:H,4,FALSE),"")</f>
        <v/>
      </c>
      <c r="C71" s="21" t="str">
        <f>_xlfn.IFERROR(VLOOKUP(E71,'Rec.'!B:H,5,FALSE),"")</f>
        <v/>
      </c>
      <c r="D71" s="20" t="str">
        <f>_xlfn.IFERROR(VLOOKUP(E71,'Rec.'!B:H,6,FALSE),"")</f>
        <v/>
      </c>
      <c r="E71" s="20" t="str">
        <f>_xlfn.IFERROR(VLOOKUP(ROW()-8,'Q3.SL'!B:Q,6,FALSE),"")</f>
        <v/>
      </c>
      <c r="F71" s="20" t="str">
        <f>VLOOKUP(E71,'Q3.SL'!G:O,6,FALSE)</f>
        <v/>
      </c>
      <c r="G71" s="31" t="str">
        <f>IF(ROW()-8&gt;'Inf.'!$I$10,"",VLOOKUP(E71,'Q3.SL'!G:O,4,FALSE))</f>
        <v/>
      </c>
      <c r="H71" s="20" t="str">
        <f>IF(ROW()-8&gt;'Inf.'!$I$10,"",VLOOKUP(E71,'Q3.SL'!G:O,5,FALSE))</f>
        <v/>
      </c>
      <c r="I71" s="46"/>
      <c r="J71" t="str">
        <f ca="1" t="shared" si="0"/>
        <v/>
      </c>
    </row>
    <row r="72" spans="1:10" ht="21.95" customHeight="1">
      <c r="A72" s="20" t="str">
        <f>VLOOKUP(E72,'Q3.SL'!G:O,8,FALSE)</f>
        <v/>
      </c>
      <c r="B72" s="21" t="str">
        <f>_xlfn.IFERROR(VLOOKUP(E72,'Rec.'!B:H,4,FALSE),"")</f>
        <v/>
      </c>
      <c r="C72" s="21" t="str">
        <f>_xlfn.IFERROR(VLOOKUP(E72,'Rec.'!B:H,5,FALSE),"")</f>
        <v/>
      </c>
      <c r="D72" s="20" t="str">
        <f>_xlfn.IFERROR(VLOOKUP(E72,'Rec.'!B:H,6,FALSE),"")</f>
        <v/>
      </c>
      <c r="E72" s="20" t="str">
        <f>_xlfn.IFERROR(VLOOKUP(ROW()-8,'Q3.SL'!B:Q,6,FALSE),"")</f>
        <v/>
      </c>
      <c r="F72" s="20" t="str">
        <f>VLOOKUP(E72,'Q3.SL'!G:O,6,FALSE)</f>
        <v/>
      </c>
      <c r="G72" s="31" t="str">
        <f>IF(ROW()-8&gt;'Inf.'!$I$10,"",VLOOKUP(E72,'Q3.SL'!G:O,4,FALSE))</f>
        <v/>
      </c>
      <c r="H72" s="20" t="str">
        <f>IF(ROW()-8&gt;'Inf.'!$I$10,"",VLOOKUP(E72,'Q3.SL'!G:O,5,FALSE))</f>
        <v/>
      </c>
      <c r="I72" s="46"/>
      <c r="J72" t="str">
        <f ca="1" t="shared" si="0"/>
        <v/>
      </c>
    </row>
    <row r="73" spans="1:10" ht="21.95" customHeight="1">
      <c r="A73" s="20" t="str">
        <f>VLOOKUP(E73,'Q3.SL'!G:O,8,FALSE)</f>
        <v/>
      </c>
      <c r="B73" s="21" t="str">
        <f>_xlfn.IFERROR(VLOOKUP(E73,'Rec.'!B:H,4,FALSE),"")</f>
        <v/>
      </c>
      <c r="C73" s="21" t="str">
        <f>_xlfn.IFERROR(VLOOKUP(E73,'Rec.'!B:H,5,FALSE),"")</f>
        <v/>
      </c>
      <c r="D73" s="20" t="str">
        <f>_xlfn.IFERROR(VLOOKUP(E73,'Rec.'!B:H,6,FALSE),"")</f>
        <v/>
      </c>
      <c r="E73" s="20" t="str">
        <f>_xlfn.IFERROR(VLOOKUP(ROW()-8,'Q3.SL'!B:Q,6,FALSE),"")</f>
        <v/>
      </c>
      <c r="F73" s="20" t="str">
        <f>VLOOKUP(E73,'Q3.SL'!G:O,6,FALSE)</f>
        <v/>
      </c>
      <c r="G73" s="31" t="str">
        <f>IF(ROW()-8&gt;'Inf.'!$I$10,"",VLOOKUP(E73,'Q3.SL'!G:O,4,FALSE))</f>
        <v/>
      </c>
      <c r="H73" s="20" t="str">
        <f>IF(ROW()-8&gt;'Inf.'!$I$10,"",VLOOKUP(E73,'Q3.SL'!G:O,5,FALSE))</f>
        <v/>
      </c>
      <c r="I73" s="46"/>
      <c r="J73" t="str">
        <f aca="true" t="shared" si="1" ref="J73:J136">_xlfn.IFERROR(_xlfn.RANK.AVG(A73,A:A,1),"")</f>
        <v/>
      </c>
    </row>
    <row r="74" spans="1:10" ht="21.95" customHeight="1">
      <c r="A74" s="20" t="str">
        <f>VLOOKUP(E74,'Q3.SL'!G:O,8,FALSE)</f>
        <v/>
      </c>
      <c r="B74" s="21" t="str">
        <f>_xlfn.IFERROR(VLOOKUP(E74,'Rec.'!B:H,4,FALSE),"")</f>
        <v/>
      </c>
      <c r="C74" s="21" t="str">
        <f>_xlfn.IFERROR(VLOOKUP(E74,'Rec.'!B:H,5,FALSE),"")</f>
        <v/>
      </c>
      <c r="D74" s="20" t="str">
        <f>_xlfn.IFERROR(VLOOKUP(E74,'Rec.'!B:H,6,FALSE),"")</f>
        <v/>
      </c>
      <c r="E74" s="20" t="str">
        <f>_xlfn.IFERROR(VLOOKUP(ROW()-8,'Q3.SL'!B:Q,6,FALSE),"")</f>
        <v/>
      </c>
      <c r="F74" s="20" t="str">
        <f>VLOOKUP(E74,'Q3.SL'!G:O,6,FALSE)</f>
        <v/>
      </c>
      <c r="G74" s="31" t="str">
        <f>IF(ROW()-8&gt;'Inf.'!$I$10,"",VLOOKUP(E74,'Q3.SL'!G:O,4,FALSE))</f>
        <v/>
      </c>
      <c r="H74" s="20" t="str">
        <f>IF(ROW()-8&gt;'Inf.'!$I$10,"",VLOOKUP(E74,'Q3.SL'!G:O,5,FALSE))</f>
        <v/>
      </c>
      <c r="I74" s="46"/>
      <c r="J74" t="str">
        <f ca="1" t="shared" si="1"/>
        <v/>
      </c>
    </row>
    <row r="75" spans="1:10" ht="21.95" customHeight="1">
      <c r="A75" s="20" t="str">
        <f>VLOOKUP(E75,'Q3.SL'!G:O,8,FALSE)</f>
        <v/>
      </c>
      <c r="B75" s="21" t="str">
        <f>_xlfn.IFERROR(VLOOKUP(E75,'Rec.'!B:H,4,FALSE),"")</f>
        <v/>
      </c>
      <c r="C75" s="21" t="str">
        <f>_xlfn.IFERROR(VLOOKUP(E75,'Rec.'!B:H,5,FALSE),"")</f>
        <v/>
      </c>
      <c r="D75" s="20" t="str">
        <f>_xlfn.IFERROR(VLOOKUP(E75,'Rec.'!B:H,6,FALSE),"")</f>
        <v/>
      </c>
      <c r="E75" s="20" t="str">
        <f>_xlfn.IFERROR(VLOOKUP(ROW()-8,'Q3.SL'!B:Q,6,FALSE),"")</f>
        <v/>
      </c>
      <c r="F75" s="20" t="str">
        <f>VLOOKUP(E75,'Q3.SL'!G:O,6,FALSE)</f>
        <v/>
      </c>
      <c r="G75" s="31" t="str">
        <f>IF(ROW()-8&gt;'Inf.'!$I$10,"",VLOOKUP(E75,'Q3.SL'!G:O,4,FALSE))</f>
        <v/>
      </c>
      <c r="H75" s="20" t="str">
        <f>IF(ROW()-8&gt;'Inf.'!$I$10,"",VLOOKUP(E75,'Q3.SL'!G:O,5,FALSE))</f>
        <v/>
      </c>
      <c r="I75" s="46"/>
      <c r="J75" t="str">
        <f ca="1" t="shared" si="1"/>
        <v/>
      </c>
    </row>
    <row r="76" spans="1:10" ht="21.95" customHeight="1">
      <c r="A76" s="20" t="str">
        <f>VLOOKUP(E76,'Q3.SL'!G:O,8,FALSE)</f>
        <v/>
      </c>
      <c r="B76" s="21" t="str">
        <f>_xlfn.IFERROR(VLOOKUP(E76,'Rec.'!B:H,4,FALSE),"")</f>
        <v/>
      </c>
      <c r="C76" s="21" t="str">
        <f>_xlfn.IFERROR(VLOOKUP(E76,'Rec.'!B:H,5,FALSE),"")</f>
        <v/>
      </c>
      <c r="D76" s="20" t="str">
        <f>_xlfn.IFERROR(VLOOKUP(E76,'Rec.'!B:H,6,FALSE),"")</f>
        <v/>
      </c>
      <c r="E76" s="20" t="str">
        <f>_xlfn.IFERROR(VLOOKUP(ROW()-8,'Q3.SL'!B:Q,6,FALSE),"")</f>
        <v/>
      </c>
      <c r="F76" s="20" t="str">
        <f>VLOOKUP(E76,'Q3.SL'!G:O,6,FALSE)</f>
        <v/>
      </c>
      <c r="G76" s="31" t="str">
        <f>IF(ROW()-8&gt;'Inf.'!$I$10,"",VLOOKUP(E76,'Q3.SL'!G:O,4,FALSE))</f>
        <v/>
      </c>
      <c r="H76" s="20" t="str">
        <f>IF(ROW()-8&gt;'Inf.'!$I$10,"",VLOOKUP(E76,'Q3.SL'!G:O,5,FALSE))</f>
        <v/>
      </c>
      <c r="I76" s="46"/>
      <c r="J76" t="str">
        <f ca="1" t="shared" si="1"/>
        <v/>
      </c>
    </row>
    <row r="77" spans="1:10" ht="21.95" customHeight="1">
      <c r="A77" s="20" t="str">
        <f>VLOOKUP(E77,'Q3.SL'!G:O,8,FALSE)</f>
        <v/>
      </c>
      <c r="B77" s="21" t="str">
        <f>_xlfn.IFERROR(VLOOKUP(E77,'Rec.'!B:H,4,FALSE),"")</f>
        <v/>
      </c>
      <c r="C77" s="21" t="str">
        <f>_xlfn.IFERROR(VLOOKUP(E77,'Rec.'!B:H,5,FALSE),"")</f>
        <v/>
      </c>
      <c r="D77" s="20" t="str">
        <f>_xlfn.IFERROR(VLOOKUP(E77,'Rec.'!B:H,6,FALSE),"")</f>
        <v/>
      </c>
      <c r="E77" s="20" t="str">
        <f>_xlfn.IFERROR(VLOOKUP(ROW()-8,'Q3.SL'!B:Q,6,FALSE),"")</f>
        <v/>
      </c>
      <c r="F77" s="20" t="str">
        <f>VLOOKUP(E77,'Q3.SL'!G:O,6,FALSE)</f>
        <v/>
      </c>
      <c r="G77" s="31" t="str">
        <f>IF(ROW()-8&gt;'Inf.'!$I$10,"",VLOOKUP(E77,'Q3.SL'!G:O,4,FALSE))</f>
        <v/>
      </c>
      <c r="H77" s="20" t="str">
        <f>IF(ROW()-8&gt;'Inf.'!$I$10,"",VLOOKUP(E77,'Q3.SL'!G:O,5,FALSE))</f>
        <v/>
      </c>
      <c r="I77" s="46"/>
      <c r="J77" t="str">
        <f ca="1" t="shared" si="1"/>
        <v/>
      </c>
    </row>
    <row r="78" spans="1:10" ht="21.95" customHeight="1">
      <c r="A78" s="20" t="str">
        <f>VLOOKUP(E78,'Q3.SL'!G:O,8,FALSE)</f>
        <v/>
      </c>
      <c r="B78" s="21" t="str">
        <f>_xlfn.IFERROR(VLOOKUP(E78,'Rec.'!B:H,4,FALSE),"")</f>
        <v/>
      </c>
      <c r="C78" s="21" t="str">
        <f>_xlfn.IFERROR(VLOOKUP(E78,'Rec.'!B:H,5,FALSE),"")</f>
        <v/>
      </c>
      <c r="D78" s="20" t="str">
        <f>_xlfn.IFERROR(VLOOKUP(E78,'Rec.'!B:H,6,FALSE),"")</f>
        <v/>
      </c>
      <c r="E78" s="20" t="str">
        <f>_xlfn.IFERROR(VLOOKUP(ROW()-8,'Q3.SL'!B:Q,6,FALSE),"")</f>
        <v/>
      </c>
      <c r="F78" s="20" t="str">
        <f>VLOOKUP(E78,'Q3.SL'!G:O,6,FALSE)</f>
        <v/>
      </c>
      <c r="G78" s="31" t="str">
        <f>IF(ROW()-8&gt;'Inf.'!$I$10,"",VLOOKUP(E78,'Q3.SL'!G:O,4,FALSE))</f>
        <v/>
      </c>
      <c r="H78" s="20" t="str">
        <f>IF(ROW()-8&gt;'Inf.'!$I$10,"",VLOOKUP(E78,'Q3.SL'!G:O,5,FALSE))</f>
        <v/>
      </c>
      <c r="I78" s="46"/>
      <c r="J78" t="str">
        <f ca="1" t="shared" si="1"/>
        <v/>
      </c>
    </row>
    <row r="79" spans="1:10" ht="21.95" customHeight="1">
      <c r="A79" s="20" t="str">
        <f>VLOOKUP(E79,'Q3.SL'!G:O,8,FALSE)</f>
        <v/>
      </c>
      <c r="B79" s="21" t="str">
        <f>_xlfn.IFERROR(VLOOKUP(E79,'Rec.'!B:H,4,FALSE),"")</f>
        <v/>
      </c>
      <c r="C79" s="21" t="str">
        <f>_xlfn.IFERROR(VLOOKUP(E79,'Rec.'!B:H,5,FALSE),"")</f>
        <v/>
      </c>
      <c r="D79" s="20" t="str">
        <f>_xlfn.IFERROR(VLOOKUP(E79,'Rec.'!B:H,6,FALSE),"")</f>
        <v/>
      </c>
      <c r="E79" s="20" t="str">
        <f>_xlfn.IFERROR(VLOOKUP(ROW()-8,'Q3.SL'!B:Q,6,FALSE),"")</f>
        <v/>
      </c>
      <c r="F79" s="20" t="str">
        <f>VLOOKUP(E79,'Q3.SL'!G:O,6,FALSE)</f>
        <v/>
      </c>
      <c r="G79" s="31" t="str">
        <f>IF(ROW()-8&gt;'Inf.'!$I$10,"",VLOOKUP(E79,'Q3.SL'!G:O,4,FALSE))</f>
        <v/>
      </c>
      <c r="H79" s="20" t="str">
        <f>IF(ROW()-8&gt;'Inf.'!$I$10,"",VLOOKUP(E79,'Q3.SL'!G:O,5,FALSE))</f>
        <v/>
      </c>
      <c r="I79" s="46"/>
      <c r="J79" t="str">
        <f ca="1" t="shared" si="1"/>
        <v/>
      </c>
    </row>
    <row r="80" spans="1:10" ht="21.95" customHeight="1">
      <c r="A80" s="20" t="str">
        <f>VLOOKUP(E80,'Q3.SL'!G:O,8,FALSE)</f>
        <v/>
      </c>
      <c r="B80" s="21" t="str">
        <f>_xlfn.IFERROR(VLOOKUP(E80,'Rec.'!B:H,4,FALSE),"")</f>
        <v/>
      </c>
      <c r="C80" s="21" t="str">
        <f>_xlfn.IFERROR(VLOOKUP(E80,'Rec.'!B:H,5,FALSE),"")</f>
        <v/>
      </c>
      <c r="D80" s="20" t="str">
        <f>_xlfn.IFERROR(VLOOKUP(E80,'Rec.'!B:H,6,FALSE),"")</f>
        <v/>
      </c>
      <c r="E80" s="20" t="str">
        <f>_xlfn.IFERROR(VLOOKUP(ROW()-8,'Q3.SL'!B:Q,6,FALSE),"")</f>
        <v/>
      </c>
      <c r="F80" s="20" t="str">
        <f>VLOOKUP(E80,'Q3.SL'!G:O,6,FALSE)</f>
        <v/>
      </c>
      <c r="G80" s="31" t="str">
        <f>IF(ROW()-8&gt;'Inf.'!$I$10,"",VLOOKUP(E80,'Q3.SL'!G:O,4,FALSE))</f>
        <v/>
      </c>
      <c r="H80" s="20" t="str">
        <f>IF(ROW()-8&gt;'Inf.'!$I$10,"",VLOOKUP(E80,'Q3.SL'!G:O,5,FALSE))</f>
        <v/>
      </c>
      <c r="I80" s="46"/>
      <c r="J80" t="str">
        <f ca="1" t="shared" si="1"/>
        <v/>
      </c>
    </row>
    <row r="81" spans="1:10" ht="21.95" customHeight="1">
      <c r="A81" s="20" t="str">
        <f>VLOOKUP(E81,'Q3.SL'!G:O,8,FALSE)</f>
        <v/>
      </c>
      <c r="B81" s="21" t="str">
        <f>_xlfn.IFERROR(VLOOKUP(E81,'Rec.'!B:H,4,FALSE),"")</f>
        <v/>
      </c>
      <c r="C81" s="21" t="str">
        <f>_xlfn.IFERROR(VLOOKUP(E81,'Rec.'!B:H,5,FALSE),"")</f>
        <v/>
      </c>
      <c r="D81" s="20" t="str">
        <f>_xlfn.IFERROR(VLOOKUP(E81,'Rec.'!B:H,6,FALSE),"")</f>
        <v/>
      </c>
      <c r="E81" s="20" t="str">
        <f>_xlfn.IFERROR(VLOOKUP(ROW()-8,'Q3.SL'!B:Q,6,FALSE),"")</f>
        <v/>
      </c>
      <c r="F81" s="20" t="str">
        <f>VLOOKUP(E81,'Q3.SL'!G:O,6,FALSE)</f>
        <v/>
      </c>
      <c r="G81" s="31" t="str">
        <f>IF(ROW()-8&gt;'Inf.'!$I$10,"",VLOOKUP(E81,'Q3.SL'!G:O,4,FALSE))</f>
        <v/>
      </c>
      <c r="H81" s="20" t="str">
        <f>IF(ROW()-8&gt;'Inf.'!$I$10,"",VLOOKUP(E81,'Q3.SL'!G:O,5,FALSE))</f>
        <v/>
      </c>
      <c r="I81" s="46"/>
      <c r="J81" t="str">
        <f ca="1" t="shared" si="1"/>
        <v/>
      </c>
    </row>
    <row r="82" spans="1:10" ht="21.95" customHeight="1">
      <c r="A82" s="20" t="str">
        <f>VLOOKUP(E82,'Q3.SL'!G:O,8,FALSE)</f>
        <v/>
      </c>
      <c r="B82" s="21" t="str">
        <f>_xlfn.IFERROR(VLOOKUP(E82,'Rec.'!B:H,4,FALSE),"")</f>
        <v/>
      </c>
      <c r="C82" s="21" t="str">
        <f>_xlfn.IFERROR(VLOOKUP(E82,'Rec.'!B:H,5,FALSE),"")</f>
        <v/>
      </c>
      <c r="D82" s="20" t="str">
        <f>_xlfn.IFERROR(VLOOKUP(E82,'Rec.'!B:H,6,FALSE),"")</f>
        <v/>
      </c>
      <c r="E82" s="20" t="str">
        <f>_xlfn.IFERROR(VLOOKUP(ROW()-8,'Q3.SL'!B:Q,6,FALSE),"")</f>
        <v/>
      </c>
      <c r="F82" s="20" t="str">
        <f>VLOOKUP(E82,'Q3.SL'!G:O,6,FALSE)</f>
        <v/>
      </c>
      <c r="G82" s="31" t="str">
        <f>IF(ROW()-8&gt;'Inf.'!$I$10,"",VLOOKUP(E82,'Q3.SL'!G:O,4,FALSE))</f>
        <v/>
      </c>
      <c r="H82" s="20" t="str">
        <f>IF(ROW()-8&gt;'Inf.'!$I$10,"",VLOOKUP(E82,'Q3.SL'!G:O,5,FALSE))</f>
        <v/>
      </c>
      <c r="I82" s="46"/>
      <c r="J82" t="str">
        <f ca="1" t="shared" si="1"/>
        <v/>
      </c>
    </row>
    <row r="83" spans="1:10" ht="21.95" customHeight="1">
      <c r="A83" s="20" t="str">
        <f>VLOOKUP(E83,'Q3.SL'!G:O,8,FALSE)</f>
        <v/>
      </c>
      <c r="B83" s="21" t="str">
        <f>_xlfn.IFERROR(VLOOKUP(E83,'Rec.'!B:H,4,FALSE),"")</f>
        <v/>
      </c>
      <c r="C83" s="21" t="str">
        <f>_xlfn.IFERROR(VLOOKUP(E83,'Rec.'!B:H,5,FALSE),"")</f>
        <v/>
      </c>
      <c r="D83" s="20" t="str">
        <f>_xlfn.IFERROR(VLOOKUP(E83,'Rec.'!B:H,6,FALSE),"")</f>
        <v/>
      </c>
      <c r="E83" s="20" t="str">
        <f>_xlfn.IFERROR(VLOOKUP(ROW()-8,'Q3.SL'!B:Q,6,FALSE),"")</f>
        <v/>
      </c>
      <c r="F83" s="20" t="str">
        <f>VLOOKUP(E83,'Q3.SL'!G:O,6,FALSE)</f>
        <v/>
      </c>
      <c r="G83" s="31" t="str">
        <f>IF(ROW()-8&gt;'Inf.'!$I$10,"",VLOOKUP(E83,'Q3.SL'!G:O,4,FALSE))</f>
        <v/>
      </c>
      <c r="H83" s="20" t="str">
        <f>IF(ROW()-8&gt;'Inf.'!$I$10,"",VLOOKUP(E83,'Q3.SL'!G:O,5,FALSE))</f>
        <v/>
      </c>
      <c r="I83" s="46"/>
      <c r="J83" t="str">
        <f ca="1" t="shared" si="1"/>
        <v/>
      </c>
    </row>
    <row r="84" spans="1:10" ht="21.95" customHeight="1">
      <c r="A84" s="20" t="str">
        <f>VLOOKUP(E84,'Q3.SL'!G:O,8,FALSE)</f>
        <v/>
      </c>
      <c r="B84" s="21" t="str">
        <f>_xlfn.IFERROR(VLOOKUP(E84,'Rec.'!B:H,4,FALSE),"")</f>
        <v/>
      </c>
      <c r="C84" s="21" t="str">
        <f>_xlfn.IFERROR(VLOOKUP(E84,'Rec.'!B:H,5,FALSE),"")</f>
        <v/>
      </c>
      <c r="D84" s="20" t="str">
        <f>_xlfn.IFERROR(VLOOKUP(E84,'Rec.'!B:H,6,FALSE),"")</f>
        <v/>
      </c>
      <c r="E84" s="20" t="str">
        <f>_xlfn.IFERROR(VLOOKUP(ROW()-8,'Q3.SL'!B:Q,6,FALSE),"")</f>
        <v/>
      </c>
      <c r="F84" s="20" t="str">
        <f>VLOOKUP(E84,'Q3.SL'!G:O,6,FALSE)</f>
        <v/>
      </c>
      <c r="G84" s="31" t="str">
        <f>IF(ROW()-8&gt;'Inf.'!$I$10,"",VLOOKUP(E84,'Q3.SL'!G:O,4,FALSE))</f>
        <v/>
      </c>
      <c r="H84" s="20" t="str">
        <f>IF(ROW()-8&gt;'Inf.'!$I$10,"",VLOOKUP(E84,'Q3.SL'!G:O,5,FALSE))</f>
        <v/>
      </c>
      <c r="I84" s="46"/>
      <c r="J84" t="str">
        <f ca="1" t="shared" si="1"/>
        <v/>
      </c>
    </row>
    <row r="85" spans="1:10" ht="21.95" customHeight="1">
      <c r="A85" s="20" t="str">
        <f>VLOOKUP(E85,'Q3.SL'!G:O,8,FALSE)</f>
        <v/>
      </c>
      <c r="B85" s="21" t="str">
        <f>_xlfn.IFERROR(VLOOKUP(E85,'Rec.'!B:H,4,FALSE),"")</f>
        <v/>
      </c>
      <c r="C85" s="21" t="str">
        <f>_xlfn.IFERROR(VLOOKUP(E85,'Rec.'!B:H,5,FALSE),"")</f>
        <v/>
      </c>
      <c r="D85" s="20" t="str">
        <f>_xlfn.IFERROR(VLOOKUP(E85,'Rec.'!B:H,6,FALSE),"")</f>
        <v/>
      </c>
      <c r="E85" s="20" t="str">
        <f>_xlfn.IFERROR(VLOOKUP(ROW()-8,'Q3.SL'!B:Q,6,FALSE),"")</f>
        <v/>
      </c>
      <c r="F85" s="20" t="str">
        <f>VLOOKUP(E85,'Q3.SL'!G:O,6,FALSE)</f>
        <v/>
      </c>
      <c r="G85" s="31" t="str">
        <f>IF(ROW()-8&gt;'Inf.'!$I$10,"",VLOOKUP(E85,'Q3.SL'!G:O,4,FALSE))</f>
        <v/>
      </c>
      <c r="H85" s="20" t="str">
        <f>IF(ROW()-8&gt;'Inf.'!$I$10,"",VLOOKUP(E85,'Q3.SL'!G:O,5,FALSE))</f>
        <v/>
      </c>
      <c r="I85" s="46"/>
      <c r="J85" t="str">
        <f ca="1" t="shared" si="1"/>
        <v/>
      </c>
    </row>
    <row r="86" spans="1:10" ht="21.95" customHeight="1">
      <c r="A86" s="20" t="str">
        <f>VLOOKUP(E86,'Q3.SL'!G:O,8,FALSE)</f>
        <v/>
      </c>
      <c r="B86" s="21" t="str">
        <f>_xlfn.IFERROR(VLOOKUP(E86,'Rec.'!B:H,4,FALSE),"")</f>
        <v/>
      </c>
      <c r="C86" s="21" t="str">
        <f>_xlfn.IFERROR(VLOOKUP(E86,'Rec.'!B:H,5,FALSE),"")</f>
        <v/>
      </c>
      <c r="D86" s="20" t="str">
        <f>_xlfn.IFERROR(VLOOKUP(E86,'Rec.'!B:H,6,FALSE),"")</f>
        <v/>
      </c>
      <c r="E86" s="20" t="str">
        <f>_xlfn.IFERROR(VLOOKUP(ROW()-8,'Q3.SL'!B:Q,6,FALSE),"")</f>
        <v/>
      </c>
      <c r="F86" s="20" t="str">
        <f>VLOOKUP(E86,'Q3.SL'!G:O,6,FALSE)</f>
        <v/>
      </c>
      <c r="G86" s="31" t="str">
        <f>IF(ROW()-8&gt;'Inf.'!$I$10,"",VLOOKUP(E86,'Q3.SL'!G:O,4,FALSE))</f>
        <v/>
      </c>
      <c r="H86" s="20" t="str">
        <f>IF(ROW()-8&gt;'Inf.'!$I$10,"",VLOOKUP(E86,'Q3.SL'!G:O,5,FALSE))</f>
        <v/>
      </c>
      <c r="I86" s="46"/>
      <c r="J86" t="str">
        <f ca="1" t="shared" si="1"/>
        <v/>
      </c>
    </row>
    <row r="87" spans="1:10" ht="21.95" customHeight="1">
      <c r="A87" s="20" t="str">
        <f>VLOOKUP(E87,'Q3.SL'!G:O,8,FALSE)</f>
        <v/>
      </c>
      <c r="B87" s="21" t="str">
        <f>_xlfn.IFERROR(VLOOKUP(E87,'Rec.'!B:H,4,FALSE),"")</f>
        <v/>
      </c>
      <c r="C87" s="21" t="str">
        <f>_xlfn.IFERROR(VLOOKUP(E87,'Rec.'!B:H,5,FALSE),"")</f>
        <v/>
      </c>
      <c r="D87" s="20" t="str">
        <f>_xlfn.IFERROR(VLOOKUP(E87,'Rec.'!B:H,6,FALSE),"")</f>
        <v/>
      </c>
      <c r="E87" s="20" t="str">
        <f>_xlfn.IFERROR(VLOOKUP(ROW()-8,'Q3.SL'!B:Q,6,FALSE),"")</f>
        <v/>
      </c>
      <c r="F87" s="20" t="str">
        <f>VLOOKUP(E87,'Q3.SL'!G:O,6,FALSE)</f>
        <v/>
      </c>
      <c r="G87" s="31" t="str">
        <f>IF(ROW()-8&gt;'Inf.'!$I$10,"",VLOOKUP(E87,'Q3.SL'!G:O,4,FALSE))</f>
        <v/>
      </c>
      <c r="H87" s="20" t="str">
        <f>IF(ROW()-8&gt;'Inf.'!$I$10,"",VLOOKUP(E87,'Q3.SL'!G:O,5,FALSE))</f>
        <v/>
      </c>
      <c r="I87" s="46"/>
      <c r="J87" t="str">
        <f ca="1" t="shared" si="1"/>
        <v/>
      </c>
    </row>
    <row r="88" spans="1:10" ht="21.95" customHeight="1">
      <c r="A88" s="20" t="str">
        <f>VLOOKUP(E88,'Q3.SL'!G:O,8,FALSE)</f>
        <v/>
      </c>
      <c r="B88" s="21" t="str">
        <f>_xlfn.IFERROR(VLOOKUP(E88,'Rec.'!B:H,4,FALSE),"")</f>
        <v/>
      </c>
      <c r="C88" s="21" t="str">
        <f>_xlfn.IFERROR(VLOOKUP(E88,'Rec.'!B:H,5,FALSE),"")</f>
        <v/>
      </c>
      <c r="D88" s="20" t="str">
        <f>_xlfn.IFERROR(VLOOKUP(E88,'Rec.'!B:H,6,FALSE),"")</f>
        <v/>
      </c>
      <c r="E88" s="20" t="str">
        <f>_xlfn.IFERROR(VLOOKUP(ROW()-8,'Q3.SL'!B:Q,6,FALSE),"")</f>
        <v/>
      </c>
      <c r="F88" s="20" t="str">
        <f>VLOOKUP(E88,'Q3.SL'!G:O,6,FALSE)</f>
        <v/>
      </c>
      <c r="G88" s="31" t="str">
        <f>IF(ROW()-8&gt;'Inf.'!$I$10,"",VLOOKUP(E88,'Q3.SL'!G:O,4,FALSE))</f>
        <v/>
      </c>
      <c r="H88" s="20" t="str">
        <f>IF(ROW()-8&gt;'Inf.'!$I$10,"",VLOOKUP(E88,'Q3.SL'!G:O,5,FALSE))</f>
        <v/>
      </c>
      <c r="I88" s="46"/>
      <c r="J88" t="str">
        <f ca="1" t="shared" si="1"/>
        <v/>
      </c>
    </row>
    <row r="89" spans="1:10" ht="21.95" customHeight="1">
      <c r="A89" s="20" t="str">
        <f>VLOOKUP(E89,'Q3.SL'!G:O,8,FALSE)</f>
        <v/>
      </c>
      <c r="B89" s="21" t="str">
        <f>_xlfn.IFERROR(VLOOKUP(E89,'Rec.'!B:H,4,FALSE),"")</f>
        <v/>
      </c>
      <c r="C89" s="21" t="str">
        <f>_xlfn.IFERROR(VLOOKUP(E89,'Rec.'!B:H,5,FALSE),"")</f>
        <v/>
      </c>
      <c r="D89" s="20" t="str">
        <f>_xlfn.IFERROR(VLOOKUP(E89,'Rec.'!B:H,6,FALSE),"")</f>
        <v/>
      </c>
      <c r="E89" s="20" t="str">
        <f>_xlfn.IFERROR(VLOOKUP(ROW()-8,'Q3.SL'!B:Q,6,FALSE),"")</f>
        <v/>
      </c>
      <c r="F89" s="20" t="str">
        <f>VLOOKUP(E89,'Q3.SL'!G:O,6,FALSE)</f>
        <v/>
      </c>
      <c r="G89" s="31" t="str">
        <f>IF(ROW()-8&gt;'Inf.'!$I$10,"",VLOOKUP(E89,'Q3.SL'!G:O,4,FALSE))</f>
        <v/>
      </c>
      <c r="H89" s="20" t="str">
        <f>IF(ROW()-8&gt;'Inf.'!$I$10,"",VLOOKUP(E89,'Q3.SL'!G:O,5,FALSE))</f>
        <v/>
      </c>
      <c r="I89" s="46"/>
      <c r="J89" t="str">
        <f ca="1" t="shared" si="1"/>
        <v/>
      </c>
    </row>
    <row r="90" spans="1:10" ht="21.95" customHeight="1">
      <c r="A90" s="20" t="str">
        <f>VLOOKUP(E90,'Q3.SL'!G:O,8,FALSE)</f>
        <v/>
      </c>
      <c r="B90" s="21" t="str">
        <f>_xlfn.IFERROR(VLOOKUP(E90,'Rec.'!B:H,4,FALSE),"")</f>
        <v/>
      </c>
      <c r="C90" s="21" t="str">
        <f>_xlfn.IFERROR(VLOOKUP(E90,'Rec.'!B:H,5,FALSE),"")</f>
        <v/>
      </c>
      <c r="D90" s="20" t="str">
        <f>_xlfn.IFERROR(VLOOKUP(E90,'Rec.'!B:H,6,FALSE),"")</f>
        <v/>
      </c>
      <c r="E90" s="20" t="str">
        <f>_xlfn.IFERROR(VLOOKUP(ROW()-8,'Q3.SL'!B:Q,6,FALSE),"")</f>
        <v/>
      </c>
      <c r="F90" s="20" t="str">
        <f>VLOOKUP(E90,'Q3.SL'!G:O,6,FALSE)</f>
        <v/>
      </c>
      <c r="G90" s="31" t="str">
        <f>IF(ROW()-8&gt;'Inf.'!$I$10,"",VLOOKUP(E90,'Q3.SL'!G:O,4,FALSE))</f>
        <v/>
      </c>
      <c r="H90" s="20" t="str">
        <f>IF(ROW()-8&gt;'Inf.'!$I$10,"",VLOOKUP(E90,'Q3.SL'!G:O,5,FALSE))</f>
        <v/>
      </c>
      <c r="I90" s="46"/>
      <c r="J90" t="str">
        <f ca="1" t="shared" si="1"/>
        <v/>
      </c>
    </row>
    <row r="91" spans="1:10" ht="21.95" customHeight="1">
      <c r="A91" s="20" t="str">
        <f>VLOOKUP(E91,'Q3.SL'!G:O,8,FALSE)</f>
        <v/>
      </c>
      <c r="B91" s="21" t="str">
        <f>_xlfn.IFERROR(VLOOKUP(E91,'Rec.'!B:H,4,FALSE),"")</f>
        <v/>
      </c>
      <c r="C91" s="21" t="str">
        <f>_xlfn.IFERROR(VLOOKUP(E91,'Rec.'!B:H,5,FALSE),"")</f>
        <v/>
      </c>
      <c r="D91" s="20" t="str">
        <f>_xlfn.IFERROR(VLOOKUP(E91,'Rec.'!B:H,6,FALSE),"")</f>
        <v/>
      </c>
      <c r="E91" s="20" t="str">
        <f>_xlfn.IFERROR(VLOOKUP(ROW()-8,'Q3.SL'!B:Q,6,FALSE),"")</f>
        <v/>
      </c>
      <c r="F91" s="20" t="str">
        <f>VLOOKUP(E91,'Q3.SL'!G:O,6,FALSE)</f>
        <v/>
      </c>
      <c r="G91" s="31" t="str">
        <f>IF(ROW()-8&gt;'Inf.'!$I$10,"",VLOOKUP(E91,'Q3.SL'!G:O,4,FALSE))</f>
        <v/>
      </c>
      <c r="H91" s="20" t="str">
        <f>IF(ROW()-8&gt;'Inf.'!$I$10,"",VLOOKUP(E91,'Q3.SL'!G:O,5,FALSE))</f>
        <v/>
      </c>
      <c r="I91" s="46"/>
      <c r="J91" t="str">
        <f ca="1" t="shared" si="1"/>
        <v/>
      </c>
    </row>
    <row r="92" spans="1:10" ht="21.95" customHeight="1">
      <c r="A92" s="20" t="str">
        <f>VLOOKUP(E92,'Q3.SL'!G:O,8,FALSE)</f>
        <v/>
      </c>
      <c r="B92" s="21" t="str">
        <f>_xlfn.IFERROR(VLOOKUP(E92,'Rec.'!B:H,4,FALSE),"")</f>
        <v/>
      </c>
      <c r="C92" s="21" t="str">
        <f>_xlfn.IFERROR(VLOOKUP(E92,'Rec.'!B:H,5,FALSE),"")</f>
        <v/>
      </c>
      <c r="D92" s="20" t="str">
        <f>_xlfn.IFERROR(VLOOKUP(E92,'Rec.'!B:H,6,FALSE),"")</f>
        <v/>
      </c>
      <c r="E92" s="20" t="str">
        <f>_xlfn.IFERROR(VLOOKUP(ROW()-8,'Q3.SL'!B:Q,6,FALSE),"")</f>
        <v/>
      </c>
      <c r="F92" s="20" t="str">
        <f>VLOOKUP(E92,'Q3.SL'!G:O,6,FALSE)</f>
        <v/>
      </c>
      <c r="G92" s="31" t="str">
        <f>IF(ROW()-8&gt;'Inf.'!$I$10,"",VLOOKUP(E92,'Q3.SL'!G:O,4,FALSE))</f>
        <v/>
      </c>
      <c r="H92" s="20" t="str">
        <f>IF(ROW()-8&gt;'Inf.'!$I$10,"",VLOOKUP(E92,'Q3.SL'!G:O,5,FALSE))</f>
        <v/>
      </c>
      <c r="I92" s="46"/>
      <c r="J92" t="str">
        <f ca="1" t="shared" si="1"/>
        <v/>
      </c>
    </row>
    <row r="93" spans="1:10" ht="21.95" customHeight="1">
      <c r="A93" s="20" t="str">
        <f>VLOOKUP(E93,'Q3.SL'!G:O,8,FALSE)</f>
        <v/>
      </c>
      <c r="B93" s="21" t="str">
        <f>_xlfn.IFERROR(VLOOKUP(E93,'Rec.'!B:H,4,FALSE),"")</f>
        <v/>
      </c>
      <c r="C93" s="21" t="str">
        <f>_xlfn.IFERROR(VLOOKUP(E93,'Rec.'!B:H,5,FALSE),"")</f>
        <v/>
      </c>
      <c r="D93" s="20" t="str">
        <f>_xlfn.IFERROR(VLOOKUP(E93,'Rec.'!B:H,6,FALSE),"")</f>
        <v/>
      </c>
      <c r="E93" s="20" t="str">
        <f>_xlfn.IFERROR(VLOOKUP(ROW()-8,'Q3.SL'!B:Q,6,FALSE),"")</f>
        <v/>
      </c>
      <c r="F93" s="20" t="str">
        <f>VLOOKUP(E93,'Q3.SL'!G:O,6,FALSE)</f>
        <v/>
      </c>
      <c r="G93" s="31" t="str">
        <f>IF(ROW()-8&gt;'Inf.'!$I$10,"",VLOOKUP(E93,'Q3.SL'!G:O,4,FALSE))</f>
        <v/>
      </c>
      <c r="H93" s="20" t="str">
        <f>IF(ROW()-8&gt;'Inf.'!$I$10,"",VLOOKUP(E93,'Q3.SL'!G:O,5,FALSE))</f>
        <v/>
      </c>
      <c r="I93" s="46"/>
      <c r="J93" t="str">
        <f ca="1" t="shared" si="1"/>
        <v/>
      </c>
    </row>
    <row r="94" spans="1:10" ht="21.95" customHeight="1">
      <c r="A94" s="20" t="str">
        <f>VLOOKUP(E94,'Q3.SL'!G:O,8,FALSE)</f>
        <v/>
      </c>
      <c r="B94" s="21" t="str">
        <f>_xlfn.IFERROR(VLOOKUP(E94,'Rec.'!B:H,4,FALSE),"")</f>
        <v/>
      </c>
      <c r="C94" s="21" t="str">
        <f>_xlfn.IFERROR(VLOOKUP(E94,'Rec.'!B:H,5,FALSE),"")</f>
        <v/>
      </c>
      <c r="D94" s="20" t="str">
        <f>_xlfn.IFERROR(VLOOKUP(E94,'Rec.'!B:H,6,FALSE),"")</f>
        <v/>
      </c>
      <c r="E94" s="20" t="str">
        <f>_xlfn.IFERROR(VLOOKUP(ROW()-8,'Q3.SL'!B:Q,6,FALSE),"")</f>
        <v/>
      </c>
      <c r="F94" s="20" t="str">
        <f>VLOOKUP(E94,'Q3.SL'!G:O,6,FALSE)</f>
        <v/>
      </c>
      <c r="G94" s="31" t="str">
        <f>IF(ROW()-8&gt;'Inf.'!$I$10,"",VLOOKUP(E94,'Q3.SL'!G:O,4,FALSE))</f>
        <v/>
      </c>
      <c r="H94" s="20" t="str">
        <f>IF(ROW()-8&gt;'Inf.'!$I$10,"",VLOOKUP(E94,'Q3.SL'!G:O,5,FALSE))</f>
        <v/>
      </c>
      <c r="I94" s="46"/>
      <c r="J94" t="str">
        <f ca="1" t="shared" si="1"/>
        <v/>
      </c>
    </row>
    <row r="95" spans="1:10" ht="21.95" customHeight="1">
      <c r="A95" s="20" t="str">
        <f>VLOOKUP(E95,'Q3.SL'!G:O,8,FALSE)</f>
        <v/>
      </c>
      <c r="B95" s="21" t="str">
        <f>_xlfn.IFERROR(VLOOKUP(E95,'Rec.'!B:H,4,FALSE),"")</f>
        <v/>
      </c>
      <c r="C95" s="21" t="str">
        <f>_xlfn.IFERROR(VLOOKUP(E95,'Rec.'!B:H,5,FALSE),"")</f>
        <v/>
      </c>
      <c r="D95" s="20" t="str">
        <f>_xlfn.IFERROR(VLOOKUP(E95,'Rec.'!B:H,6,FALSE),"")</f>
        <v/>
      </c>
      <c r="E95" s="20" t="str">
        <f>_xlfn.IFERROR(VLOOKUP(ROW()-8,'Q3.SL'!B:Q,6,FALSE),"")</f>
        <v/>
      </c>
      <c r="F95" s="20" t="str">
        <f>VLOOKUP(E95,'Q3.SL'!G:O,6,FALSE)</f>
        <v/>
      </c>
      <c r="G95" s="31" t="str">
        <f>IF(ROW()-8&gt;'Inf.'!$I$10,"",VLOOKUP(E95,'Q3.SL'!G:O,4,FALSE))</f>
        <v/>
      </c>
      <c r="H95" s="20" t="str">
        <f>IF(ROW()-8&gt;'Inf.'!$I$10,"",VLOOKUP(E95,'Q3.SL'!G:O,5,FALSE))</f>
        <v/>
      </c>
      <c r="I95" s="46"/>
      <c r="J95" t="str">
        <f ca="1" t="shared" si="1"/>
        <v/>
      </c>
    </row>
    <row r="96" spans="1:10" ht="21.95" customHeight="1">
      <c r="A96" s="20" t="str">
        <f>VLOOKUP(E96,'Q3.SL'!G:O,8,FALSE)</f>
        <v/>
      </c>
      <c r="B96" s="21" t="str">
        <f>_xlfn.IFERROR(VLOOKUP(E96,'Rec.'!B:H,4,FALSE),"")</f>
        <v/>
      </c>
      <c r="C96" s="21" t="str">
        <f>_xlfn.IFERROR(VLOOKUP(E96,'Rec.'!B:H,5,FALSE),"")</f>
        <v/>
      </c>
      <c r="D96" s="20" t="str">
        <f>_xlfn.IFERROR(VLOOKUP(E96,'Rec.'!B:H,6,FALSE),"")</f>
        <v/>
      </c>
      <c r="E96" s="20" t="str">
        <f>_xlfn.IFERROR(VLOOKUP(ROW()-8,'Q3.SL'!B:Q,6,FALSE),"")</f>
        <v/>
      </c>
      <c r="F96" s="20" t="str">
        <f>VLOOKUP(E96,'Q3.SL'!G:O,6,FALSE)</f>
        <v/>
      </c>
      <c r="G96" s="31" t="str">
        <f>IF(ROW()-8&gt;'Inf.'!$I$10,"",VLOOKUP(E96,'Q3.SL'!G:O,4,FALSE))</f>
        <v/>
      </c>
      <c r="H96" s="20" t="str">
        <f>IF(ROW()-8&gt;'Inf.'!$I$10,"",VLOOKUP(E96,'Q3.SL'!G:O,5,FALSE))</f>
        <v/>
      </c>
      <c r="I96" s="46"/>
      <c r="J96" t="str">
        <f ca="1" t="shared" si="1"/>
        <v/>
      </c>
    </row>
    <row r="97" spans="1:10" ht="21.95" customHeight="1">
      <c r="A97" s="20" t="str">
        <f>VLOOKUP(E97,'Q3.SL'!G:O,8,FALSE)</f>
        <v/>
      </c>
      <c r="B97" s="21" t="str">
        <f>_xlfn.IFERROR(VLOOKUP(E97,'Rec.'!B:H,4,FALSE),"")</f>
        <v/>
      </c>
      <c r="C97" s="21" t="str">
        <f>_xlfn.IFERROR(VLOOKUP(E97,'Rec.'!B:H,5,FALSE),"")</f>
        <v/>
      </c>
      <c r="D97" s="20" t="str">
        <f>_xlfn.IFERROR(VLOOKUP(E97,'Rec.'!B:H,6,FALSE),"")</f>
        <v/>
      </c>
      <c r="E97" s="20" t="str">
        <f>_xlfn.IFERROR(VLOOKUP(ROW()-8,'Q3.SL'!B:Q,6,FALSE),"")</f>
        <v/>
      </c>
      <c r="F97" s="20" t="str">
        <f>VLOOKUP(E97,'Q3.SL'!G:O,6,FALSE)</f>
        <v/>
      </c>
      <c r="G97" s="31" t="str">
        <f>IF(ROW()-8&gt;'Inf.'!$I$10,"",VLOOKUP(E97,'Q3.SL'!G:O,4,FALSE))</f>
        <v/>
      </c>
      <c r="H97" s="20" t="str">
        <f>IF(ROW()-8&gt;'Inf.'!$I$10,"",VLOOKUP(E97,'Q3.SL'!G:O,5,FALSE))</f>
        <v/>
      </c>
      <c r="I97" s="46"/>
      <c r="J97" t="str">
        <f ca="1" t="shared" si="1"/>
        <v/>
      </c>
    </row>
    <row r="98" spans="1:10" ht="21.95" customHeight="1">
      <c r="A98" s="20" t="str">
        <f>VLOOKUP(E98,'Q3.SL'!G:O,8,FALSE)</f>
        <v/>
      </c>
      <c r="B98" s="21" t="str">
        <f>_xlfn.IFERROR(VLOOKUP(E98,'Rec.'!B:H,4,FALSE),"")</f>
        <v/>
      </c>
      <c r="C98" s="21" t="str">
        <f>_xlfn.IFERROR(VLOOKUP(E98,'Rec.'!B:H,5,FALSE),"")</f>
        <v/>
      </c>
      <c r="D98" s="20" t="str">
        <f>_xlfn.IFERROR(VLOOKUP(E98,'Rec.'!B:H,6,FALSE),"")</f>
        <v/>
      </c>
      <c r="E98" s="20" t="str">
        <f>_xlfn.IFERROR(VLOOKUP(ROW()-8,'Q3.SL'!B:Q,6,FALSE),"")</f>
        <v/>
      </c>
      <c r="F98" s="20" t="str">
        <f>VLOOKUP(E98,'Q3.SL'!G:O,6,FALSE)</f>
        <v/>
      </c>
      <c r="G98" s="31" t="str">
        <f>IF(ROW()-8&gt;'Inf.'!$I$10,"",VLOOKUP(E98,'Q3.SL'!G:O,4,FALSE))</f>
        <v/>
      </c>
      <c r="H98" s="20" t="str">
        <f>IF(ROW()-8&gt;'Inf.'!$I$10,"",VLOOKUP(E98,'Q3.SL'!G:O,5,FALSE))</f>
        <v/>
      </c>
      <c r="I98" s="46"/>
      <c r="J98" t="str">
        <f ca="1" t="shared" si="1"/>
        <v/>
      </c>
    </row>
    <row r="99" spans="1:10" ht="21.95" customHeight="1">
      <c r="A99" s="20" t="str">
        <f>VLOOKUP(E99,'Q3.SL'!G:O,8,FALSE)</f>
        <v/>
      </c>
      <c r="B99" s="21" t="str">
        <f>_xlfn.IFERROR(VLOOKUP(E99,'Rec.'!B:H,4,FALSE),"")</f>
        <v/>
      </c>
      <c r="C99" s="21" t="str">
        <f>_xlfn.IFERROR(VLOOKUP(E99,'Rec.'!B:H,5,FALSE),"")</f>
        <v/>
      </c>
      <c r="D99" s="20" t="str">
        <f>_xlfn.IFERROR(VLOOKUP(E99,'Rec.'!B:H,6,FALSE),"")</f>
        <v/>
      </c>
      <c r="E99" s="20" t="str">
        <f>_xlfn.IFERROR(VLOOKUP(ROW()-8,'Q3.SL'!B:Q,6,FALSE),"")</f>
        <v/>
      </c>
      <c r="F99" s="20" t="str">
        <f>VLOOKUP(E99,'Q3.SL'!G:O,6,FALSE)</f>
        <v/>
      </c>
      <c r="G99" s="31" t="str">
        <f>IF(ROW()-8&gt;'Inf.'!$I$10,"",VLOOKUP(E99,'Q3.SL'!G:O,4,FALSE))</f>
        <v/>
      </c>
      <c r="H99" s="20" t="str">
        <f>IF(ROW()-8&gt;'Inf.'!$I$10,"",VLOOKUP(E99,'Q3.SL'!G:O,5,FALSE))</f>
        <v/>
      </c>
      <c r="I99" s="46"/>
      <c r="J99" t="str">
        <f ca="1" t="shared" si="1"/>
        <v/>
      </c>
    </row>
    <row r="100" spans="1:10" ht="21.95" customHeight="1">
      <c r="A100" s="20" t="str">
        <f>VLOOKUP(E100,'Q3.SL'!G:O,8,FALSE)</f>
        <v/>
      </c>
      <c r="B100" s="21" t="str">
        <f>_xlfn.IFERROR(VLOOKUP(E100,'Rec.'!B:H,4,FALSE),"")</f>
        <v/>
      </c>
      <c r="C100" s="21" t="str">
        <f>_xlfn.IFERROR(VLOOKUP(E100,'Rec.'!B:H,5,FALSE),"")</f>
        <v/>
      </c>
      <c r="D100" s="20" t="str">
        <f>_xlfn.IFERROR(VLOOKUP(E100,'Rec.'!B:H,6,FALSE),"")</f>
        <v/>
      </c>
      <c r="E100" s="20" t="str">
        <f>_xlfn.IFERROR(VLOOKUP(ROW()-8,'Q3.SL'!B:Q,6,FALSE),"")</f>
        <v/>
      </c>
      <c r="F100" s="20" t="str">
        <f>VLOOKUP(E100,'Q3.SL'!G:O,6,FALSE)</f>
        <v/>
      </c>
      <c r="G100" s="31" t="str">
        <f>IF(ROW()-8&gt;'Inf.'!$I$10,"",VLOOKUP(E100,'Q3.SL'!G:O,4,FALSE))</f>
        <v/>
      </c>
      <c r="H100" s="20" t="str">
        <f>IF(ROW()-8&gt;'Inf.'!$I$10,"",VLOOKUP(E100,'Q3.SL'!G:O,5,FALSE))</f>
        <v/>
      </c>
      <c r="I100" s="46"/>
      <c r="J100" t="str">
        <f ca="1" t="shared" si="1"/>
        <v/>
      </c>
    </row>
    <row r="101" spans="1:10" ht="21.95" customHeight="1">
      <c r="A101" s="20" t="str">
        <f>VLOOKUP(E101,'Q3.SL'!G:O,8,FALSE)</f>
        <v/>
      </c>
      <c r="B101" s="21" t="str">
        <f>_xlfn.IFERROR(VLOOKUP(E101,'Rec.'!B:H,4,FALSE),"")</f>
        <v/>
      </c>
      <c r="C101" s="21" t="str">
        <f>_xlfn.IFERROR(VLOOKUP(E101,'Rec.'!B:H,5,FALSE),"")</f>
        <v/>
      </c>
      <c r="D101" s="20" t="str">
        <f>_xlfn.IFERROR(VLOOKUP(E101,'Rec.'!B:H,6,FALSE),"")</f>
        <v/>
      </c>
      <c r="E101" s="20" t="str">
        <f>_xlfn.IFERROR(VLOOKUP(ROW()-8,'Q3.SL'!B:Q,6,FALSE),"")</f>
        <v/>
      </c>
      <c r="F101" s="20" t="str">
        <f>VLOOKUP(E101,'Q3.SL'!G:O,6,FALSE)</f>
        <v/>
      </c>
      <c r="G101" s="31" t="str">
        <f>IF(ROW()-8&gt;'Inf.'!$I$10,"",VLOOKUP(E101,'Q3.SL'!G:O,4,FALSE))</f>
        <v/>
      </c>
      <c r="H101" s="20" t="str">
        <f>IF(ROW()-8&gt;'Inf.'!$I$10,"",VLOOKUP(E101,'Q3.SL'!G:O,5,FALSE))</f>
        <v/>
      </c>
      <c r="I101" s="46"/>
      <c r="J101" t="str">
        <f ca="1" t="shared" si="1"/>
        <v/>
      </c>
    </row>
    <row r="102" spans="1:10" ht="21.95" customHeight="1">
      <c r="A102" s="20" t="str">
        <f>VLOOKUP(E102,'Q3.SL'!G:O,8,FALSE)</f>
        <v/>
      </c>
      <c r="B102" s="21" t="str">
        <f>_xlfn.IFERROR(VLOOKUP(E102,'Rec.'!B:H,4,FALSE),"")</f>
        <v/>
      </c>
      <c r="C102" s="21" t="str">
        <f>_xlfn.IFERROR(VLOOKUP(E102,'Rec.'!B:H,5,FALSE),"")</f>
        <v/>
      </c>
      <c r="D102" s="20" t="str">
        <f>_xlfn.IFERROR(VLOOKUP(E102,'Rec.'!B:H,6,FALSE),"")</f>
        <v/>
      </c>
      <c r="E102" s="20" t="str">
        <f>_xlfn.IFERROR(VLOOKUP(ROW()-8,'Q3.SL'!B:Q,6,FALSE),"")</f>
        <v/>
      </c>
      <c r="F102" s="20" t="str">
        <f>VLOOKUP(E102,'Q3.SL'!G:O,6,FALSE)</f>
        <v/>
      </c>
      <c r="G102" s="31" t="str">
        <f>IF(ROW()-8&gt;'Inf.'!$I$10,"",VLOOKUP(E102,'Q3.SL'!G:O,4,FALSE))</f>
        <v/>
      </c>
      <c r="H102" s="20" t="str">
        <f>IF(ROW()-8&gt;'Inf.'!$I$10,"",VLOOKUP(E102,'Q3.SL'!G:O,5,FALSE))</f>
        <v/>
      </c>
      <c r="I102" s="46"/>
      <c r="J102" t="str">
        <f ca="1" t="shared" si="1"/>
        <v/>
      </c>
    </row>
    <row r="103" spans="1:10" ht="21.95" customHeight="1">
      <c r="A103" s="20" t="str">
        <f>VLOOKUP(E103,'Q3.SL'!G:O,8,FALSE)</f>
        <v/>
      </c>
      <c r="B103" s="21" t="str">
        <f>_xlfn.IFERROR(VLOOKUP(E103,'Rec.'!B:H,4,FALSE),"")</f>
        <v/>
      </c>
      <c r="C103" s="21" t="str">
        <f>_xlfn.IFERROR(VLOOKUP(E103,'Rec.'!B:H,5,FALSE),"")</f>
        <v/>
      </c>
      <c r="D103" s="20" t="str">
        <f>_xlfn.IFERROR(VLOOKUP(E103,'Rec.'!B:H,6,FALSE),"")</f>
        <v/>
      </c>
      <c r="E103" s="20" t="str">
        <f>_xlfn.IFERROR(VLOOKUP(ROW()-8,'Q3.SL'!B:Q,6,FALSE),"")</f>
        <v/>
      </c>
      <c r="F103" s="20" t="str">
        <f>VLOOKUP(E103,'Q3.SL'!G:O,6,FALSE)</f>
        <v/>
      </c>
      <c r="G103" s="31" t="str">
        <f>IF(ROW()-8&gt;'Inf.'!$I$10,"",VLOOKUP(E103,'Q3.SL'!G:O,4,FALSE))</f>
        <v/>
      </c>
      <c r="H103" s="20" t="str">
        <f>IF(ROW()-8&gt;'Inf.'!$I$10,"",VLOOKUP(E103,'Q3.SL'!G:O,5,FALSE))</f>
        <v/>
      </c>
      <c r="I103" s="46"/>
      <c r="J103" t="str">
        <f ca="1" t="shared" si="1"/>
        <v/>
      </c>
    </row>
    <row r="104" spans="1:10" ht="21.95" customHeight="1">
      <c r="A104" s="20" t="str">
        <f>VLOOKUP(E104,'Q3.SL'!G:O,8,FALSE)</f>
        <v/>
      </c>
      <c r="B104" s="21" t="str">
        <f>_xlfn.IFERROR(VLOOKUP(E104,'Rec.'!B:H,4,FALSE),"")</f>
        <v/>
      </c>
      <c r="C104" s="21" t="str">
        <f>_xlfn.IFERROR(VLOOKUP(E104,'Rec.'!B:H,5,FALSE),"")</f>
        <v/>
      </c>
      <c r="D104" s="20" t="str">
        <f>_xlfn.IFERROR(VLOOKUP(E104,'Rec.'!B:H,6,FALSE),"")</f>
        <v/>
      </c>
      <c r="E104" s="20" t="str">
        <f>_xlfn.IFERROR(VLOOKUP(ROW()-8,'Q3.SL'!B:Q,6,FALSE),"")</f>
        <v/>
      </c>
      <c r="F104" s="20" t="str">
        <f>VLOOKUP(E104,'Q3.SL'!G:O,6,FALSE)</f>
        <v/>
      </c>
      <c r="G104" s="31" t="str">
        <f>IF(ROW()-8&gt;'Inf.'!$I$10,"",VLOOKUP(E104,'Q3.SL'!G:O,4,FALSE))</f>
        <v/>
      </c>
      <c r="H104" s="20" t="str">
        <f>IF(ROW()-8&gt;'Inf.'!$I$10,"",VLOOKUP(E104,'Q3.SL'!G:O,5,FALSE))</f>
        <v/>
      </c>
      <c r="I104" s="46"/>
      <c r="J104" t="str">
        <f ca="1" t="shared" si="1"/>
        <v/>
      </c>
    </row>
    <row r="105" spans="1:10" ht="21.95" customHeight="1">
      <c r="A105" s="20" t="str">
        <f>VLOOKUP(E105,'Q3.SL'!G:O,8,FALSE)</f>
        <v/>
      </c>
      <c r="B105" s="21" t="str">
        <f>_xlfn.IFERROR(VLOOKUP(E105,'Rec.'!B:H,4,FALSE),"")</f>
        <v/>
      </c>
      <c r="C105" s="21" t="str">
        <f>_xlfn.IFERROR(VLOOKUP(E105,'Rec.'!B:H,5,FALSE),"")</f>
        <v/>
      </c>
      <c r="D105" s="20" t="str">
        <f>_xlfn.IFERROR(VLOOKUP(E105,'Rec.'!B:H,6,FALSE),"")</f>
        <v/>
      </c>
      <c r="E105" s="20" t="str">
        <f>_xlfn.IFERROR(VLOOKUP(ROW()-8,'Q3.SL'!B:Q,6,FALSE),"")</f>
        <v/>
      </c>
      <c r="F105" s="20" t="str">
        <f>VLOOKUP(E105,'Q3.SL'!G:O,6,FALSE)</f>
        <v/>
      </c>
      <c r="G105" s="31" t="str">
        <f>IF(ROW()-8&gt;'Inf.'!$I$10,"",VLOOKUP(E105,'Q3.SL'!G:O,4,FALSE))</f>
        <v/>
      </c>
      <c r="H105" s="20" t="str">
        <f>IF(ROW()-8&gt;'Inf.'!$I$10,"",VLOOKUP(E105,'Q3.SL'!G:O,5,FALSE))</f>
        <v/>
      </c>
      <c r="I105" s="46"/>
      <c r="J105" t="str">
        <f ca="1" t="shared" si="1"/>
        <v/>
      </c>
    </row>
    <row r="106" spans="1:10" ht="21.95" customHeight="1">
      <c r="A106" s="20" t="str">
        <f>VLOOKUP(E106,'Q3.SL'!G:O,8,FALSE)</f>
        <v/>
      </c>
      <c r="B106" s="21" t="str">
        <f>_xlfn.IFERROR(VLOOKUP(E106,'Rec.'!B:H,4,FALSE),"")</f>
        <v/>
      </c>
      <c r="C106" s="21" t="str">
        <f>_xlfn.IFERROR(VLOOKUP(E106,'Rec.'!B:H,5,FALSE),"")</f>
        <v/>
      </c>
      <c r="D106" s="20" t="str">
        <f>_xlfn.IFERROR(VLOOKUP(E106,'Rec.'!B:H,6,FALSE),"")</f>
        <v/>
      </c>
      <c r="E106" s="20" t="str">
        <f>_xlfn.IFERROR(VLOOKUP(ROW()-8,'Q3.SL'!B:Q,6,FALSE),"")</f>
        <v/>
      </c>
      <c r="F106" s="20" t="str">
        <f>VLOOKUP(E106,'Q3.SL'!G:O,6,FALSE)</f>
        <v/>
      </c>
      <c r="G106" s="31" t="str">
        <f>IF(ROW()-8&gt;'Inf.'!$I$10,"",VLOOKUP(E106,'Q3.SL'!G:O,4,FALSE))</f>
        <v/>
      </c>
      <c r="H106" s="20" t="str">
        <f>IF(ROW()-8&gt;'Inf.'!$I$10,"",VLOOKUP(E106,'Q3.SL'!G:O,5,FALSE))</f>
        <v/>
      </c>
      <c r="I106" s="46"/>
      <c r="J106" t="str">
        <f ca="1" t="shared" si="1"/>
        <v/>
      </c>
    </row>
    <row r="107" spans="1:10" ht="21.95" customHeight="1">
      <c r="A107" s="20" t="str">
        <f>VLOOKUP(E107,'Q3.SL'!G:O,8,FALSE)</f>
        <v/>
      </c>
      <c r="B107" s="21" t="str">
        <f>_xlfn.IFERROR(VLOOKUP(E107,'Rec.'!B:H,4,FALSE),"")</f>
        <v/>
      </c>
      <c r="C107" s="21" t="str">
        <f>_xlfn.IFERROR(VLOOKUP(E107,'Rec.'!B:H,5,FALSE),"")</f>
        <v/>
      </c>
      <c r="D107" s="20" t="str">
        <f>_xlfn.IFERROR(VLOOKUP(E107,'Rec.'!B:H,6,FALSE),"")</f>
        <v/>
      </c>
      <c r="E107" s="20" t="str">
        <f>_xlfn.IFERROR(VLOOKUP(ROW()-8,'Q3.SL'!B:Q,6,FALSE),"")</f>
        <v/>
      </c>
      <c r="F107" s="20" t="str">
        <f>VLOOKUP(E107,'Q3.SL'!G:O,6,FALSE)</f>
        <v/>
      </c>
      <c r="G107" s="31" t="str">
        <f>IF(ROW()-8&gt;'Inf.'!$I$10,"",VLOOKUP(E107,'Q3.SL'!G:O,4,FALSE))</f>
        <v/>
      </c>
      <c r="H107" s="20" t="str">
        <f>IF(ROW()-8&gt;'Inf.'!$I$10,"",VLOOKUP(E107,'Q3.SL'!G:O,5,FALSE))</f>
        <v/>
      </c>
      <c r="I107" s="46"/>
      <c r="J107" t="str">
        <f ca="1" t="shared" si="1"/>
        <v/>
      </c>
    </row>
    <row r="108" spans="1:10" ht="21.95" customHeight="1">
      <c r="A108" s="20" t="str">
        <f>VLOOKUP(E108,'Q3.SL'!G:O,8,FALSE)</f>
        <v/>
      </c>
      <c r="B108" s="21" t="str">
        <f>_xlfn.IFERROR(VLOOKUP(E108,'Rec.'!B:H,4,FALSE),"")</f>
        <v/>
      </c>
      <c r="C108" s="21" t="str">
        <f>_xlfn.IFERROR(VLOOKUP(E108,'Rec.'!B:H,5,FALSE),"")</f>
        <v/>
      </c>
      <c r="D108" s="20" t="str">
        <f>_xlfn.IFERROR(VLOOKUP(E108,'Rec.'!B:H,6,FALSE),"")</f>
        <v/>
      </c>
      <c r="E108" s="20" t="str">
        <f>_xlfn.IFERROR(VLOOKUP(ROW()-8,'Q3.SL'!B:Q,6,FALSE),"")</f>
        <v/>
      </c>
      <c r="F108" s="20" t="str">
        <f>VLOOKUP(E108,'Q3.SL'!G:O,6,FALSE)</f>
        <v/>
      </c>
      <c r="G108" s="31" t="str">
        <f>IF(ROW()-8&gt;'Inf.'!$I$10,"",VLOOKUP(E108,'Q3.SL'!G:O,4,FALSE))</f>
        <v/>
      </c>
      <c r="H108" s="20" t="str">
        <f>IF(ROW()-8&gt;'Inf.'!$I$10,"",VLOOKUP(E108,'Q3.SL'!G:O,5,FALSE))</f>
        <v/>
      </c>
      <c r="I108" s="46"/>
      <c r="J108" t="str">
        <f ca="1" t="shared" si="1"/>
        <v/>
      </c>
    </row>
    <row r="109" spans="1:10" ht="21.95" customHeight="1">
      <c r="A109" s="20" t="str">
        <f>VLOOKUP(E109,'Q3.SL'!G:O,8,FALSE)</f>
        <v/>
      </c>
      <c r="B109" s="21" t="str">
        <f>_xlfn.IFERROR(VLOOKUP(E109,'Rec.'!B:H,4,FALSE),"")</f>
        <v/>
      </c>
      <c r="C109" s="21" t="str">
        <f>_xlfn.IFERROR(VLOOKUP(E109,'Rec.'!B:H,5,FALSE),"")</f>
        <v/>
      </c>
      <c r="D109" s="20" t="str">
        <f>_xlfn.IFERROR(VLOOKUP(E109,'Rec.'!B:H,6,FALSE),"")</f>
        <v/>
      </c>
      <c r="E109" s="20" t="str">
        <f>_xlfn.IFERROR(VLOOKUP(ROW()-8,'Q3.SL'!B:Q,6,FALSE),"")</f>
        <v/>
      </c>
      <c r="F109" s="20" t="str">
        <f>VLOOKUP(E109,'Q3.SL'!G:O,6,FALSE)</f>
        <v/>
      </c>
      <c r="G109" s="31" t="str">
        <f>IF(ROW()-8&gt;'Inf.'!$I$10,"",VLOOKUP(E109,'Q3.SL'!G:O,4,FALSE))</f>
        <v/>
      </c>
      <c r="H109" s="20" t="str">
        <f>IF(ROW()-8&gt;'Inf.'!$I$10,"",VLOOKUP(E109,'Q3.SL'!G:O,5,FALSE))</f>
        <v/>
      </c>
      <c r="I109" s="46"/>
      <c r="J109" t="str">
        <f ca="1" t="shared" si="1"/>
        <v/>
      </c>
    </row>
    <row r="110" spans="1:10" ht="21.95" customHeight="1">
      <c r="A110" s="20" t="str">
        <f>VLOOKUP(E110,'Q3.SL'!G:O,8,FALSE)</f>
        <v/>
      </c>
      <c r="B110" s="21" t="str">
        <f>_xlfn.IFERROR(VLOOKUP(E110,'Rec.'!B:H,4,FALSE),"")</f>
        <v/>
      </c>
      <c r="C110" s="21" t="str">
        <f>_xlfn.IFERROR(VLOOKUP(E110,'Rec.'!B:H,5,FALSE),"")</f>
        <v/>
      </c>
      <c r="D110" s="20" t="str">
        <f>_xlfn.IFERROR(VLOOKUP(E110,'Rec.'!B:H,6,FALSE),"")</f>
        <v/>
      </c>
      <c r="E110" s="20" t="str">
        <f>_xlfn.IFERROR(VLOOKUP(ROW()-8,'Q3.SL'!B:Q,6,FALSE),"")</f>
        <v/>
      </c>
      <c r="F110" s="20" t="str">
        <f>VLOOKUP(E110,'Q3.SL'!G:O,6,FALSE)</f>
        <v/>
      </c>
      <c r="G110" s="31" t="str">
        <f>IF(ROW()-8&gt;'Inf.'!$I$10,"",VLOOKUP(E110,'Q3.SL'!G:O,4,FALSE))</f>
        <v/>
      </c>
      <c r="H110" s="20" t="str">
        <f>IF(ROW()-8&gt;'Inf.'!$I$10,"",VLOOKUP(E110,'Q3.SL'!G:O,5,FALSE))</f>
        <v/>
      </c>
      <c r="I110" s="46"/>
      <c r="J110" t="str">
        <f ca="1" t="shared" si="1"/>
        <v/>
      </c>
    </row>
    <row r="111" spans="1:10" ht="21.95" customHeight="1">
      <c r="A111" s="20" t="str">
        <f>VLOOKUP(E111,'Q3.SL'!G:O,8,FALSE)</f>
        <v/>
      </c>
      <c r="B111" s="21" t="str">
        <f>_xlfn.IFERROR(VLOOKUP(E111,'Rec.'!B:H,4,FALSE),"")</f>
        <v/>
      </c>
      <c r="C111" s="21" t="str">
        <f>_xlfn.IFERROR(VLOOKUP(E111,'Rec.'!B:H,5,FALSE),"")</f>
        <v/>
      </c>
      <c r="D111" s="20" t="str">
        <f>_xlfn.IFERROR(VLOOKUP(E111,'Rec.'!B:H,6,FALSE),"")</f>
        <v/>
      </c>
      <c r="E111" s="20" t="str">
        <f>_xlfn.IFERROR(VLOOKUP(ROW()-8,'Q3.SL'!B:Q,6,FALSE),"")</f>
        <v/>
      </c>
      <c r="F111" s="20" t="str">
        <f>VLOOKUP(E111,'Q3.SL'!G:O,6,FALSE)</f>
        <v/>
      </c>
      <c r="G111" s="31" t="str">
        <f>IF(ROW()-8&gt;'Inf.'!$I$10,"",VLOOKUP(E111,'Q3.SL'!G:O,4,FALSE))</f>
        <v/>
      </c>
      <c r="H111" s="20" t="str">
        <f>IF(ROW()-8&gt;'Inf.'!$I$10,"",VLOOKUP(E111,'Q3.SL'!G:O,5,FALSE))</f>
        <v/>
      </c>
      <c r="I111" s="46"/>
      <c r="J111" t="str">
        <f ca="1" t="shared" si="1"/>
        <v/>
      </c>
    </row>
    <row r="112" spans="1:10" ht="21.95" customHeight="1">
      <c r="A112" s="20" t="str">
        <f>VLOOKUP(E112,'Q3.SL'!G:O,8,FALSE)</f>
        <v/>
      </c>
      <c r="B112" s="21" t="str">
        <f>_xlfn.IFERROR(VLOOKUP(E112,'Rec.'!B:H,4,FALSE),"")</f>
        <v/>
      </c>
      <c r="C112" s="21" t="str">
        <f>_xlfn.IFERROR(VLOOKUP(E112,'Rec.'!B:H,5,FALSE),"")</f>
        <v/>
      </c>
      <c r="D112" s="20" t="str">
        <f>_xlfn.IFERROR(VLOOKUP(E112,'Rec.'!B:H,6,FALSE),"")</f>
        <v/>
      </c>
      <c r="E112" s="20" t="str">
        <f>_xlfn.IFERROR(VLOOKUP(ROW()-8,'Q3.SL'!B:Q,6,FALSE),"")</f>
        <v/>
      </c>
      <c r="F112" s="20" t="str">
        <f>VLOOKUP(E112,'Q3.SL'!G:O,6,FALSE)</f>
        <v/>
      </c>
      <c r="G112" s="31" t="str">
        <f>IF(ROW()-8&gt;'Inf.'!$I$10,"",VLOOKUP(E112,'Q3.SL'!G:O,4,FALSE))</f>
        <v/>
      </c>
      <c r="H112" s="20" t="str">
        <f>IF(ROW()-8&gt;'Inf.'!$I$10,"",VLOOKUP(E112,'Q3.SL'!G:O,5,FALSE))</f>
        <v/>
      </c>
      <c r="I112" s="46"/>
      <c r="J112" t="str">
        <f ca="1" t="shared" si="1"/>
        <v/>
      </c>
    </row>
    <row r="113" spans="1:10" ht="21.95" customHeight="1">
      <c r="A113" s="20" t="str">
        <f>VLOOKUP(E113,'Q3.SL'!G:O,8,FALSE)</f>
        <v/>
      </c>
      <c r="B113" s="21" t="str">
        <f>_xlfn.IFERROR(VLOOKUP(E113,'Rec.'!B:H,4,FALSE),"")</f>
        <v/>
      </c>
      <c r="C113" s="21" t="str">
        <f>_xlfn.IFERROR(VLOOKUP(E113,'Rec.'!B:H,5,FALSE),"")</f>
        <v/>
      </c>
      <c r="D113" s="20" t="str">
        <f>_xlfn.IFERROR(VLOOKUP(E113,'Rec.'!B:H,6,FALSE),"")</f>
        <v/>
      </c>
      <c r="E113" s="20" t="str">
        <f>_xlfn.IFERROR(VLOOKUP(ROW()-8,'Q3.SL'!B:Q,6,FALSE),"")</f>
        <v/>
      </c>
      <c r="F113" s="20" t="str">
        <f>VLOOKUP(E113,'Q3.SL'!G:O,6,FALSE)</f>
        <v/>
      </c>
      <c r="G113" s="31" t="str">
        <f>IF(ROW()-8&gt;'Inf.'!$I$10,"",VLOOKUP(E113,'Q3.SL'!G:O,4,FALSE))</f>
        <v/>
      </c>
      <c r="H113" s="20" t="str">
        <f>IF(ROW()-8&gt;'Inf.'!$I$10,"",VLOOKUP(E113,'Q3.SL'!G:O,5,FALSE))</f>
        <v/>
      </c>
      <c r="I113" s="46"/>
      <c r="J113" t="str">
        <f ca="1" t="shared" si="1"/>
        <v/>
      </c>
    </row>
    <row r="114" spans="1:10" ht="21.95" customHeight="1">
      <c r="A114" s="20" t="str">
        <f>VLOOKUP(E114,'Q3.SL'!G:O,8,FALSE)</f>
        <v/>
      </c>
      <c r="B114" s="21" t="str">
        <f>_xlfn.IFERROR(VLOOKUP(E114,'Rec.'!B:H,4,FALSE),"")</f>
        <v/>
      </c>
      <c r="C114" s="21" t="str">
        <f>_xlfn.IFERROR(VLOOKUP(E114,'Rec.'!B:H,5,FALSE),"")</f>
        <v/>
      </c>
      <c r="D114" s="20" t="str">
        <f>_xlfn.IFERROR(VLOOKUP(E114,'Rec.'!B:H,6,FALSE),"")</f>
        <v/>
      </c>
      <c r="E114" s="20" t="str">
        <f>_xlfn.IFERROR(VLOOKUP(ROW()-8,'Q3.SL'!B:Q,6,FALSE),"")</f>
        <v/>
      </c>
      <c r="F114" s="20" t="str">
        <f>VLOOKUP(E114,'Q3.SL'!G:O,6,FALSE)</f>
        <v/>
      </c>
      <c r="G114" s="31" t="str">
        <f>IF(ROW()-8&gt;'Inf.'!$I$10,"",VLOOKUP(E114,'Q3.SL'!G:O,4,FALSE))</f>
        <v/>
      </c>
      <c r="H114" s="20" t="str">
        <f>IF(ROW()-8&gt;'Inf.'!$I$10,"",VLOOKUP(E114,'Q3.SL'!G:O,5,FALSE))</f>
        <v/>
      </c>
      <c r="I114" s="46"/>
      <c r="J114" t="str">
        <f ca="1" t="shared" si="1"/>
        <v/>
      </c>
    </row>
    <row r="115" spans="1:10" ht="21.95" customHeight="1">
      <c r="A115" s="20" t="str">
        <f>VLOOKUP(E115,'Q3.SL'!G:O,8,FALSE)</f>
        <v/>
      </c>
      <c r="B115" s="21" t="str">
        <f>_xlfn.IFERROR(VLOOKUP(E115,'Rec.'!B:H,4,FALSE),"")</f>
        <v/>
      </c>
      <c r="C115" s="21" t="str">
        <f>_xlfn.IFERROR(VLOOKUP(E115,'Rec.'!B:H,5,FALSE),"")</f>
        <v/>
      </c>
      <c r="D115" s="20" t="str">
        <f>_xlfn.IFERROR(VLOOKUP(E115,'Rec.'!B:H,6,FALSE),"")</f>
        <v/>
      </c>
      <c r="E115" s="20" t="str">
        <f>_xlfn.IFERROR(VLOOKUP(ROW()-8,'Q3.SL'!B:Q,6,FALSE),"")</f>
        <v/>
      </c>
      <c r="F115" s="20" t="str">
        <f>VLOOKUP(E115,'Q3.SL'!G:O,6,FALSE)</f>
        <v/>
      </c>
      <c r="G115" s="31" t="str">
        <f>IF(ROW()-8&gt;'Inf.'!$I$10,"",VLOOKUP(E115,'Q3.SL'!G:O,4,FALSE))</f>
        <v/>
      </c>
      <c r="H115" s="20" t="str">
        <f>IF(ROW()-8&gt;'Inf.'!$I$10,"",VLOOKUP(E115,'Q3.SL'!G:O,5,FALSE))</f>
        <v/>
      </c>
      <c r="I115" s="46"/>
      <c r="J115" t="str">
        <f ca="1" t="shared" si="1"/>
        <v/>
      </c>
    </row>
    <row r="116" spans="1:10" ht="21.95" customHeight="1">
      <c r="A116" s="20" t="str">
        <f>VLOOKUP(E116,'Q3.SL'!G:O,8,FALSE)</f>
        <v/>
      </c>
      <c r="B116" s="21" t="str">
        <f>_xlfn.IFERROR(VLOOKUP(E116,'Rec.'!B:H,4,FALSE),"")</f>
        <v/>
      </c>
      <c r="C116" s="21" t="str">
        <f>_xlfn.IFERROR(VLOOKUP(E116,'Rec.'!B:H,5,FALSE),"")</f>
        <v/>
      </c>
      <c r="D116" s="20" t="str">
        <f>_xlfn.IFERROR(VLOOKUP(E116,'Rec.'!B:H,6,FALSE),"")</f>
        <v/>
      </c>
      <c r="E116" s="20" t="str">
        <f>_xlfn.IFERROR(VLOOKUP(ROW()-8,'Q3.SL'!B:Q,6,FALSE),"")</f>
        <v/>
      </c>
      <c r="F116" s="20" t="str">
        <f>VLOOKUP(E116,'Q3.SL'!G:O,6,FALSE)</f>
        <v/>
      </c>
      <c r="G116" s="31" t="str">
        <f>IF(ROW()-8&gt;'Inf.'!$I$10,"",VLOOKUP(E116,'Q3.SL'!G:O,4,FALSE))</f>
        <v/>
      </c>
      <c r="H116" s="20" t="str">
        <f>IF(ROW()-8&gt;'Inf.'!$I$10,"",VLOOKUP(E116,'Q3.SL'!G:O,5,FALSE))</f>
        <v/>
      </c>
      <c r="I116" s="46"/>
      <c r="J116" t="str">
        <f ca="1" t="shared" si="1"/>
        <v/>
      </c>
    </row>
    <row r="117" spans="1:10" ht="21.95" customHeight="1">
      <c r="A117" s="20" t="str">
        <f>VLOOKUP(E117,'Q3.SL'!G:O,8,FALSE)</f>
        <v/>
      </c>
      <c r="B117" s="21" t="str">
        <f>_xlfn.IFERROR(VLOOKUP(E117,'Rec.'!B:H,4,FALSE),"")</f>
        <v/>
      </c>
      <c r="C117" s="21" t="str">
        <f>_xlfn.IFERROR(VLOOKUP(E117,'Rec.'!B:H,5,FALSE),"")</f>
        <v/>
      </c>
      <c r="D117" s="20" t="str">
        <f>_xlfn.IFERROR(VLOOKUP(E117,'Rec.'!B:H,6,FALSE),"")</f>
        <v/>
      </c>
      <c r="E117" s="20" t="str">
        <f>_xlfn.IFERROR(VLOOKUP(ROW()-8,'Q3.SL'!B:Q,6,FALSE),"")</f>
        <v/>
      </c>
      <c r="F117" s="20" t="str">
        <f>VLOOKUP(E117,'Q3.SL'!G:O,6,FALSE)</f>
        <v/>
      </c>
      <c r="G117" s="31" t="str">
        <f>IF(ROW()-8&gt;'Inf.'!$I$10,"",VLOOKUP(E117,'Q3.SL'!G:O,4,FALSE))</f>
        <v/>
      </c>
      <c r="H117" s="20" t="str">
        <f>IF(ROW()-8&gt;'Inf.'!$I$10,"",VLOOKUP(E117,'Q3.SL'!G:O,5,FALSE))</f>
        <v/>
      </c>
      <c r="I117" s="46"/>
      <c r="J117" t="str">
        <f ca="1" t="shared" si="1"/>
        <v/>
      </c>
    </row>
    <row r="118" spans="1:10" ht="21.95" customHeight="1">
      <c r="A118" s="20" t="str">
        <f>VLOOKUP(E118,'Q3.SL'!G:O,8,FALSE)</f>
        <v/>
      </c>
      <c r="B118" s="21" t="str">
        <f>_xlfn.IFERROR(VLOOKUP(E118,'Rec.'!B:H,4,FALSE),"")</f>
        <v/>
      </c>
      <c r="C118" s="21" t="str">
        <f>_xlfn.IFERROR(VLOOKUP(E118,'Rec.'!B:H,5,FALSE),"")</f>
        <v/>
      </c>
      <c r="D118" s="20" t="str">
        <f>_xlfn.IFERROR(VLOOKUP(E118,'Rec.'!B:H,6,FALSE),"")</f>
        <v/>
      </c>
      <c r="E118" s="20" t="str">
        <f>_xlfn.IFERROR(VLOOKUP(ROW()-8,'Q3.SL'!B:Q,6,FALSE),"")</f>
        <v/>
      </c>
      <c r="F118" s="20" t="str">
        <f>VLOOKUP(E118,'Q3.SL'!G:O,6,FALSE)</f>
        <v/>
      </c>
      <c r="G118" s="31" t="str">
        <f>IF(ROW()-8&gt;'Inf.'!$I$10,"",VLOOKUP(E118,'Q3.SL'!G:O,4,FALSE))</f>
        <v/>
      </c>
      <c r="H118" s="20" t="str">
        <f>IF(ROW()-8&gt;'Inf.'!$I$10,"",VLOOKUP(E118,'Q3.SL'!G:O,5,FALSE))</f>
        <v/>
      </c>
      <c r="I118" s="46"/>
      <c r="J118" t="str">
        <f ca="1" t="shared" si="1"/>
        <v/>
      </c>
    </row>
    <row r="119" spans="1:10" ht="21.95" customHeight="1">
      <c r="A119" s="20" t="str">
        <f>VLOOKUP(E119,'Q3.SL'!G:O,8,FALSE)</f>
        <v/>
      </c>
      <c r="B119" s="21" t="str">
        <f>_xlfn.IFERROR(VLOOKUP(E119,'Rec.'!B:H,4,FALSE),"")</f>
        <v/>
      </c>
      <c r="C119" s="21" t="str">
        <f>_xlfn.IFERROR(VLOOKUP(E119,'Rec.'!B:H,5,FALSE),"")</f>
        <v/>
      </c>
      <c r="D119" s="20" t="str">
        <f>_xlfn.IFERROR(VLOOKUP(E119,'Rec.'!B:H,6,FALSE),"")</f>
        <v/>
      </c>
      <c r="E119" s="20" t="str">
        <f>_xlfn.IFERROR(VLOOKUP(ROW()-8,'Q3.SL'!B:Q,6,FALSE),"")</f>
        <v/>
      </c>
      <c r="F119" s="20" t="str">
        <f>VLOOKUP(E119,'Q3.SL'!G:O,6,FALSE)</f>
        <v/>
      </c>
      <c r="G119" s="31" t="str">
        <f>IF(ROW()-8&gt;'Inf.'!$I$10,"",VLOOKUP(E119,'Q3.SL'!G:O,4,FALSE))</f>
        <v/>
      </c>
      <c r="H119" s="20" t="str">
        <f>IF(ROW()-8&gt;'Inf.'!$I$10,"",VLOOKUP(E119,'Q3.SL'!G:O,5,FALSE))</f>
        <v/>
      </c>
      <c r="I119" s="46"/>
      <c r="J119" t="str">
        <f ca="1" t="shared" si="1"/>
        <v/>
      </c>
    </row>
    <row r="120" spans="1:10" ht="21.95" customHeight="1">
      <c r="A120" s="20" t="str">
        <f>VLOOKUP(E120,'Q3.SL'!G:O,8,FALSE)</f>
        <v/>
      </c>
      <c r="B120" s="21" t="str">
        <f>_xlfn.IFERROR(VLOOKUP(E120,'Rec.'!B:H,4,FALSE),"")</f>
        <v/>
      </c>
      <c r="C120" s="21" t="str">
        <f>_xlfn.IFERROR(VLOOKUP(E120,'Rec.'!B:H,5,FALSE),"")</f>
        <v/>
      </c>
      <c r="D120" s="20" t="str">
        <f>_xlfn.IFERROR(VLOOKUP(E120,'Rec.'!B:H,6,FALSE),"")</f>
        <v/>
      </c>
      <c r="E120" s="20" t="str">
        <f>_xlfn.IFERROR(VLOOKUP(ROW()-8,'Q3.SL'!B:Q,6,FALSE),"")</f>
        <v/>
      </c>
      <c r="F120" s="20" t="str">
        <f>VLOOKUP(E120,'Q3.SL'!G:O,6,FALSE)</f>
        <v/>
      </c>
      <c r="G120" s="31" t="str">
        <f>IF(ROW()-8&gt;'Inf.'!$I$10,"",VLOOKUP(E120,'Q3.SL'!G:O,4,FALSE))</f>
        <v/>
      </c>
      <c r="H120" s="20" t="str">
        <f>IF(ROW()-8&gt;'Inf.'!$I$10,"",VLOOKUP(E120,'Q3.SL'!G:O,5,FALSE))</f>
        <v/>
      </c>
      <c r="I120" s="46"/>
      <c r="J120" t="str">
        <f ca="1" t="shared" si="1"/>
        <v/>
      </c>
    </row>
    <row r="121" spans="1:10" ht="21.95" customHeight="1">
      <c r="A121" s="20" t="str">
        <f>VLOOKUP(E121,'Q3.SL'!G:O,8,FALSE)</f>
        <v/>
      </c>
      <c r="B121" s="21" t="str">
        <f>_xlfn.IFERROR(VLOOKUP(E121,'Rec.'!B:H,4,FALSE),"")</f>
        <v/>
      </c>
      <c r="C121" s="21" t="str">
        <f>_xlfn.IFERROR(VLOOKUP(E121,'Rec.'!B:H,5,FALSE),"")</f>
        <v/>
      </c>
      <c r="D121" s="20" t="str">
        <f>_xlfn.IFERROR(VLOOKUP(E121,'Rec.'!B:H,6,FALSE),"")</f>
        <v/>
      </c>
      <c r="E121" s="20" t="str">
        <f>_xlfn.IFERROR(VLOOKUP(ROW()-8,'Q3.SL'!B:Q,6,FALSE),"")</f>
        <v/>
      </c>
      <c r="F121" s="20" t="str">
        <f>VLOOKUP(E121,'Q3.SL'!G:O,6,FALSE)</f>
        <v/>
      </c>
      <c r="G121" s="31" t="str">
        <f>IF(ROW()-8&gt;'Inf.'!$I$10,"",VLOOKUP(E121,'Q3.SL'!G:O,4,FALSE))</f>
        <v/>
      </c>
      <c r="H121" s="20" t="str">
        <f>IF(ROW()-8&gt;'Inf.'!$I$10,"",VLOOKUP(E121,'Q3.SL'!G:O,5,FALSE))</f>
        <v/>
      </c>
      <c r="I121" s="46"/>
      <c r="J121" t="str">
        <f ca="1" t="shared" si="1"/>
        <v/>
      </c>
    </row>
    <row r="122" spans="1:10" ht="21.95" customHeight="1">
      <c r="A122" s="20" t="str">
        <f>VLOOKUP(E122,'Q3.SL'!G:O,8,FALSE)</f>
        <v/>
      </c>
      <c r="B122" s="21" t="str">
        <f>_xlfn.IFERROR(VLOOKUP(E122,'Rec.'!B:H,4,FALSE),"")</f>
        <v/>
      </c>
      <c r="C122" s="21" t="str">
        <f>_xlfn.IFERROR(VLOOKUP(E122,'Rec.'!B:H,5,FALSE),"")</f>
        <v/>
      </c>
      <c r="D122" s="20" t="str">
        <f>_xlfn.IFERROR(VLOOKUP(E122,'Rec.'!B:H,6,FALSE),"")</f>
        <v/>
      </c>
      <c r="E122" s="20" t="str">
        <f>_xlfn.IFERROR(VLOOKUP(ROW()-8,'Q3.SL'!B:Q,6,FALSE),"")</f>
        <v/>
      </c>
      <c r="F122" s="20" t="str">
        <f>VLOOKUP(E122,'Q3.SL'!G:O,6,FALSE)</f>
        <v/>
      </c>
      <c r="G122" s="31" t="str">
        <f>IF(ROW()-8&gt;'Inf.'!$I$10,"",VLOOKUP(E122,'Q3.SL'!G:O,4,FALSE))</f>
        <v/>
      </c>
      <c r="H122" s="20" t="str">
        <f>IF(ROW()-8&gt;'Inf.'!$I$10,"",VLOOKUP(E122,'Q3.SL'!G:O,5,FALSE))</f>
        <v/>
      </c>
      <c r="I122" s="46"/>
      <c r="J122" t="str">
        <f ca="1" t="shared" si="1"/>
        <v/>
      </c>
    </row>
    <row r="123" spans="1:10" ht="21.95" customHeight="1">
      <c r="A123" s="20" t="str">
        <f>VLOOKUP(E123,'Q3.SL'!G:O,8,FALSE)</f>
        <v/>
      </c>
      <c r="B123" s="21" t="str">
        <f>_xlfn.IFERROR(VLOOKUP(E123,'Rec.'!B:H,4,FALSE),"")</f>
        <v/>
      </c>
      <c r="C123" s="21" t="str">
        <f>_xlfn.IFERROR(VLOOKUP(E123,'Rec.'!B:H,5,FALSE),"")</f>
        <v/>
      </c>
      <c r="D123" s="20" t="str">
        <f>_xlfn.IFERROR(VLOOKUP(E123,'Rec.'!B:H,6,FALSE),"")</f>
        <v/>
      </c>
      <c r="E123" s="20" t="str">
        <f>_xlfn.IFERROR(VLOOKUP(ROW()-8,'Q3.SL'!B:Q,6,FALSE),"")</f>
        <v/>
      </c>
      <c r="F123" s="20" t="str">
        <f>VLOOKUP(E123,'Q3.SL'!G:O,6,FALSE)</f>
        <v/>
      </c>
      <c r="G123" s="31" t="str">
        <f>IF(ROW()-8&gt;'Inf.'!$I$10,"",VLOOKUP(E123,'Q3.SL'!G:O,4,FALSE))</f>
        <v/>
      </c>
      <c r="H123" s="20" t="str">
        <f>IF(ROW()-8&gt;'Inf.'!$I$10,"",VLOOKUP(E123,'Q3.SL'!G:O,5,FALSE))</f>
        <v/>
      </c>
      <c r="I123" s="46"/>
      <c r="J123" t="str">
        <f ca="1" t="shared" si="1"/>
        <v/>
      </c>
    </row>
    <row r="124" spans="1:10" ht="21.95" customHeight="1">
      <c r="A124" s="20" t="str">
        <f>VLOOKUP(E124,'Q3.SL'!G:O,8,FALSE)</f>
        <v/>
      </c>
      <c r="B124" s="21" t="str">
        <f>_xlfn.IFERROR(VLOOKUP(E124,'Rec.'!B:H,4,FALSE),"")</f>
        <v/>
      </c>
      <c r="C124" s="21" t="str">
        <f>_xlfn.IFERROR(VLOOKUP(E124,'Rec.'!B:H,5,FALSE),"")</f>
        <v/>
      </c>
      <c r="D124" s="20" t="str">
        <f>_xlfn.IFERROR(VLOOKUP(E124,'Rec.'!B:H,6,FALSE),"")</f>
        <v/>
      </c>
      <c r="E124" s="20" t="str">
        <f>_xlfn.IFERROR(VLOOKUP(ROW()-8,'Q3.SL'!B:Q,6,FALSE),"")</f>
        <v/>
      </c>
      <c r="F124" s="20" t="str">
        <f>VLOOKUP(E124,'Q3.SL'!G:O,6,FALSE)</f>
        <v/>
      </c>
      <c r="G124" s="31" t="str">
        <f>IF(ROW()-8&gt;'Inf.'!$I$10,"",VLOOKUP(E124,'Q3.SL'!G:O,4,FALSE))</f>
        <v/>
      </c>
      <c r="H124" s="20" t="str">
        <f>IF(ROW()-8&gt;'Inf.'!$I$10,"",VLOOKUP(E124,'Q3.SL'!G:O,5,FALSE))</f>
        <v/>
      </c>
      <c r="I124" s="46"/>
      <c r="J124" t="str">
        <f ca="1" t="shared" si="1"/>
        <v/>
      </c>
    </row>
    <row r="125" spans="1:10" ht="21.95" customHeight="1">
      <c r="A125" s="20" t="str">
        <f>VLOOKUP(E125,'Q3.SL'!G:O,8,FALSE)</f>
        <v/>
      </c>
      <c r="B125" s="21" t="str">
        <f>_xlfn.IFERROR(VLOOKUP(E125,'Rec.'!B:H,4,FALSE),"")</f>
        <v/>
      </c>
      <c r="C125" s="21" t="str">
        <f>_xlfn.IFERROR(VLOOKUP(E125,'Rec.'!B:H,5,FALSE),"")</f>
        <v/>
      </c>
      <c r="D125" s="20" t="str">
        <f>_xlfn.IFERROR(VLOOKUP(E125,'Rec.'!B:H,6,FALSE),"")</f>
        <v/>
      </c>
      <c r="E125" s="20" t="str">
        <f>_xlfn.IFERROR(VLOOKUP(ROW()-8,'Q3.SL'!B:Q,6,FALSE),"")</f>
        <v/>
      </c>
      <c r="F125" s="20" t="str">
        <f>VLOOKUP(E125,'Q3.SL'!G:O,6,FALSE)</f>
        <v/>
      </c>
      <c r="G125" s="31" t="str">
        <f>IF(ROW()-8&gt;'Inf.'!$I$10,"",VLOOKUP(E125,'Q3.SL'!G:O,4,FALSE))</f>
        <v/>
      </c>
      <c r="H125" s="20" t="str">
        <f>IF(ROW()-8&gt;'Inf.'!$I$10,"",VLOOKUP(E125,'Q3.SL'!G:O,5,FALSE))</f>
        <v/>
      </c>
      <c r="I125" s="46"/>
      <c r="J125" t="str">
        <f ca="1" t="shared" si="1"/>
        <v/>
      </c>
    </row>
    <row r="126" spans="1:10" ht="21.95" customHeight="1">
      <c r="A126" s="20" t="str">
        <f>VLOOKUP(E126,'Q3.SL'!G:O,8,FALSE)</f>
        <v/>
      </c>
      <c r="B126" s="21" t="str">
        <f>_xlfn.IFERROR(VLOOKUP(E126,'Rec.'!B:H,4,FALSE),"")</f>
        <v/>
      </c>
      <c r="C126" s="21" t="str">
        <f>_xlfn.IFERROR(VLOOKUP(E126,'Rec.'!B:H,5,FALSE),"")</f>
        <v/>
      </c>
      <c r="D126" s="20" t="str">
        <f>_xlfn.IFERROR(VLOOKUP(E126,'Rec.'!B:H,6,FALSE),"")</f>
        <v/>
      </c>
      <c r="E126" s="20" t="str">
        <f>_xlfn.IFERROR(VLOOKUP(ROW()-8,'Q3.SL'!B:Q,6,FALSE),"")</f>
        <v/>
      </c>
      <c r="F126" s="20" t="str">
        <f>VLOOKUP(E126,'Q3.SL'!G:O,6,FALSE)</f>
        <v/>
      </c>
      <c r="G126" s="31" t="str">
        <f>IF(ROW()-8&gt;'Inf.'!$I$10,"",VLOOKUP(E126,'Q3.SL'!G:O,4,FALSE))</f>
        <v/>
      </c>
      <c r="H126" s="20" t="str">
        <f>IF(ROW()-8&gt;'Inf.'!$I$10,"",VLOOKUP(E126,'Q3.SL'!G:O,5,FALSE))</f>
        <v/>
      </c>
      <c r="I126" s="46"/>
      <c r="J126" t="str">
        <f ca="1" t="shared" si="1"/>
        <v/>
      </c>
    </row>
    <row r="127" spans="1:10" ht="21.95" customHeight="1">
      <c r="A127" s="20" t="str">
        <f>VLOOKUP(E127,'Q3.SL'!G:O,8,FALSE)</f>
        <v/>
      </c>
      <c r="B127" s="21" t="str">
        <f>_xlfn.IFERROR(VLOOKUP(E127,'Rec.'!B:H,4,FALSE),"")</f>
        <v/>
      </c>
      <c r="C127" s="21" t="str">
        <f>_xlfn.IFERROR(VLOOKUP(E127,'Rec.'!B:H,5,FALSE),"")</f>
        <v/>
      </c>
      <c r="D127" s="20" t="str">
        <f>_xlfn.IFERROR(VLOOKUP(E127,'Rec.'!B:H,6,FALSE),"")</f>
        <v/>
      </c>
      <c r="E127" s="20" t="str">
        <f>_xlfn.IFERROR(VLOOKUP(ROW()-8,'Q3.SL'!B:Q,6,FALSE),"")</f>
        <v/>
      </c>
      <c r="F127" s="20" t="str">
        <f>VLOOKUP(E127,'Q3.SL'!G:O,6,FALSE)</f>
        <v/>
      </c>
      <c r="G127" s="31" t="str">
        <f>IF(ROW()-8&gt;'Inf.'!$I$10,"",VLOOKUP(E127,'Q3.SL'!G:O,4,FALSE))</f>
        <v/>
      </c>
      <c r="H127" s="20" t="str">
        <f>IF(ROW()-8&gt;'Inf.'!$I$10,"",VLOOKUP(E127,'Q3.SL'!G:O,5,FALSE))</f>
        <v/>
      </c>
      <c r="I127" s="46"/>
      <c r="J127" t="str">
        <f ca="1" t="shared" si="1"/>
        <v/>
      </c>
    </row>
    <row r="128" spans="1:10" ht="21.95" customHeight="1">
      <c r="A128" s="20" t="str">
        <f>VLOOKUP(E128,'Q3.SL'!G:O,8,FALSE)</f>
        <v/>
      </c>
      <c r="B128" s="21" t="str">
        <f>_xlfn.IFERROR(VLOOKUP(E128,'Rec.'!B:H,4,FALSE),"")</f>
        <v/>
      </c>
      <c r="C128" s="21" t="str">
        <f>_xlfn.IFERROR(VLOOKUP(E128,'Rec.'!B:H,5,FALSE),"")</f>
        <v/>
      </c>
      <c r="D128" s="20" t="str">
        <f>_xlfn.IFERROR(VLOOKUP(E128,'Rec.'!B:H,6,FALSE),"")</f>
        <v/>
      </c>
      <c r="E128" s="20" t="str">
        <f>_xlfn.IFERROR(VLOOKUP(ROW()-8,'Q3.SL'!B:Q,6,FALSE),"")</f>
        <v/>
      </c>
      <c r="F128" s="20" t="str">
        <f>VLOOKUP(E128,'Q3.SL'!G:O,6,FALSE)</f>
        <v/>
      </c>
      <c r="G128" s="31" t="str">
        <f>IF(ROW()-8&gt;'Inf.'!$I$10,"",VLOOKUP(E128,'Q3.SL'!G:O,4,FALSE))</f>
        <v/>
      </c>
      <c r="H128" s="20" t="str">
        <f>IF(ROW()-8&gt;'Inf.'!$I$10,"",VLOOKUP(E128,'Q3.SL'!G:O,5,FALSE))</f>
        <v/>
      </c>
      <c r="I128" s="46"/>
      <c r="J128" t="str">
        <f ca="1" t="shared" si="1"/>
        <v/>
      </c>
    </row>
    <row r="129" spans="1:10" ht="21.95" customHeight="1">
      <c r="A129" s="20" t="str">
        <f>VLOOKUP(E129,'Q3.SL'!G:O,8,FALSE)</f>
        <v/>
      </c>
      <c r="B129" s="21" t="str">
        <f>_xlfn.IFERROR(VLOOKUP(E129,'Rec.'!B:H,4,FALSE),"")</f>
        <v/>
      </c>
      <c r="C129" s="21" t="str">
        <f>_xlfn.IFERROR(VLOOKUP(E129,'Rec.'!B:H,5,FALSE),"")</f>
        <v/>
      </c>
      <c r="D129" s="20" t="str">
        <f>_xlfn.IFERROR(VLOOKUP(E129,'Rec.'!B:H,6,FALSE),"")</f>
        <v/>
      </c>
      <c r="E129" s="20" t="str">
        <f>_xlfn.IFERROR(VLOOKUP(ROW()-8,'Q3.SL'!B:Q,6,FALSE),"")</f>
        <v/>
      </c>
      <c r="F129" s="20" t="str">
        <f>VLOOKUP(E129,'Q3.SL'!G:O,6,FALSE)</f>
        <v/>
      </c>
      <c r="G129" s="31" t="str">
        <f>IF(ROW()-8&gt;'Inf.'!$I$10,"",VLOOKUP(E129,'Q3.SL'!G:O,4,FALSE))</f>
        <v/>
      </c>
      <c r="H129" s="20" t="str">
        <f>IF(ROW()-8&gt;'Inf.'!$I$10,"",VLOOKUP(E129,'Q3.SL'!G:O,5,FALSE))</f>
        <v/>
      </c>
      <c r="I129" s="46"/>
      <c r="J129" t="str">
        <f ca="1" t="shared" si="1"/>
        <v/>
      </c>
    </row>
    <row r="130" spans="1:10" ht="21.95" customHeight="1">
      <c r="A130" s="20" t="str">
        <f>VLOOKUP(E130,'Q3.SL'!G:O,8,FALSE)</f>
        <v/>
      </c>
      <c r="B130" s="21" t="str">
        <f>_xlfn.IFERROR(VLOOKUP(E130,'Rec.'!B:H,4,FALSE),"")</f>
        <v/>
      </c>
      <c r="C130" s="21" t="str">
        <f>_xlfn.IFERROR(VLOOKUP(E130,'Rec.'!B:H,5,FALSE),"")</f>
        <v/>
      </c>
      <c r="D130" s="20" t="str">
        <f>_xlfn.IFERROR(VLOOKUP(E130,'Rec.'!B:H,6,FALSE),"")</f>
        <v/>
      </c>
      <c r="E130" s="20" t="str">
        <f>_xlfn.IFERROR(VLOOKUP(ROW()-8,'Q3.SL'!B:Q,6,FALSE),"")</f>
        <v/>
      </c>
      <c r="F130" s="20" t="str">
        <f>VLOOKUP(E130,'Q3.SL'!G:O,6,FALSE)</f>
        <v/>
      </c>
      <c r="G130" s="31" t="str">
        <f>IF(ROW()-8&gt;'Inf.'!$I$10,"",VLOOKUP(E130,'Q3.SL'!G:O,4,FALSE))</f>
        <v/>
      </c>
      <c r="H130" s="20" t="str">
        <f>IF(ROW()-8&gt;'Inf.'!$I$10,"",VLOOKUP(E130,'Q3.SL'!G:O,5,FALSE))</f>
        <v/>
      </c>
      <c r="I130" s="46"/>
      <c r="J130" t="str">
        <f ca="1" t="shared" si="1"/>
        <v/>
      </c>
    </row>
    <row r="131" spans="1:10" ht="21.95" customHeight="1">
      <c r="A131" s="20" t="str">
        <f>VLOOKUP(E131,'Q3.SL'!G:O,8,FALSE)</f>
        <v/>
      </c>
      <c r="B131" s="21" t="str">
        <f>_xlfn.IFERROR(VLOOKUP(E131,'Rec.'!B:H,4,FALSE),"")</f>
        <v/>
      </c>
      <c r="C131" s="21" t="str">
        <f>_xlfn.IFERROR(VLOOKUP(E131,'Rec.'!B:H,5,FALSE),"")</f>
        <v/>
      </c>
      <c r="D131" s="20" t="str">
        <f>_xlfn.IFERROR(VLOOKUP(E131,'Rec.'!B:H,6,FALSE),"")</f>
        <v/>
      </c>
      <c r="E131" s="20" t="str">
        <f>_xlfn.IFERROR(VLOOKUP(ROW()-8,'Q3.SL'!B:Q,6,FALSE),"")</f>
        <v/>
      </c>
      <c r="F131" s="20" t="str">
        <f>VLOOKUP(E131,'Q3.SL'!G:O,6,FALSE)</f>
        <v/>
      </c>
      <c r="G131" s="31" t="str">
        <f>IF(ROW()-8&gt;'Inf.'!$I$10,"",VLOOKUP(E131,'Q3.SL'!G:O,4,FALSE))</f>
        <v/>
      </c>
      <c r="H131" s="20" t="str">
        <f>IF(ROW()-8&gt;'Inf.'!$I$10,"",VLOOKUP(E131,'Q3.SL'!G:O,5,FALSE))</f>
        <v/>
      </c>
      <c r="I131" s="46"/>
      <c r="J131" t="str">
        <f ca="1" t="shared" si="1"/>
        <v/>
      </c>
    </row>
    <row r="132" spans="1:10" ht="21.95" customHeight="1">
      <c r="A132" s="20" t="str">
        <f>VLOOKUP(E132,'Q3.SL'!G:O,8,FALSE)</f>
        <v/>
      </c>
      <c r="B132" s="21" t="str">
        <f>_xlfn.IFERROR(VLOOKUP(E132,'Rec.'!B:H,4,FALSE),"")</f>
        <v/>
      </c>
      <c r="C132" s="21" t="str">
        <f>_xlfn.IFERROR(VLOOKUP(E132,'Rec.'!B:H,5,FALSE),"")</f>
        <v/>
      </c>
      <c r="D132" s="20" t="str">
        <f>_xlfn.IFERROR(VLOOKUP(E132,'Rec.'!B:H,6,FALSE),"")</f>
        <v/>
      </c>
      <c r="E132" s="20" t="str">
        <f>_xlfn.IFERROR(VLOOKUP(ROW()-8,'Q3.SL'!B:Q,6,FALSE),"")</f>
        <v/>
      </c>
      <c r="F132" s="20" t="str">
        <f>VLOOKUP(E132,'Q3.SL'!G:O,6,FALSE)</f>
        <v/>
      </c>
      <c r="G132" s="31" t="str">
        <f>IF(ROW()-8&gt;'Inf.'!$I$10,"",VLOOKUP(E132,'Q3.SL'!G:O,4,FALSE))</f>
        <v/>
      </c>
      <c r="H132" s="20" t="str">
        <f>IF(ROW()-8&gt;'Inf.'!$I$10,"",VLOOKUP(E132,'Q3.SL'!G:O,5,FALSE))</f>
        <v/>
      </c>
      <c r="I132" s="46"/>
      <c r="J132" t="str">
        <f ca="1" t="shared" si="1"/>
        <v/>
      </c>
    </row>
    <row r="133" spans="1:10" ht="21.95" customHeight="1">
      <c r="A133" s="20" t="str">
        <f>VLOOKUP(E133,'Q3.SL'!G:O,8,FALSE)</f>
        <v/>
      </c>
      <c r="B133" s="21" t="str">
        <f>_xlfn.IFERROR(VLOOKUP(E133,'Rec.'!B:H,4,FALSE),"")</f>
        <v/>
      </c>
      <c r="C133" s="21" t="str">
        <f>_xlfn.IFERROR(VLOOKUP(E133,'Rec.'!B:H,5,FALSE),"")</f>
        <v/>
      </c>
      <c r="D133" s="20" t="str">
        <f>_xlfn.IFERROR(VLOOKUP(E133,'Rec.'!B:H,6,FALSE),"")</f>
        <v/>
      </c>
      <c r="E133" s="20" t="str">
        <f>_xlfn.IFERROR(VLOOKUP(ROW()-8,'Q3.SL'!B:Q,6,FALSE),"")</f>
        <v/>
      </c>
      <c r="F133" s="20" t="str">
        <f>VLOOKUP(E133,'Q3.SL'!G:O,6,FALSE)</f>
        <v/>
      </c>
      <c r="G133" s="31" t="str">
        <f>IF(ROW()-8&gt;'Inf.'!$I$10,"",VLOOKUP(E133,'Q3.SL'!G:O,4,FALSE))</f>
        <v/>
      </c>
      <c r="H133" s="20" t="str">
        <f>IF(ROW()-8&gt;'Inf.'!$I$10,"",VLOOKUP(E133,'Q3.SL'!G:O,5,FALSE))</f>
        <v/>
      </c>
      <c r="I133" s="46"/>
      <c r="J133" t="str">
        <f ca="1" t="shared" si="1"/>
        <v/>
      </c>
    </row>
    <row r="134" spans="1:10" ht="21.95" customHeight="1">
      <c r="A134" s="20" t="str">
        <f>VLOOKUP(E134,'Q3.SL'!G:O,8,FALSE)</f>
        <v/>
      </c>
      <c r="B134" s="21" t="str">
        <f>_xlfn.IFERROR(VLOOKUP(E134,'Rec.'!B:H,4,FALSE),"")</f>
        <v/>
      </c>
      <c r="C134" s="21" t="str">
        <f>_xlfn.IFERROR(VLOOKUP(E134,'Rec.'!B:H,5,FALSE),"")</f>
        <v/>
      </c>
      <c r="D134" s="20" t="str">
        <f>_xlfn.IFERROR(VLOOKUP(E134,'Rec.'!B:H,6,FALSE),"")</f>
        <v/>
      </c>
      <c r="E134" s="20" t="str">
        <f>_xlfn.IFERROR(VLOOKUP(ROW()-8,'Q3.SL'!B:Q,6,FALSE),"")</f>
        <v/>
      </c>
      <c r="F134" s="20" t="str">
        <f>VLOOKUP(E134,'Q3.SL'!G:O,6,FALSE)</f>
        <v/>
      </c>
      <c r="G134" s="31" t="str">
        <f>IF(ROW()-8&gt;'Inf.'!$I$10,"",VLOOKUP(E134,'Q3.SL'!G:O,4,FALSE))</f>
        <v/>
      </c>
      <c r="H134" s="20" t="str">
        <f>IF(ROW()-8&gt;'Inf.'!$I$10,"",VLOOKUP(E134,'Q3.SL'!G:O,5,FALSE))</f>
        <v/>
      </c>
      <c r="I134" s="46"/>
      <c r="J134" t="str">
        <f ca="1" t="shared" si="1"/>
        <v/>
      </c>
    </row>
    <row r="135" spans="1:10" ht="21.95" customHeight="1">
      <c r="A135" s="20" t="str">
        <f>VLOOKUP(E135,'Q3.SL'!G:O,8,FALSE)</f>
        <v/>
      </c>
      <c r="B135" s="21" t="str">
        <f>_xlfn.IFERROR(VLOOKUP(E135,'Rec.'!B:H,4,FALSE),"")</f>
        <v/>
      </c>
      <c r="C135" s="21" t="str">
        <f>_xlfn.IFERROR(VLOOKUP(E135,'Rec.'!B:H,5,FALSE),"")</f>
        <v/>
      </c>
      <c r="D135" s="20" t="str">
        <f>_xlfn.IFERROR(VLOOKUP(E135,'Rec.'!B:H,6,FALSE),"")</f>
        <v/>
      </c>
      <c r="E135" s="20" t="str">
        <f>_xlfn.IFERROR(VLOOKUP(ROW()-8,'Q3.SL'!B:Q,6,FALSE),"")</f>
        <v/>
      </c>
      <c r="F135" s="20" t="str">
        <f>VLOOKUP(E135,'Q3.SL'!G:O,6,FALSE)</f>
        <v/>
      </c>
      <c r="G135" s="31" t="str">
        <f>IF(ROW()-8&gt;'Inf.'!$I$10,"",VLOOKUP(E135,'Q3.SL'!G:O,4,FALSE))</f>
        <v/>
      </c>
      <c r="H135" s="20" t="str">
        <f>IF(ROW()-8&gt;'Inf.'!$I$10,"",VLOOKUP(E135,'Q3.SL'!G:O,5,FALSE))</f>
        <v/>
      </c>
      <c r="I135" s="46"/>
      <c r="J135" t="str">
        <f ca="1" t="shared" si="1"/>
        <v/>
      </c>
    </row>
    <row r="136" spans="1:10" ht="21.95" customHeight="1">
      <c r="A136" s="20" t="str">
        <f>VLOOKUP(E136,'Q3.SL'!G:O,8,FALSE)</f>
        <v/>
      </c>
      <c r="B136" s="21" t="str">
        <f>_xlfn.IFERROR(VLOOKUP(E136,'Rec.'!B:H,4,FALSE),"")</f>
        <v/>
      </c>
      <c r="C136" s="21" t="str">
        <f>_xlfn.IFERROR(VLOOKUP(E136,'Rec.'!B:H,5,FALSE),"")</f>
        <v/>
      </c>
      <c r="D136" s="20" t="str">
        <f>_xlfn.IFERROR(VLOOKUP(E136,'Rec.'!B:H,6,FALSE),"")</f>
        <v/>
      </c>
      <c r="E136" s="20" t="str">
        <f>_xlfn.IFERROR(VLOOKUP(ROW()-8,'Q3.SL'!B:Q,6,FALSE),"")</f>
        <v/>
      </c>
      <c r="F136" s="20" t="str">
        <f>VLOOKUP(E136,'Q3.SL'!G:O,6,FALSE)</f>
        <v/>
      </c>
      <c r="G136" s="31" t="str">
        <f>IF(ROW()-8&gt;'Inf.'!$I$10,"",VLOOKUP(E136,'Q3.SL'!G:O,4,FALSE))</f>
        <v/>
      </c>
      <c r="H136" s="20" t="str">
        <f>IF(ROW()-8&gt;'Inf.'!$I$10,"",VLOOKUP(E136,'Q3.SL'!G:O,5,FALSE))</f>
        <v/>
      </c>
      <c r="I136" s="46"/>
      <c r="J136" t="str">
        <f ca="1" t="shared" si="1"/>
        <v/>
      </c>
    </row>
    <row r="137" spans="1:10" ht="21.95" customHeight="1">
      <c r="A137" s="20" t="str">
        <f>VLOOKUP(E137,'Q3.SL'!G:O,8,FALSE)</f>
        <v/>
      </c>
      <c r="B137" s="21" t="str">
        <f>_xlfn.IFERROR(VLOOKUP(E137,'Rec.'!B:H,4,FALSE),"")</f>
        <v/>
      </c>
      <c r="C137" s="21" t="str">
        <f>_xlfn.IFERROR(VLOOKUP(E137,'Rec.'!B:H,5,FALSE),"")</f>
        <v/>
      </c>
      <c r="D137" s="20" t="str">
        <f>_xlfn.IFERROR(VLOOKUP(E137,'Rec.'!B:H,6,FALSE),"")</f>
        <v/>
      </c>
      <c r="E137" s="20" t="str">
        <f>_xlfn.IFERROR(VLOOKUP(ROW()-8,'Q3.SL'!B:Q,6,FALSE),"")</f>
        <v/>
      </c>
      <c r="F137" s="20" t="str">
        <f>VLOOKUP(E137,'Q3.SL'!G:O,6,FALSE)</f>
        <v/>
      </c>
      <c r="G137" s="31" t="str">
        <f>IF(ROW()-8&gt;'Inf.'!$I$10,"",VLOOKUP(E137,'Q3.SL'!G:O,4,FALSE))</f>
        <v/>
      </c>
      <c r="H137" s="20" t="str">
        <f>IF(ROW()-8&gt;'Inf.'!$I$10,"",VLOOKUP(E137,'Q3.SL'!G:O,5,FALSE))</f>
        <v/>
      </c>
      <c r="I137" s="46"/>
      <c r="J137" t="str">
        <f aca="true" t="shared" si="2" ref="J137:J200">_xlfn.IFERROR(_xlfn.RANK.AVG(A137,A:A,1),"")</f>
        <v/>
      </c>
    </row>
    <row r="138" spans="1:10" ht="21.95" customHeight="1">
      <c r="A138" s="20" t="str">
        <f>VLOOKUP(E138,'Q3.SL'!G:O,8,FALSE)</f>
        <v/>
      </c>
      <c r="B138" s="21" t="str">
        <f>_xlfn.IFERROR(VLOOKUP(E138,'Rec.'!B:H,4,FALSE),"")</f>
        <v/>
      </c>
      <c r="C138" s="21" t="str">
        <f>_xlfn.IFERROR(VLOOKUP(E138,'Rec.'!B:H,5,FALSE),"")</f>
        <v/>
      </c>
      <c r="D138" s="20" t="str">
        <f>_xlfn.IFERROR(VLOOKUP(E138,'Rec.'!B:H,6,FALSE),"")</f>
        <v/>
      </c>
      <c r="E138" s="20" t="str">
        <f>_xlfn.IFERROR(VLOOKUP(ROW()-8,'Q3.SL'!B:Q,6,FALSE),"")</f>
        <v/>
      </c>
      <c r="F138" s="20" t="str">
        <f>VLOOKUP(E138,'Q3.SL'!G:O,6,FALSE)</f>
        <v/>
      </c>
      <c r="G138" s="31" t="str">
        <f>IF(ROW()-8&gt;'Inf.'!$I$10,"",VLOOKUP(E138,'Q3.SL'!G:O,4,FALSE))</f>
        <v/>
      </c>
      <c r="H138" s="20" t="str">
        <f>IF(ROW()-8&gt;'Inf.'!$I$10,"",VLOOKUP(E138,'Q3.SL'!G:O,5,FALSE))</f>
        <v/>
      </c>
      <c r="I138" s="46"/>
      <c r="J138" t="str">
        <f ca="1" t="shared" si="2"/>
        <v/>
      </c>
    </row>
    <row r="139" spans="1:10" ht="21.95" customHeight="1">
      <c r="A139" s="20" t="str">
        <f>VLOOKUP(E139,'Q3.SL'!G:O,8,FALSE)</f>
        <v/>
      </c>
      <c r="B139" s="21" t="str">
        <f>_xlfn.IFERROR(VLOOKUP(E139,'Rec.'!B:H,4,FALSE),"")</f>
        <v/>
      </c>
      <c r="C139" s="21" t="str">
        <f>_xlfn.IFERROR(VLOOKUP(E139,'Rec.'!B:H,5,FALSE),"")</f>
        <v/>
      </c>
      <c r="D139" s="20" t="str">
        <f>_xlfn.IFERROR(VLOOKUP(E139,'Rec.'!B:H,6,FALSE),"")</f>
        <v/>
      </c>
      <c r="E139" s="20" t="str">
        <f>_xlfn.IFERROR(VLOOKUP(ROW()-8,'Q3.SL'!B:Q,6,FALSE),"")</f>
        <v/>
      </c>
      <c r="F139" s="20" t="str">
        <f>VLOOKUP(E139,'Q3.SL'!G:O,6,FALSE)</f>
        <v/>
      </c>
      <c r="G139" s="31" t="str">
        <f>IF(ROW()-8&gt;'Inf.'!$I$10,"",VLOOKUP(E139,'Q3.SL'!G:O,4,FALSE))</f>
        <v/>
      </c>
      <c r="H139" s="20" t="str">
        <f>IF(ROW()-8&gt;'Inf.'!$I$10,"",VLOOKUP(E139,'Q3.SL'!G:O,5,FALSE))</f>
        <v/>
      </c>
      <c r="I139" s="46"/>
      <c r="J139" t="str">
        <f ca="1" t="shared" si="2"/>
        <v/>
      </c>
    </row>
    <row r="140" spans="1:10" ht="21.95" customHeight="1">
      <c r="A140" s="20" t="str">
        <f>VLOOKUP(E140,'Q3.SL'!G:O,8,FALSE)</f>
        <v/>
      </c>
      <c r="B140" s="21" t="str">
        <f>_xlfn.IFERROR(VLOOKUP(E140,'Rec.'!B:H,4,FALSE),"")</f>
        <v/>
      </c>
      <c r="C140" s="21" t="str">
        <f>_xlfn.IFERROR(VLOOKUP(E140,'Rec.'!B:H,5,FALSE),"")</f>
        <v/>
      </c>
      <c r="D140" s="20" t="str">
        <f>_xlfn.IFERROR(VLOOKUP(E140,'Rec.'!B:H,6,FALSE),"")</f>
        <v/>
      </c>
      <c r="E140" s="20" t="str">
        <f>_xlfn.IFERROR(VLOOKUP(ROW()-8,'Q3.SL'!B:Q,6,FALSE),"")</f>
        <v/>
      </c>
      <c r="F140" s="20" t="str">
        <f>VLOOKUP(E140,'Q3.SL'!G:O,6,FALSE)</f>
        <v/>
      </c>
      <c r="G140" s="31" t="str">
        <f>IF(ROW()-8&gt;'Inf.'!$I$10,"",VLOOKUP(E140,'Q3.SL'!G:O,4,FALSE))</f>
        <v/>
      </c>
      <c r="H140" s="20" t="str">
        <f>IF(ROW()-8&gt;'Inf.'!$I$10,"",VLOOKUP(E140,'Q3.SL'!G:O,5,FALSE))</f>
        <v/>
      </c>
      <c r="I140" s="46"/>
      <c r="J140" t="str">
        <f ca="1" t="shared" si="2"/>
        <v/>
      </c>
    </row>
    <row r="141" spans="1:10" ht="21.95" customHeight="1">
      <c r="A141" s="20" t="str">
        <f>VLOOKUP(E141,'Q3.SL'!G:O,8,FALSE)</f>
        <v/>
      </c>
      <c r="B141" s="21" t="str">
        <f>_xlfn.IFERROR(VLOOKUP(E141,'Rec.'!B:H,4,FALSE),"")</f>
        <v/>
      </c>
      <c r="C141" s="21" t="str">
        <f>_xlfn.IFERROR(VLOOKUP(E141,'Rec.'!B:H,5,FALSE),"")</f>
        <v/>
      </c>
      <c r="D141" s="20" t="str">
        <f>_xlfn.IFERROR(VLOOKUP(E141,'Rec.'!B:H,6,FALSE),"")</f>
        <v/>
      </c>
      <c r="E141" s="20" t="str">
        <f>_xlfn.IFERROR(VLOOKUP(ROW()-8,'Q3.SL'!B:Q,6,FALSE),"")</f>
        <v/>
      </c>
      <c r="F141" s="20" t="str">
        <f>VLOOKUP(E141,'Q3.SL'!G:O,6,FALSE)</f>
        <v/>
      </c>
      <c r="G141" s="31" t="str">
        <f>IF(ROW()-8&gt;'Inf.'!$I$10,"",VLOOKUP(E141,'Q3.SL'!G:O,4,FALSE))</f>
        <v/>
      </c>
      <c r="H141" s="20" t="str">
        <f>IF(ROW()-8&gt;'Inf.'!$I$10,"",VLOOKUP(E141,'Q3.SL'!G:O,5,FALSE))</f>
        <v/>
      </c>
      <c r="I141" s="46"/>
      <c r="J141" t="str">
        <f ca="1" t="shared" si="2"/>
        <v/>
      </c>
    </row>
    <row r="142" spans="1:10" ht="21.95" customHeight="1">
      <c r="A142" s="20" t="str">
        <f>VLOOKUP(E142,'Q3.SL'!G:O,8,FALSE)</f>
        <v/>
      </c>
      <c r="B142" s="21" t="str">
        <f>_xlfn.IFERROR(VLOOKUP(E142,'Rec.'!B:H,4,FALSE),"")</f>
        <v/>
      </c>
      <c r="C142" s="21" t="str">
        <f>_xlfn.IFERROR(VLOOKUP(E142,'Rec.'!B:H,5,FALSE),"")</f>
        <v/>
      </c>
      <c r="D142" s="20" t="str">
        <f>_xlfn.IFERROR(VLOOKUP(E142,'Rec.'!B:H,6,FALSE),"")</f>
        <v/>
      </c>
      <c r="E142" s="20" t="str">
        <f>_xlfn.IFERROR(VLOOKUP(ROW()-8,'Q3.SL'!B:Q,6,FALSE),"")</f>
        <v/>
      </c>
      <c r="F142" s="20" t="str">
        <f>VLOOKUP(E142,'Q3.SL'!G:O,6,FALSE)</f>
        <v/>
      </c>
      <c r="G142" s="31" t="str">
        <f>IF(ROW()-8&gt;'Inf.'!$I$10,"",VLOOKUP(E142,'Q3.SL'!G:O,4,FALSE))</f>
        <v/>
      </c>
      <c r="H142" s="20" t="str">
        <f>IF(ROW()-8&gt;'Inf.'!$I$10,"",VLOOKUP(E142,'Q3.SL'!G:O,5,FALSE))</f>
        <v/>
      </c>
      <c r="I142" s="46"/>
      <c r="J142" t="str">
        <f ca="1" t="shared" si="2"/>
        <v/>
      </c>
    </row>
    <row r="143" spans="1:10" ht="21.95" customHeight="1">
      <c r="A143" s="20" t="str">
        <f>VLOOKUP(E143,'Q3.SL'!G:O,8,FALSE)</f>
        <v/>
      </c>
      <c r="B143" s="21" t="str">
        <f>_xlfn.IFERROR(VLOOKUP(E143,'Rec.'!B:H,4,FALSE),"")</f>
        <v/>
      </c>
      <c r="C143" s="21" t="str">
        <f>_xlfn.IFERROR(VLOOKUP(E143,'Rec.'!B:H,5,FALSE),"")</f>
        <v/>
      </c>
      <c r="D143" s="20" t="str">
        <f>_xlfn.IFERROR(VLOOKUP(E143,'Rec.'!B:H,6,FALSE),"")</f>
        <v/>
      </c>
      <c r="E143" s="20" t="str">
        <f>_xlfn.IFERROR(VLOOKUP(ROW()-8,'Q3.SL'!B:Q,6,FALSE),"")</f>
        <v/>
      </c>
      <c r="F143" s="20" t="str">
        <f>VLOOKUP(E143,'Q3.SL'!G:O,6,FALSE)</f>
        <v/>
      </c>
      <c r="G143" s="31" t="str">
        <f>IF(ROW()-8&gt;'Inf.'!$I$10,"",VLOOKUP(E143,'Q3.SL'!G:O,4,FALSE))</f>
        <v/>
      </c>
      <c r="H143" s="20" t="str">
        <f>IF(ROW()-8&gt;'Inf.'!$I$10,"",VLOOKUP(E143,'Q3.SL'!G:O,5,FALSE))</f>
        <v/>
      </c>
      <c r="I143" s="46"/>
      <c r="J143" t="str">
        <f ca="1" t="shared" si="2"/>
        <v/>
      </c>
    </row>
    <row r="144" spans="1:10" ht="21.95" customHeight="1">
      <c r="A144" s="20" t="str">
        <f>VLOOKUP(E144,'Q3.SL'!G:O,8,FALSE)</f>
        <v/>
      </c>
      <c r="B144" s="21" t="str">
        <f>_xlfn.IFERROR(VLOOKUP(E144,'Rec.'!B:H,4,FALSE),"")</f>
        <v/>
      </c>
      <c r="C144" s="21" t="str">
        <f>_xlfn.IFERROR(VLOOKUP(E144,'Rec.'!B:H,5,FALSE),"")</f>
        <v/>
      </c>
      <c r="D144" s="20" t="str">
        <f>_xlfn.IFERROR(VLOOKUP(E144,'Rec.'!B:H,6,FALSE),"")</f>
        <v/>
      </c>
      <c r="E144" s="20" t="str">
        <f>_xlfn.IFERROR(VLOOKUP(ROW()-8,'Q3.SL'!B:Q,6,FALSE),"")</f>
        <v/>
      </c>
      <c r="F144" s="20" t="str">
        <f>VLOOKUP(E144,'Q3.SL'!G:O,6,FALSE)</f>
        <v/>
      </c>
      <c r="G144" s="31" t="str">
        <f>IF(ROW()-8&gt;'Inf.'!$I$10,"",VLOOKUP(E144,'Q3.SL'!G:O,4,FALSE))</f>
        <v/>
      </c>
      <c r="H144" s="20" t="str">
        <f>IF(ROW()-8&gt;'Inf.'!$I$10,"",VLOOKUP(E144,'Q3.SL'!G:O,5,FALSE))</f>
        <v/>
      </c>
      <c r="I144" s="46"/>
      <c r="J144" t="str">
        <f ca="1" t="shared" si="2"/>
        <v/>
      </c>
    </row>
    <row r="145" spans="1:10" ht="21.95" customHeight="1">
      <c r="A145" s="20" t="str">
        <f>VLOOKUP(E145,'Q3.SL'!G:O,8,FALSE)</f>
        <v/>
      </c>
      <c r="B145" s="21" t="str">
        <f>_xlfn.IFERROR(VLOOKUP(E145,'Rec.'!B:H,4,FALSE),"")</f>
        <v/>
      </c>
      <c r="C145" s="21" t="str">
        <f>_xlfn.IFERROR(VLOOKUP(E145,'Rec.'!B:H,5,FALSE),"")</f>
        <v/>
      </c>
      <c r="D145" s="20" t="str">
        <f>_xlfn.IFERROR(VLOOKUP(E145,'Rec.'!B:H,6,FALSE),"")</f>
        <v/>
      </c>
      <c r="E145" s="20" t="str">
        <f>_xlfn.IFERROR(VLOOKUP(ROW()-8,'Q3.SL'!B:Q,6,FALSE),"")</f>
        <v/>
      </c>
      <c r="F145" s="20" t="str">
        <f>VLOOKUP(E145,'Q3.SL'!G:O,6,FALSE)</f>
        <v/>
      </c>
      <c r="G145" s="31" t="str">
        <f>IF(ROW()-8&gt;'Inf.'!$I$10,"",VLOOKUP(E145,'Q3.SL'!G:O,4,FALSE))</f>
        <v/>
      </c>
      <c r="H145" s="20" t="str">
        <f>IF(ROW()-8&gt;'Inf.'!$I$10,"",VLOOKUP(E145,'Q3.SL'!G:O,5,FALSE))</f>
        <v/>
      </c>
      <c r="I145" s="46"/>
      <c r="J145" t="str">
        <f ca="1" t="shared" si="2"/>
        <v/>
      </c>
    </row>
    <row r="146" spans="1:10" ht="21.95" customHeight="1">
      <c r="A146" s="20" t="str">
        <f>VLOOKUP(E146,'Q3.SL'!G:O,8,FALSE)</f>
        <v/>
      </c>
      <c r="B146" s="21" t="str">
        <f>_xlfn.IFERROR(VLOOKUP(E146,'Rec.'!B:H,4,FALSE),"")</f>
        <v/>
      </c>
      <c r="C146" s="21" t="str">
        <f>_xlfn.IFERROR(VLOOKUP(E146,'Rec.'!B:H,5,FALSE),"")</f>
        <v/>
      </c>
      <c r="D146" s="20" t="str">
        <f>_xlfn.IFERROR(VLOOKUP(E146,'Rec.'!B:H,6,FALSE),"")</f>
        <v/>
      </c>
      <c r="E146" s="20" t="str">
        <f>_xlfn.IFERROR(VLOOKUP(ROW()-8,'Q3.SL'!B:Q,6,FALSE),"")</f>
        <v/>
      </c>
      <c r="F146" s="20" t="str">
        <f>VLOOKUP(E146,'Q3.SL'!G:O,6,FALSE)</f>
        <v/>
      </c>
      <c r="G146" s="31" t="str">
        <f>IF(ROW()-8&gt;'Inf.'!$I$10,"",VLOOKUP(E146,'Q3.SL'!G:O,4,FALSE))</f>
        <v/>
      </c>
      <c r="H146" s="20" t="str">
        <f>IF(ROW()-8&gt;'Inf.'!$I$10,"",VLOOKUP(E146,'Q3.SL'!G:O,5,FALSE))</f>
        <v/>
      </c>
      <c r="I146" s="46"/>
      <c r="J146" t="str">
        <f ca="1" t="shared" si="2"/>
        <v/>
      </c>
    </row>
    <row r="147" spans="1:10" ht="21.95" customHeight="1">
      <c r="A147" s="20" t="str">
        <f>VLOOKUP(E147,'Q3.SL'!G:O,8,FALSE)</f>
        <v/>
      </c>
      <c r="B147" s="21" t="str">
        <f>_xlfn.IFERROR(VLOOKUP(E147,'Rec.'!B:H,4,FALSE),"")</f>
        <v/>
      </c>
      <c r="C147" s="21" t="str">
        <f>_xlfn.IFERROR(VLOOKUP(E147,'Rec.'!B:H,5,FALSE),"")</f>
        <v/>
      </c>
      <c r="D147" s="20" t="str">
        <f>_xlfn.IFERROR(VLOOKUP(E147,'Rec.'!B:H,6,FALSE),"")</f>
        <v/>
      </c>
      <c r="E147" s="20" t="str">
        <f>_xlfn.IFERROR(VLOOKUP(ROW()-8,'Q3.SL'!B:Q,6,FALSE),"")</f>
        <v/>
      </c>
      <c r="F147" s="20" t="str">
        <f>VLOOKUP(E147,'Q3.SL'!G:O,6,FALSE)</f>
        <v/>
      </c>
      <c r="G147" s="31" t="str">
        <f>IF(ROW()-8&gt;'Inf.'!$I$10,"",VLOOKUP(E147,'Q3.SL'!G:O,4,FALSE))</f>
        <v/>
      </c>
      <c r="H147" s="20" t="str">
        <f>IF(ROW()-8&gt;'Inf.'!$I$10,"",VLOOKUP(E147,'Q3.SL'!G:O,5,FALSE))</f>
        <v/>
      </c>
      <c r="I147" s="46"/>
      <c r="J147" t="str">
        <f ca="1" t="shared" si="2"/>
        <v/>
      </c>
    </row>
    <row r="148" spans="1:10" ht="21.95" customHeight="1">
      <c r="A148" s="20" t="str">
        <f>VLOOKUP(E148,'Q3.SL'!G:O,8,FALSE)</f>
        <v/>
      </c>
      <c r="B148" s="21" t="str">
        <f>_xlfn.IFERROR(VLOOKUP(E148,'Rec.'!B:H,4,FALSE),"")</f>
        <v/>
      </c>
      <c r="C148" s="21" t="str">
        <f>_xlfn.IFERROR(VLOOKUP(E148,'Rec.'!B:H,5,FALSE),"")</f>
        <v/>
      </c>
      <c r="D148" s="20" t="str">
        <f>_xlfn.IFERROR(VLOOKUP(E148,'Rec.'!B:H,6,FALSE),"")</f>
        <v/>
      </c>
      <c r="E148" s="20" t="str">
        <f>_xlfn.IFERROR(VLOOKUP(ROW()-8,'Q3.SL'!B:Q,6,FALSE),"")</f>
        <v/>
      </c>
      <c r="F148" s="20" t="str">
        <f>VLOOKUP(E148,'Q3.SL'!G:O,6,FALSE)</f>
        <v/>
      </c>
      <c r="G148" s="31" t="str">
        <f>IF(ROW()-8&gt;'Inf.'!$I$10,"",VLOOKUP(E148,'Q3.SL'!G:O,4,FALSE))</f>
        <v/>
      </c>
      <c r="H148" s="20" t="str">
        <f>IF(ROW()-8&gt;'Inf.'!$I$10,"",VLOOKUP(E148,'Q3.SL'!G:O,5,FALSE))</f>
        <v/>
      </c>
      <c r="I148" s="46"/>
      <c r="J148" t="str">
        <f ca="1" t="shared" si="2"/>
        <v/>
      </c>
    </row>
    <row r="149" spans="1:10" ht="21.95" customHeight="1">
      <c r="A149" s="20" t="str">
        <f>VLOOKUP(E149,'Q3.SL'!G:O,8,FALSE)</f>
        <v/>
      </c>
      <c r="B149" s="21" t="str">
        <f>_xlfn.IFERROR(VLOOKUP(E149,'Rec.'!B:H,4,FALSE),"")</f>
        <v/>
      </c>
      <c r="C149" s="21" t="str">
        <f>_xlfn.IFERROR(VLOOKUP(E149,'Rec.'!B:H,5,FALSE),"")</f>
        <v/>
      </c>
      <c r="D149" s="20" t="str">
        <f>_xlfn.IFERROR(VLOOKUP(E149,'Rec.'!B:H,6,FALSE),"")</f>
        <v/>
      </c>
      <c r="E149" s="20" t="str">
        <f>_xlfn.IFERROR(VLOOKUP(ROW()-8,'Q3.SL'!B:Q,6,FALSE),"")</f>
        <v/>
      </c>
      <c r="F149" s="20" t="str">
        <f>VLOOKUP(E149,'Q3.SL'!G:O,6,FALSE)</f>
        <v/>
      </c>
      <c r="G149" s="31" t="str">
        <f>IF(ROW()-8&gt;'Inf.'!$I$10,"",VLOOKUP(E149,'Q3.SL'!G:O,4,FALSE))</f>
        <v/>
      </c>
      <c r="H149" s="20" t="str">
        <f>IF(ROW()-8&gt;'Inf.'!$I$10,"",VLOOKUP(E149,'Q3.SL'!G:O,5,FALSE))</f>
        <v/>
      </c>
      <c r="I149" s="46"/>
      <c r="J149" t="str">
        <f ca="1" t="shared" si="2"/>
        <v/>
      </c>
    </row>
    <row r="150" spans="1:10" ht="21.95" customHeight="1">
      <c r="A150" s="20" t="str">
        <f>VLOOKUP(E150,'Q3.SL'!G:O,8,FALSE)</f>
        <v/>
      </c>
      <c r="B150" s="21" t="str">
        <f>_xlfn.IFERROR(VLOOKUP(E150,'Rec.'!B:H,4,FALSE),"")</f>
        <v/>
      </c>
      <c r="C150" s="21" t="str">
        <f>_xlfn.IFERROR(VLOOKUP(E150,'Rec.'!B:H,5,FALSE),"")</f>
        <v/>
      </c>
      <c r="D150" s="20" t="str">
        <f>_xlfn.IFERROR(VLOOKUP(E150,'Rec.'!B:H,6,FALSE),"")</f>
        <v/>
      </c>
      <c r="E150" s="20" t="str">
        <f>_xlfn.IFERROR(VLOOKUP(ROW()-8,'Q3.SL'!B:Q,6,FALSE),"")</f>
        <v/>
      </c>
      <c r="F150" s="20" t="str">
        <f>VLOOKUP(E150,'Q3.SL'!G:O,6,FALSE)</f>
        <v/>
      </c>
      <c r="G150" s="31" t="str">
        <f>IF(ROW()-8&gt;'Inf.'!$I$10,"",VLOOKUP(E150,'Q3.SL'!G:O,4,FALSE))</f>
        <v/>
      </c>
      <c r="H150" s="20" t="str">
        <f>IF(ROW()-8&gt;'Inf.'!$I$10,"",VLOOKUP(E150,'Q3.SL'!G:O,5,FALSE))</f>
        <v/>
      </c>
      <c r="I150" s="46"/>
      <c r="J150" t="str">
        <f ca="1" t="shared" si="2"/>
        <v/>
      </c>
    </row>
    <row r="151" spans="1:10" ht="21.95" customHeight="1">
      <c r="A151" s="20" t="str">
        <f>VLOOKUP(E151,'Q3.SL'!G:O,8,FALSE)</f>
        <v/>
      </c>
      <c r="B151" s="21" t="str">
        <f>_xlfn.IFERROR(VLOOKUP(E151,'Rec.'!B:H,4,FALSE),"")</f>
        <v/>
      </c>
      <c r="C151" s="21" t="str">
        <f>_xlfn.IFERROR(VLOOKUP(E151,'Rec.'!B:H,5,FALSE),"")</f>
        <v/>
      </c>
      <c r="D151" s="20" t="str">
        <f>_xlfn.IFERROR(VLOOKUP(E151,'Rec.'!B:H,6,FALSE),"")</f>
        <v/>
      </c>
      <c r="E151" s="20" t="str">
        <f>_xlfn.IFERROR(VLOOKUP(ROW()-8,'Q3.SL'!B:Q,6,FALSE),"")</f>
        <v/>
      </c>
      <c r="F151" s="20" t="str">
        <f>VLOOKUP(E151,'Q3.SL'!G:O,6,FALSE)</f>
        <v/>
      </c>
      <c r="G151" s="31" t="str">
        <f>IF(ROW()-8&gt;'Inf.'!$I$10,"",VLOOKUP(E151,'Q3.SL'!G:O,4,FALSE))</f>
        <v/>
      </c>
      <c r="H151" s="20" t="str">
        <f>IF(ROW()-8&gt;'Inf.'!$I$10,"",VLOOKUP(E151,'Q3.SL'!G:O,5,FALSE))</f>
        <v/>
      </c>
      <c r="I151" s="46"/>
      <c r="J151" t="str">
        <f ca="1" t="shared" si="2"/>
        <v/>
      </c>
    </row>
    <row r="152" spans="1:10" ht="21.95" customHeight="1">
      <c r="A152" s="20" t="str">
        <f>VLOOKUP(E152,'Q3.SL'!G:O,8,FALSE)</f>
        <v/>
      </c>
      <c r="B152" s="21" t="str">
        <f>_xlfn.IFERROR(VLOOKUP(E152,'Rec.'!B:H,4,FALSE),"")</f>
        <v/>
      </c>
      <c r="C152" s="21" t="str">
        <f>_xlfn.IFERROR(VLOOKUP(E152,'Rec.'!B:H,5,FALSE),"")</f>
        <v/>
      </c>
      <c r="D152" s="20" t="str">
        <f>_xlfn.IFERROR(VLOOKUP(E152,'Rec.'!B:H,6,FALSE),"")</f>
        <v/>
      </c>
      <c r="E152" s="20" t="str">
        <f>_xlfn.IFERROR(VLOOKUP(ROW()-8,'Q3.SL'!B:Q,6,FALSE),"")</f>
        <v/>
      </c>
      <c r="F152" s="20" t="str">
        <f>VLOOKUP(E152,'Q3.SL'!G:O,6,FALSE)</f>
        <v/>
      </c>
      <c r="G152" s="31" t="str">
        <f>IF(ROW()-8&gt;'Inf.'!$I$10,"",VLOOKUP(E152,'Q3.SL'!G:O,4,FALSE))</f>
        <v/>
      </c>
      <c r="H152" s="20" t="str">
        <f>IF(ROW()-8&gt;'Inf.'!$I$10,"",VLOOKUP(E152,'Q3.SL'!G:O,5,FALSE))</f>
        <v/>
      </c>
      <c r="I152" s="46"/>
      <c r="J152" t="str">
        <f ca="1" t="shared" si="2"/>
        <v/>
      </c>
    </row>
    <row r="153" spans="1:10" ht="21.95" customHeight="1">
      <c r="A153" s="20" t="str">
        <f>VLOOKUP(E153,'Q3.SL'!G:O,8,FALSE)</f>
        <v/>
      </c>
      <c r="B153" s="21" t="str">
        <f>_xlfn.IFERROR(VLOOKUP(E153,'Rec.'!B:H,4,FALSE),"")</f>
        <v/>
      </c>
      <c r="C153" s="21" t="str">
        <f>_xlfn.IFERROR(VLOOKUP(E153,'Rec.'!B:H,5,FALSE),"")</f>
        <v/>
      </c>
      <c r="D153" s="20" t="str">
        <f>_xlfn.IFERROR(VLOOKUP(E153,'Rec.'!B:H,6,FALSE),"")</f>
        <v/>
      </c>
      <c r="E153" s="20" t="str">
        <f>_xlfn.IFERROR(VLOOKUP(ROW()-8,'Q3.SL'!B:Q,6,FALSE),"")</f>
        <v/>
      </c>
      <c r="F153" s="20" t="str">
        <f>VLOOKUP(E153,'Q3.SL'!G:O,6,FALSE)</f>
        <v/>
      </c>
      <c r="G153" s="31" t="str">
        <f>IF(ROW()-8&gt;'Inf.'!$I$10,"",VLOOKUP(E153,'Q3.SL'!G:O,4,FALSE))</f>
        <v/>
      </c>
      <c r="H153" s="20" t="str">
        <f>IF(ROW()-8&gt;'Inf.'!$I$10,"",VLOOKUP(E153,'Q3.SL'!G:O,5,FALSE))</f>
        <v/>
      </c>
      <c r="I153" s="46"/>
      <c r="J153" t="str">
        <f ca="1" t="shared" si="2"/>
        <v/>
      </c>
    </row>
    <row r="154" spans="1:10" ht="21.95" customHeight="1">
      <c r="A154" s="20" t="str">
        <f>VLOOKUP(E154,'Q3.SL'!G:O,8,FALSE)</f>
        <v/>
      </c>
      <c r="B154" s="21" t="str">
        <f>_xlfn.IFERROR(VLOOKUP(E154,'Rec.'!B:H,4,FALSE),"")</f>
        <v/>
      </c>
      <c r="C154" s="21" t="str">
        <f>_xlfn.IFERROR(VLOOKUP(E154,'Rec.'!B:H,5,FALSE),"")</f>
        <v/>
      </c>
      <c r="D154" s="20" t="str">
        <f>_xlfn.IFERROR(VLOOKUP(E154,'Rec.'!B:H,6,FALSE),"")</f>
        <v/>
      </c>
      <c r="E154" s="20" t="str">
        <f>_xlfn.IFERROR(VLOOKUP(ROW()-8,'Q3.SL'!B:Q,6,FALSE),"")</f>
        <v/>
      </c>
      <c r="F154" s="20" t="str">
        <f>VLOOKUP(E154,'Q3.SL'!G:O,6,FALSE)</f>
        <v/>
      </c>
      <c r="G154" s="31" t="str">
        <f>IF(ROW()-8&gt;'Inf.'!$I$10,"",VLOOKUP(E154,'Q3.SL'!G:O,4,FALSE))</f>
        <v/>
      </c>
      <c r="H154" s="20" t="str">
        <f>IF(ROW()-8&gt;'Inf.'!$I$10,"",VLOOKUP(E154,'Q3.SL'!G:O,5,FALSE))</f>
        <v/>
      </c>
      <c r="I154" s="46"/>
      <c r="J154" t="str">
        <f ca="1" t="shared" si="2"/>
        <v/>
      </c>
    </row>
    <row r="155" spans="1:10" ht="21.95" customHeight="1">
      <c r="A155" s="20" t="str">
        <f>VLOOKUP(E155,'Q3.SL'!G:O,8,FALSE)</f>
        <v/>
      </c>
      <c r="B155" s="21" t="str">
        <f>_xlfn.IFERROR(VLOOKUP(E155,'Rec.'!B:H,4,FALSE),"")</f>
        <v/>
      </c>
      <c r="C155" s="21" t="str">
        <f>_xlfn.IFERROR(VLOOKUP(E155,'Rec.'!B:H,5,FALSE),"")</f>
        <v/>
      </c>
      <c r="D155" s="20" t="str">
        <f>_xlfn.IFERROR(VLOOKUP(E155,'Rec.'!B:H,6,FALSE),"")</f>
        <v/>
      </c>
      <c r="E155" s="20" t="str">
        <f>_xlfn.IFERROR(VLOOKUP(ROW()-8,'Q3.SL'!B:Q,6,FALSE),"")</f>
        <v/>
      </c>
      <c r="F155" s="20" t="str">
        <f>VLOOKUP(E155,'Q3.SL'!G:O,6,FALSE)</f>
        <v/>
      </c>
      <c r="G155" s="31" t="str">
        <f>IF(ROW()-8&gt;'Inf.'!$I$10,"",VLOOKUP(E155,'Q3.SL'!G:O,4,FALSE))</f>
        <v/>
      </c>
      <c r="H155" s="20" t="str">
        <f>IF(ROW()-8&gt;'Inf.'!$I$10,"",VLOOKUP(E155,'Q3.SL'!G:O,5,FALSE))</f>
        <v/>
      </c>
      <c r="I155" s="46"/>
      <c r="J155" t="str">
        <f ca="1" t="shared" si="2"/>
        <v/>
      </c>
    </row>
    <row r="156" spans="1:10" ht="21.95" customHeight="1">
      <c r="A156" s="20" t="str">
        <f>VLOOKUP(E156,'Q3.SL'!G:O,8,FALSE)</f>
        <v/>
      </c>
      <c r="B156" s="21" t="str">
        <f>_xlfn.IFERROR(VLOOKUP(E156,'Rec.'!B:H,4,FALSE),"")</f>
        <v/>
      </c>
      <c r="C156" s="21" t="str">
        <f>_xlfn.IFERROR(VLOOKUP(E156,'Rec.'!B:H,5,FALSE),"")</f>
        <v/>
      </c>
      <c r="D156" s="20" t="str">
        <f>_xlfn.IFERROR(VLOOKUP(E156,'Rec.'!B:H,6,FALSE),"")</f>
        <v/>
      </c>
      <c r="E156" s="20" t="str">
        <f>_xlfn.IFERROR(VLOOKUP(ROW()-8,'Q3.SL'!B:Q,6,FALSE),"")</f>
        <v/>
      </c>
      <c r="F156" s="20" t="str">
        <f>VLOOKUP(E156,'Q3.SL'!G:O,6,FALSE)</f>
        <v/>
      </c>
      <c r="G156" s="31" t="str">
        <f>IF(ROW()-8&gt;'Inf.'!$I$10,"",VLOOKUP(E156,'Q3.SL'!G:O,4,FALSE))</f>
        <v/>
      </c>
      <c r="H156" s="20" t="str">
        <f>IF(ROW()-8&gt;'Inf.'!$I$10,"",VLOOKUP(E156,'Q3.SL'!G:O,5,FALSE))</f>
        <v/>
      </c>
      <c r="I156" s="46"/>
      <c r="J156" t="str">
        <f ca="1" t="shared" si="2"/>
        <v/>
      </c>
    </row>
    <row r="157" spans="1:10" ht="21.95" customHeight="1">
      <c r="A157" s="20" t="str">
        <f>VLOOKUP(E157,'Q3.SL'!G:O,8,FALSE)</f>
        <v/>
      </c>
      <c r="B157" s="21" t="str">
        <f>_xlfn.IFERROR(VLOOKUP(E157,'Rec.'!B:H,4,FALSE),"")</f>
        <v/>
      </c>
      <c r="C157" s="21" t="str">
        <f>_xlfn.IFERROR(VLOOKUP(E157,'Rec.'!B:H,5,FALSE),"")</f>
        <v/>
      </c>
      <c r="D157" s="20" t="str">
        <f>_xlfn.IFERROR(VLOOKUP(E157,'Rec.'!B:H,6,FALSE),"")</f>
        <v/>
      </c>
      <c r="E157" s="20" t="str">
        <f>_xlfn.IFERROR(VLOOKUP(ROW()-8,'Q3.SL'!B:Q,6,FALSE),"")</f>
        <v/>
      </c>
      <c r="F157" s="20" t="str">
        <f>VLOOKUP(E157,'Q3.SL'!G:O,6,FALSE)</f>
        <v/>
      </c>
      <c r="G157" s="31" t="str">
        <f>IF(ROW()-8&gt;'Inf.'!$I$10,"",VLOOKUP(E157,'Q3.SL'!G:O,4,FALSE))</f>
        <v/>
      </c>
      <c r="H157" s="20" t="str">
        <f>IF(ROW()-8&gt;'Inf.'!$I$10,"",VLOOKUP(E157,'Q3.SL'!G:O,5,FALSE))</f>
        <v/>
      </c>
      <c r="I157" s="46"/>
      <c r="J157" t="str">
        <f ca="1" t="shared" si="2"/>
        <v/>
      </c>
    </row>
    <row r="158" spans="1:10" ht="21.95" customHeight="1">
      <c r="A158" s="20" t="str">
        <f>VLOOKUP(E158,'Q3.SL'!G:O,8,FALSE)</f>
        <v/>
      </c>
      <c r="B158" s="21" t="str">
        <f>_xlfn.IFERROR(VLOOKUP(E158,'Rec.'!B:H,4,FALSE),"")</f>
        <v/>
      </c>
      <c r="C158" s="21" t="str">
        <f>_xlfn.IFERROR(VLOOKUP(E158,'Rec.'!B:H,5,FALSE),"")</f>
        <v/>
      </c>
      <c r="D158" s="20" t="str">
        <f>_xlfn.IFERROR(VLOOKUP(E158,'Rec.'!B:H,6,FALSE),"")</f>
        <v/>
      </c>
      <c r="E158" s="20" t="str">
        <f>_xlfn.IFERROR(VLOOKUP(ROW()-8,'Q3.SL'!B:Q,6,FALSE),"")</f>
        <v/>
      </c>
      <c r="F158" s="20" t="str">
        <f>VLOOKUP(E158,'Q3.SL'!G:O,6,FALSE)</f>
        <v/>
      </c>
      <c r="G158" s="31" t="str">
        <f>IF(ROW()-8&gt;'Inf.'!$I$10,"",VLOOKUP(E158,'Q3.SL'!G:O,4,FALSE))</f>
        <v/>
      </c>
      <c r="H158" s="20" t="str">
        <f>IF(ROW()-8&gt;'Inf.'!$I$10,"",VLOOKUP(E158,'Q3.SL'!G:O,5,FALSE))</f>
        <v/>
      </c>
      <c r="I158" s="46"/>
      <c r="J158" t="str">
        <f ca="1" t="shared" si="2"/>
        <v/>
      </c>
    </row>
    <row r="159" spans="1:10" ht="21.95" customHeight="1">
      <c r="A159" s="20" t="str">
        <f>VLOOKUP(E159,'Q3.SL'!G:O,8,FALSE)</f>
        <v/>
      </c>
      <c r="B159" s="21" t="str">
        <f>_xlfn.IFERROR(VLOOKUP(E159,'Rec.'!B:H,4,FALSE),"")</f>
        <v/>
      </c>
      <c r="C159" s="21" t="str">
        <f>_xlfn.IFERROR(VLOOKUP(E159,'Rec.'!B:H,5,FALSE),"")</f>
        <v/>
      </c>
      <c r="D159" s="20" t="str">
        <f>_xlfn.IFERROR(VLOOKUP(E159,'Rec.'!B:H,6,FALSE),"")</f>
        <v/>
      </c>
      <c r="E159" s="20" t="str">
        <f>_xlfn.IFERROR(VLOOKUP(ROW()-8,'Q3.SL'!B:Q,6,FALSE),"")</f>
        <v/>
      </c>
      <c r="F159" s="20" t="str">
        <f>VLOOKUP(E159,'Q3.SL'!G:O,6,FALSE)</f>
        <v/>
      </c>
      <c r="G159" s="31" t="str">
        <f>IF(ROW()-8&gt;'Inf.'!$I$10,"",VLOOKUP(E159,'Q3.SL'!G:O,4,FALSE))</f>
        <v/>
      </c>
      <c r="H159" s="20" t="str">
        <f>IF(ROW()-8&gt;'Inf.'!$I$10,"",VLOOKUP(E159,'Q3.SL'!G:O,5,FALSE))</f>
        <v/>
      </c>
      <c r="I159" s="46"/>
      <c r="J159" t="str">
        <f ca="1" t="shared" si="2"/>
        <v/>
      </c>
    </row>
    <row r="160" spans="1:10" ht="21.95" customHeight="1">
      <c r="A160" s="20" t="str">
        <f>VLOOKUP(E160,'Q3.SL'!G:O,8,FALSE)</f>
        <v/>
      </c>
      <c r="B160" s="21" t="str">
        <f>_xlfn.IFERROR(VLOOKUP(E160,'Rec.'!B:H,4,FALSE),"")</f>
        <v/>
      </c>
      <c r="C160" s="21" t="str">
        <f>_xlfn.IFERROR(VLOOKUP(E160,'Rec.'!B:H,5,FALSE),"")</f>
        <v/>
      </c>
      <c r="D160" s="20" t="str">
        <f>_xlfn.IFERROR(VLOOKUP(E160,'Rec.'!B:H,6,FALSE),"")</f>
        <v/>
      </c>
      <c r="E160" s="20" t="str">
        <f>_xlfn.IFERROR(VLOOKUP(ROW()-8,'Q3.SL'!B:Q,6,FALSE),"")</f>
        <v/>
      </c>
      <c r="F160" s="20" t="str">
        <f>VLOOKUP(E160,'Q3.SL'!G:O,6,FALSE)</f>
        <v/>
      </c>
      <c r="G160" s="31" t="str">
        <f>IF(ROW()-8&gt;'Inf.'!$I$10,"",VLOOKUP(E160,'Q3.SL'!G:O,4,FALSE))</f>
        <v/>
      </c>
      <c r="H160" s="20" t="str">
        <f>IF(ROW()-8&gt;'Inf.'!$I$10,"",VLOOKUP(E160,'Q3.SL'!G:O,5,FALSE))</f>
        <v/>
      </c>
      <c r="I160" s="46"/>
      <c r="J160" t="str">
        <f ca="1" t="shared" si="2"/>
        <v/>
      </c>
    </row>
    <row r="161" spans="1:10" ht="21.95" customHeight="1">
      <c r="A161" s="20" t="str">
        <f>VLOOKUP(E161,'Q3.SL'!G:O,8,FALSE)</f>
        <v/>
      </c>
      <c r="B161" s="21" t="str">
        <f>_xlfn.IFERROR(VLOOKUP(E161,'Rec.'!B:H,4,FALSE),"")</f>
        <v/>
      </c>
      <c r="C161" s="21" t="str">
        <f>_xlfn.IFERROR(VLOOKUP(E161,'Rec.'!B:H,5,FALSE),"")</f>
        <v/>
      </c>
      <c r="D161" s="20" t="str">
        <f>_xlfn.IFERROR(VLOOKUP(E161,'Rec.'!B:H,6,FALSE),"")</f>
        <v/>
      </c>
      <c r="E161" s="20" t="str">
        <f>_xlfn.IFERROR(VLOOKUP(ROW()-8,'Q3.SL'!B:Q,6,FALSE),"")</f>
        <v/>
      </c>
      <c r="F161" s="20" t="str">
        <f>VLOOKUP(E161,'Q3.SL'!G:O,6,FALSE)</f>
        <v/>
      </c>
      <c r="G161" s="31" t="str">
        <f>IF(ROW()-8&gt;'Inf.'!$I$10,"",VLOOKUP(E161,'Q3.SL'!G:O,4,FALSE))</f>
        <v/>
      </c>
      <c r="H161" s="20" t="str">
        <f>IF(ROW()-8&gt;'Inf.'!$I$10,"",VLOOKUP(E161,'Q3.SL'!G:O,5,FALSE))</f>
        <v/>
      </c>
      <c r="I161" s="46"/>
      <c r="J161" t="str">
        <f ca="1" t="shared" si="2"/>
        <v/>
      </c>
    </row>
    <row r="162" spans="1:10" ht="21.95" customHeight="1">
      <c r="A162" s="20" t="str">
        <f>VLOOKUP(E162,'Q3.SL'!G:O,8,FALSE)</f>
        <v/>
      </c>
      <c r="B162" s="21" t="str">
        <f>_xlfn.IFERROR(VLOOKUP(E162,'Rec.'!B:H,4,FALSE),"")</f>
        <v/>
      </c>
      <c r="C162" s="21" t="str">
        <f>_xlfn.IFERROR(VLOOKUP(E162,'Rec.'!B:H,5,FALSE),"")</f>
        <v/>
      </c>
      <c r="D162" s="20" t="str">
        <f>_xlfn.IFERROR(VLOOKUP(E162,'Rec.'!B:H,6,FALSE),"")</f>
        <v/>
      </c>
      <c r="E162" s="20" t="str">
        <f>_xlfn.IFERROR(VLOOKUP(ROW()-8,'Q3.SL'!B:Q,6,FALSE),"")</f>
        <v/>
      </c>
      <c r="F162" s="20" t="str">
        <f>VLOOKUP(E162,'Q3.SL'!G:O,6,FALSE)</f>
        <v/>
      </c>
      <c r="G162" s="31" t="str">
        <f>IF(ROW()-8&gt;'Inf.'!$I$10,"",VLOOKUP(E162,'Q3.SL'!G:O,4,FALSE))</f>
        <v/>
      </c>
      <c r="H162" s="20" t="str">
        <f>IF(ROW()-8&gt;'Inf.'!$I$10,"",VLOOKUP(E162,'Q3.SL'!G:O,5,FALSE))</f>
        <v/>
      </c>
      <c r="I162" s="46"/>
      <c r="J162" t="str">
        <f ca="1" t="shared" si="2"/>
        <v/>
      </c>
    </row>
    <row r="163" spans="1:10" ht="21.95" customHeight="1">
      <c r="A163" s="20" t="str">
        <f>VLOOKUP(E163,'Q3.SL'!G:O,8,FALSE)</f>
        <v/>
      </c>
      <c r="B163" s="21" t="str">
        <f>_xlfn.IFERROR(VLOOKUP(E163,'Rec.'!B:H,4,FALSE),"")</f>
        <v/>
      </c>
      <c r="C163" s="21" t="str">
        <f>_xlfn.IFERROR(VLOOKUP(E163,'Rec.'!B:H,5,FALSE),"")</f>
        <v/>
      </c>
      <c r="D163" s="20" t="str">
        <f>_xlfn.IFERROR(VLOOKUP(E163,'Rec.'!B:H,6,FALSE),"")</f>
        <v/>
      </c>
      <c r="E163" s="20" t="str">
        <f>_xlfn.IFERROR(VLOOKUP(ROW()-8,'Q3.SL'!B:Q,6,FALSE),"")</f>
        <v/>
      </c>
      <c r="F163" s="20" t="str">
        <f>VLOOKUP(E163,'Q3.SL'!G:O,6,FALSE)</f>
        <v/>
      </c>
      <c r="G163" s="31" t="str">
        <f>IF(ROW()-8&gt;'Inf.'!$I$10,"",VLOOKUP(E163,'Q3.SL'!G:O,4,FALSE))</f>
        <v/>
      </c>
      <c r="H163" s="20" t="str">
        <f>IF(ROW()-8&gt;'Inf.'!$I$10,"",VLOOKUP(E163,'Q3.SL'!G:O,5,FALSE))</f>
        <v/>
      </c>
      <c r="I163" s="46"/>
      <c r="J163" t="str">
        <f ca="1" t="shared" si="2"/>
        <v/>
      </c>
    </row>
    <row r="164" spans="1:10" ht="21.95" customHeight="1">
      <c r="A164" s="20" t="str">
        <f>VLOOKUP(E164,'Q3.SL'!G:O,8,FALSE)</f>
        <v/>
      </c>
      <c r="B164" s="21" t="str">
        <f>_xlfn.IFERROR(VLOOKUP(E164,'Rec.'!B:H,4,FALSE),"")</f>
        <v/>
      </c>
      <c r="C164" s="21" t="str">
        <f>_xlfn.IFERROR(VLOOKUP(E164,'Rec.'!B:H,5,FALSE),"")</f>
        <v/>
      </c>
      <c r="D164" s="20" t="str">
        <f>_xlfn.IFERROR(VLOOKUP(E164,'Rec.'!B:H,6,FALSE),"")</f>
        <v/>
      </c>
      <c r="E164" s="20" t="str">
        <f>_xlfn.IFERROR(VLOOKUP(ROW()-8,'Q3.SL'!B:Q,6,FALSE),"")</f>
        <v/>
      </c>
      <c r="F164" s="20" t="str">
        <f>VLOOKUP(E164,'Q3.SL'!G:O,6,FALSE)</f>
        <v/>
      </c>
      <c r="G164" s="31" t="str">
        <f>IF(ROW()-8&gt;'Inf.'!$I$10,"",VLOOKUP(E164,'Q3.SL'!G:O,4,FALSE))</f>
        <v/>
      </c>
      <c r="H164" s="20" t="str">
        <f>IF(ROW()-8&gt;'Inf.'!$I$10,"",VLOOKUP(E164,'Q3.SL'!G:O,5,FALSE))</f>
        <v/>
      </c>
      <c r="I164" s="46"/>
      <c r="J164" t="str">
        <f ca="1" t="shared" si="2"/>
        <v/>
      </c>
    </row>
    <row r="165" spans="1:10" ht="21.95" customHeight="1">
      <c r="A165" s="20" t="str">
        <f>VLOOKUP(E165,'Q3.SL'!G:O,8,FALSE)</f>
        <v/>
      </c>
      <c r="B165" s="21" t="str">
        <f>_xlfn.IFERROR(VLOOKUP(E165,'Rec.'!B:H,4,FALSE),"")</f>
        <v/>
      </c>
      <c r="C165" s="21" t="str">
        <f>_xlfn.IFERROR(VLOOKUP(E165,'Rec.'!B:H,5,FALSE),"")</f>
        <v/>
      </c>
      <c r="D165" s="20" t="str">
        <f>_xlfn.IFERROR(VLOOKUP(E165,'Rec.'!B:H,6,FALSE),"")</f>
        <v/>
      </c>
      <c r="E165" s="20" t="str">
        <f>_xlfn.IFERROR(VLOOKUP(ROW()-8,'Q3.SL'!B:Q,6,FALSE),"")</f>
        <v/>
      </c>
      <c r="F165" s="20" t="str">
        <f>VLOOKUP(E165,'Q3.SL'!G:O,6,FALSE)</f>
        <v/>
      </c>
      <c r="G165" s="31" t="str">
        <f>IF(ROW()-8&gt;'Inf.'!$I$10,"",VLOOKUP(E165,'Q3.SL'!G:O,4,FALSE))</f>
        <v/>
      </c>
      <c r="H165" s="20" t="str">
        <f>IF(ROW()-8&gt;'Inf.'!$I$10,"",VLOOKUP(E165,'Q3.SL'!G:O,5,FALSE))</f>
        <v/>
      </c>
      <c r="I165" s="46"/>
      <c r="J165" t="str">
        <f ca="1" t="shared" si="2"/>
        <v/>
      </c>
    </row>
    <row r="166" spans="1:10" ht="21.95" customHeight="1">
      <c r="A166" s="20" t="str">
        <f>VLOOKUP(E166,'Q3.SL'!G:O,8,FALSE)</f>
        <v/>
      </c>
      <c r="B166" s="21" t="str">
        <f>_xlfn.IFERROR(VLOOKUP(E166,'Rec.'!B:H,4,FALSE),"")</f>
        <v/>
      </c>
      <c r="C166" s="21" t="str">
        <f>_xlfn.IFERROR(VLOOKUP(E166,'Rec.'!B:H,5,FALSE),"")</f>
        <v/>
      </c>
      <c r="D166" s="20" t="str">
        <f>_xlfn.IFERROR(VLOOKUP(E166,'Rec.'!B:H,6,FALSE),"")</f>
        <v/>
      </c>
      <c r="E166" s="20" t="str">
        <f>_xlfn.IFERROR(VLOOKUP(ROW()-8,'Q3.SL'!B:Q,6,FALSE),"")</f>
        <v/>
      </c>
      <c r="F166" s="20" t="str">
        <f>VLOOKUP(E166,'Q3.SL'!G:O,6,FALSE)</f>
        <v/>
      </c>
      <c r="G166" s="31" t="str">
        <f>IF(ROW()-8&gt;'Inf.'!$I$10,"",VLOOKUP(E166,'Q3.SL'!G:O,4,FALSE))</f>
        <v/>
      </c>
      <c r="H166" s="20" t="str">
        <f>IF(ROW()-8&gt;'Inf.'!$I$10,"",VLOOKUP(E166,'Q3.SL'!G:O,5,FALSE))</f>
        <v/>
      </c>
      <c r="I166" s="46"/>
      <c r="J166" t="str">
        <f ca="1" t="shared" si="2"/>
        <v/>
      </c>
    </row>
    <row r="167" spans="1:10" ht="21.95" customHeight="1">
      <c r="A167" s="20" t="str">
        <f>VLOOKUP(E167,'Q3.SL'!G:O,8,FALSE)</f>
        <v/>
      </c>
      <c r="B167" s="21" t="str">
        <f>_xlfn.IFERROR(VLOOKUP(E167,'Rec.'!B:H,4,FALSE),"")</f>
        <v/>
      </c>
      <c r="C167" s="21" t="str">
        <f>_xlfn.IFERROR(VLOOKUP(E167,'Rec.'!B:H,5,FALSE),"")</f>
        <v/>
      </c>
      <c r="D167" s="20" t="str">
        <f>_xlfn.IFERROR(VLOOKUP(E167,'Rec.'!B:H,6,FALSE),"")</f>
        <v/>
      </c>
      <c r="E167" s="20" t="str">
        <f>_xlfn.IFERROR(VLOOKUP(ROW()-8,'Q3.SL'!B:Q,6,FALSE),"")</f>
        <v/>
      </c>
      <c r="F167" s="20" t="str">
        <f>VLOOKUP(E167,'Q3.SL'!G:O,6,FALSE)</f>
        <v/>
      </c>
      <c r="G167" s="31" t="str">
        <f>IF(ROW()-8&gt;'Inf.'!$I$10,"",VLOOKUP(E167,'Q3.SL'!G:O,4,FALSE))</f>
        <v/>
      </c>
      <c r="H167" s="20" t="str">
        <f>IF(ROW()-8&gt;'Inf.'!$I$10,"",VLOOKUP(E167,'Q3.SL'!G:O,5,FALSE))</f>
        <v/>
      </c>
      <c r="I167" s="46"/>
      <c r="J167" t="str">
        <f ca="1" t="shared" si="2"/>
        <v/>
      </c>
    </row>
    <row r="168" spans="1:10" ht="21.95" customHeight="1">
      <c r="A168" s="20" t="str">
        <f>VLOOKUP(E168,'Q3.SL'!G:O,8,FALSE)</f>
        <v/>
      </c>
      <c r="B168" s="21" t="str">
        <f>_xlfn.IFERROR(VLOOKUP(E168,'Rec.'!B:H,4,FALSE),"")</f>
        <v/>
      </c>
      <c r="C168" s="21" t="str">
        <f>_xlfn.IFERROR(VLOOKUP(E168,'Rec.'!B:H,5,FALSE),"")</f>
        <v/>
      </c>
      <c r="D168" s="20" t="str">
        <f>_xlfn.IFERROR(VLOOKUP(E168,'Rec.'!B:H,6,FALSE),"")</f>
        <v/>
      </c>
      <c r="E168" s="20" t="str">
        <f>_xlfn.IFERROR(VLOOKUP(ROW()-8,'Q3.SL'!B:Q,6,FALSE),"")</f>
        <v/>
      </c>
      <c r="F168" s="20" t="str">
        <f>VLOOKUP(E168,'Q3.SL'!G:O,6,FALSE)</f>
        <v/>
      </c>
      <c r="G168" s="31" t="str">
        <f>IF(ROW()-8&gt;'Inf.'!$I$10,"",VLOOKUP(E168,'Q3.SL'!G:O,4,FALSE))</f>
        <v/>
      </c>
      <c r="H168" s="20" t="str">
        <f>IF(ROW()-8&gt;'Inf.'!$I$10,"",VLOOKUP(E168,'Q3.SL'!G:O,5,FALSE))</f>
        <v/>
      </c>
      <c r="I168" s="46"/>
      <c r="J168" t="str">
        <f ca="1" t="shared" si="2"/>
        <v/>
      </c>
    </row>
    <row r="169" spans="1:10" ht="21.95" customHeight="1">
      <c r="A169" s="20" t="str">
        <f>VLOOKUP(E169,'Q3.SL'!G:O,8,FALSE)</f>
        <v/>
      </c>
      <c r="B169" s="21" t="str">
        <f>_xlfn.IFERROR(VLOOKUP(E169,'Rec.'!B:H,4,FALSE),"")</f>
        <v/>
      </c>
      <c r="C169" s="21" t="str">
        <f>_xlfn.IFERROR(VLOOKUP(E169,'Rec.'!B:H,5,FALSE),"")</f>
        <v/>
      </c>
      <c r="D169" s="20" t="str">
        <f>_xlfn.IFERROR(VLOOKUP(E169,'Rec.'!B:H,6,FALSE),"")</f>
        <v/>
      </c>
      <c r="E169" s="20" t="str">
        <f>_xlfn.IFERROR(VLOOKUP(ROW()-8,'Q3.SL'!B:Q,6,FALSE),"")</f>
        <v/>
      </c>
      <c r="F169" s="20" t="str">
        <f>VLOOKUP(E169,'Q3.SL'!G:O,6,FALSE)</f>
        <v/>
      </c>
      <c r="G169" s="31" t="str">
        <f>IF(ROW()-8&gt;'Inf.'!$I$10,"",VLOOKUP(E169,'Q3.SL'!G:O,4,FALSE))</f>
        <v/>
      </c>
      <c r="H169" s="20" t="str">
        <f>IF(ROW()-8&gt;'Inf.'!$I$10,"",VLOOKUP(E169,'Q3.SL'!G:O,5,FALSE))</f>
        <v/>
      </c>
      <c r="I169" s="46"/>
      <c r="J169" t="str">
        <f ca="1" t="shared" si="2"/>
        <v/>
      </c>
    </row>
    <row r="170" spans="1:10" ht="21.95" customHeight="1">
      <c r="A170" s="20" t="str">
        <f>VLOOKUP(E170,'Q3.SL'!G:O,8,FALSE)</f>
        <v/>
      </c>
      <c r="B170" s="21" t="str">
        <f>_xlfn.IFERROR(VLOOKUP(E170,'Rec.'!B:H,4,FALSE),"")</f>
        <v/>
      </c>
      <c r="C170" s="21" t="str">
        <f>_xlfn.IFERROR(VLOOKUP(E170,'Rec.'!B:H,5,FALSE),"")</f>
        <v/>
      </c>
      <c r="D170" s="20" t="str">
        <f>_xlfn.IFERROR(VLOOKUP(E170,'Rec.'!B:H,6,FALSE),"")</f>
        <v/>
      </c>
      <c r="E170" s="20" t="str">
        <f>_xlfn.IFERROR(VLOOKUP(ROW()-8,'Q3.SL'!B:Q,6,FALSE),"")</f>
        <v/>
      </c>
      <c r="F170" s="20" t="str">
        <f>VLOOKUP(E170,'Q3.SL'!G:O,6,FALSE)</f>
        <v/>
      </c>
      <c r="G170" s="31" t="str">
        <f>IF(ROW()-8&gt;'Inf.'!$I$10,"",VLOOKUP(E170,'Q3.SL'!G:O,4,FALSE))</f>
        <v/>
      </c>
      <c r="H170" s="20" t="str">
        <f>IF(ROW()-8&gt;'Inf.'!$I$10,"",VLOOKUP(E170,'Q3.SL'!G:O,5,FALSE))</f>
        <v/>
      </c>
      <c r="I170" s="46"/>
      <c r="J170" t="str">
        <f ca="1" t="shared" si="2"/>
        <v/>
      </c>
    </row>
    <row r="171" spans="1:10" ht="21.95" customHeight="1">
      <c r="A171" s="20" t="str">
        <f>VLOOKUP(E171,'Q3.SL'!G:O,8,FALSE)</f>
        <v/>
      </c>
      <c r="B171" s="21" t="str">
        <f>_xlfn.IFERROR(VLOOKUP(E171,'Rec.'!B:H,4,FALSE),"")</f>
        <v/>
      </c>
      <c r="C171" s="21" t="str">
        <f>_xlfn.IFERROR(VLOOKUP(E171,'Rec.'!B:H,5,FALSE),"")</f>
        <v/>
      </c>
      <c r="D171" s="20" t="str">
        <f>_xlfn.IFERROR(VLOOKUP(E171,'Rec.'!B:H,6,FALSE),"")</f>
        <v/>
      </c>
      <c r="E171" s="20" t="str">
        <f>_xlfn.IFERROR(VLOOKUP(ROW()-8,'Q3.SL'!B:Q,6,FALSE),"")</f>
        <v/>
      </c>
      <c r="F171" s="20" t="str">
        <f>VLOOKUP(E171,'Q3.SL'!G:O,6,FALSE)</f>
        <v/>
      </c>
      <c r="G171" s="31" t="str">
        <f>IF(ROW()-8&gt;'Inf.'!$I$10,"",VLOOKUP(E171,'Q3.SL'!G:O,4,FALSE))</f>
        <v/>
      </c>
      <c r="H171" s="20" t="str">
        <f>IF(ROW()-8&gt;'Inf.'!$I$10,"",VLOOKUP(E171,'Q3.SL'!G:O,5,FALSE))</f>
        <v/>
      </c>
      <c r="I171" s="46"/>
      <c r="J171" t="str">
        <f ca="1" t="shared" si="2"/>
        <v/>
      </c>
    </row>
    <row r="172" spans="1:10" ht="21.95" customHeight="1">
      <c r="A172" s="20" t="str">
        <f>VLOOKUP(E172,'Q3.SL'!G:O,8,FALSE)</f>
        <v/>
      </c>
      <c r="B172" s="21" t="str">
        <f>_xlfn.IFERROR(VLOOKUP(E172,'Rec.'!B:H,4,FALSE),"")</f>
        <v/>
      </c>
      <c r="C172" s="21" t="str">
        <f>_xlfn.IFERROR(VLOOKUP(E172,'Rec.'!B:H,5,FALSE),"")</f>
        <v/>
      </c>
      <c r="D172" s="20" t="str">
        <f>_xlfn.IFERROR(VLOOKUP(E172,'Rec.'!B:H,6,FALSE),"")</f>
        <v/>
      </c>
      <c r="E172" s="20" t="str">
        <f>_xlfn.IFERROR(VLOOKUP(ROW()-8,'Q3.SL'!B:Q,6,FALSE),"")</f>
        <v/>
      </c>
      <c r="F172" s="20" t="str">
        <f>VLOOKUP(E172,'Q3.SL'!G:O,6,FALSE)</f>
        <v/>
      </c>
      <c r="G172" s="31" t="str">
        <f>IF(ROW()-8&gt;'Inf.'!$I$10,"",VLOOKUP(E172,'Q3.SL'!G:O,4,FALSE))</f>
        <v/>
      </c>
      <c r="H172" s="20" t="str">
        <f>IF(ROW()-8&gt;'Inf.'!$I$10,"",VLOOKUP(E172,'Q3.SL'!G:O,5,FALSE))</f>
        <v/>
      </c>
      <c r="I172" s="46"/>
      <c r="J172" t="str">
        <f ca="1" t="shared" si="2"/>
        <v/>
      </c>
    </row>
    <row r="173" spans="1:10" ht="21.95" customHeight="1">
      <c r="A173" s="20" t="str">
        <f>VLOOKUP(E173,'Q3.SL'!G:O,8,FALSE)</f>
        <v/>
      </c>
      <c r="B173" s="21" t="str">
        <f>_xlfn.IFERROR(VLOOKUP(E173,'Rec.'!B:H,4,FALSE),"")</f>
        <v/>
      </c>
      <c r="C173" s="21" t="str">
        <f>_xlfn.IFERROR(VLOOKUP(E173,'Rec.'!B:H,5,FALSE),"")</f>
        <v/>
      </c>
      <c r="D173" s="20" t="str">
        <f>_xlfn.IFERROR(VLOOKUP(E173,'Rec.'!B:H,6,FALSE),"")</f>
        <v/>
      </c>
      <c r="E173" s="20" t="str">
        <f>_xlfn.IFERROR(VLOOKUP(ROW()-8,'Q3.SL'!B:Q,6,FALSE),"")</f>
        <v/>
      </c>
      <c r="F173" s="20" t="str">
        <f>VLOOKUP(E173,'Q3.SL'!G:O,6,FALSE)</f>
        <v/>
      </c>
      <c r="G173" s="31" t="str">
        <f>IF(ROW()-8&gt;'Inf.'!$I$10,"",VLOOKUP(E173,'Q3.SL'!G:O,4,FALSE))</f>
        <v/>
      </c>
      <c r="H173" s="20" t="str">
        <f>IF(ROW()-8&gt;'Inf.'!$I$10,"",VLOOKUP(E173,'Q3.SL'!G:O,5,FALSE))</f>
        <v/>
      </c>
      <c r="I173" s="46"/>
      <c r="J173" t="str">
        <f ca="1" t="shared" si="2"/>
        <v/>
      </c>
    </row>
    <row r="174" spans="1:10" ht="21.95" customHeight="1">
      <c r="A174" s="20" t="str">
        <f>VLOOKUP(E174,'Q3.SL'!G:O,8,FALSE)</f>
        <v/>
      </c>
      <c r="B174" s="21" t="str">
        <f>_xlfn.IFERROR(VLOOKUP(E174,'Rec.'!B:H,4,FALSE),"")</f>
        <v/>
      </c>
      <c r="C174" s="21" t="str">
        <f>_xlfn.IFERROR(VLOOKUP(E174,'Rec.'!B:H,5,FALSE),"")</f>
        <v/>
      </c>
      <c r="D174" s="20" t="str">
        <f>_xlfn.IFERROR(VLOOKUP(E174,'Rec.'!B:H,6,FALSE),"")</f>
        <v/>
      </c>
      <c r="E174" s="20" t="str">
        <f>_xlfn.IFERROR(VLOOKUP(ROW()-8,'Q3.SL'!B:Q,6,FALSE),"")</f>
        <v/>
      </c>
      <c r="F174" s="20" t="str">
        <f>VLOOKUP(E174,'Q3.SL'!G:O,6,FALSE)</f>
        <v/>
      </c>
      <c r="G174" s="31" t="str">
        <f>IF(ROW()-8&gt;'Inf.'!$I$10,"",VLOOKUP(E174,'Q3.SL'!G:O,4,FALSE))</f>
        <v/>
      </c>
      <c r="H174" s="20" t="str">
        <f>IF(ROW()-8&gt;'Inf.'!$I$10,"",VLOOKUP(E174,'Q3.SL'!G:O,5,FALSE))</f>
        <v/>
      </c>
      <c r="I174" s="46"/>
      <c r="J174" t="str">
        <f ca="1" t="shared" si="2"/>
        <v/>
      </c>
    </row>
    <row r="175" spans="1:10" ht="21.95" customHeight="1">
      <c r="A175" s="20" t="str">
        <f>VLOOKUP(E175,'Q3.SL'!G:O,8,FALSE)</f>
        <v/>
      </c>
      <c r="B175" s="21" t="str">
        <f>_xlfn.IFERROR(VLOOKUP(E175,'Rec.'!B:H,4,FALSE),"")</f>
        <v/>
      </c>
      <c r="C175" s="21" t="str">
        <f>_xlfn.IFERROR(VLOOKUP(E175,'Rec.'!B:H,5,FALSE),"")</f>
        <v/>
      </c>
      <c r="D175" s="20" t="str">
        <f>_xlfn.IFERROR(VLOOKUP(E175,'Rec.'!B:H,6,FALSE),"")</f>
        <v/>
      </c>
      <c r="E175" s="20" t="str">
        <f>_xlfn.IFERROR(VLOOKUP(ROW()-8,'Q3.SL'!B:Q,6,FALSE),"")</f>
        <v/>
      </c>
      <c r="F175" s="20" t="str">
        <f>VLOOKUP(E175,'Q3.SL'!G:O,6,FALSE)</f>
        <v/>
      </c>
      <c r="G175" s="31" t="str">
        <f>IF(ROW()-8&gt;'Inf.'!$I$10,"",VLOOKUP(E175,'Q3.SL'!G:O,4,FALSE))</f>
        <v/>
      </c>
      <c r="H175" s="20" t="str">
        <f>IF(ROW()-8&gt;'Inf.'!$I$10,"",VLOOKUP(E175,'Q3.SL'!G:O,5,FALSE))</f>
        <v/>
      </c>
      <c r="I175" s="46"/>
      <c r="J175" t="str">
        <f ca="1" t="shared" si="2"/>
        <v/>
      </c>
    </row>
    <row r="176" spans="1:10" ht="21.95" customHeight="1">
      <c r="A176" s="20" t="str">
        <f>VLOOKUP(E176,'Q3.SL'!G:O,8,FALSE)</f>
        <v/>
      </c>
      <c r="B176" s="21" t="str">
        <f>_xlfn.IFERROR(VLOOKUP(E176,'Rec.'!B:H,4,FALSE),"")</f>
        <v/>
      </c>
      <c r="C176" s="21" t="str">
        <f>_xlfn.IFERROR(VLOOKUP(E176,'Rec.'!B:H,5,FALSE),"")</f>
        <v/>
      </c>
      <c r="D176" s="20" t="str">
        <f>_xlfn.IFERROR(VLOOKUP(E176,'Rec.'!B:H,6,FALSE),"")</f>
        <v/>
      </c>
      <c r="E176" s="20" t="str">
        <f>_xlfn.IFERROR(VLOOKUP(ROW()-8,'Q3.SL'!B:Q,6,FALSE),"")</f>
        <v/>
      </c>
      <c r="F176" s="20" t="str">
        <f>VLOOKUP(E176,'Q3.SL'!G:O,6,FALSE)</f>
        <v/>
      </c>
      <c r="G176" s="31" t="str">
        <f>IF(ROW()-8&gt;'Inf.'!$I$10,"",VLOOKUP(E176,'Q3.SL'!G:O,4,FALSE))</f>
        <v/>
      </c>
      <c r="H176" s="20" t="str">
        <f>IF(ROW()-8&gt;'Inf.'!$I$10,"",VLOOKUP(E176,'Q3.SL'!G:O,5,FALSE))</f>
        <v/>
      </c>
      <c r="I176" s="46"/>
      <c r="J176" t="str">
        <f ca="1" t="shared" si="2"/>
        <v/>
      </c>
    </row>
    <row r="177" spans="1:10" ht="21.95" customHeight="1">
      <c r="A177" s="20" t="str">
        <f>VLOOKUP(E177,'Q3.SL'!G:O,8,FALSE)</f>
        <v/>
      </c>
      <c r="B177" s="21" t="str">
        <f>_xlfn.IFERROR(VLOOKUP(E177,'Rec.'!B:H,4,FALSE),"")</f>
        <v/>
      </c>
      <c r="C177" s="21" t="str">
        <f>_xlfn.IFERROR(VLOOKUP(E177,'Rec.'!B:H,5,FALSE),"")</f>
        <v/>
      </c>
      <c r="D177" s="20" t="str">
        <f>_xlfn.IFERROR(VLOOKUP(E177,'Rec.'!B:H,6,FALSE),"")</f>
        <v/>
      </c>
      <c r="E177" s="20" t="str">
        <f>_xlfn.IFERROR(VLOOKUP(ROW()-8,'Q3.SL'!B:Q,6,FALSE),"")</f>
        <v/>
      </c>
      <c r="F177" s="20" t="str">
        <f>VLOOKUP(E177,'Q3.SL'!G:O,6,FALSE)</f>
        <v/>
      </c>
      <c r="G177" s="31" t="str">
        <f>IF(ROW()-8&gt;'Inf.'!$I$10,"",VLOOKUP(E177,'Q3.SL'!G:O,4,FALSE))</f>
        <v/>
      </c>
      <c r="H177" s="20" t="str">
        <f>IF(ROW()-8&gt;'Inf.'!$I$10,"",VLOOKUP(E177,'Q3.SL'!G:O,5,FALSE))</f>
        <v/>
      </c>
      <c r="I177" s="46"/>
      <c r="J177" t="str">
        <f ca="1" t="shared" si="2"/>
        <v/>
      </c>
    </row>
    <row r="178" spans="1:10" ht="21.95" customHeight="1">
      <c r="A178" s="20" t="str">
        <f>VLOOKUP(E178,'Q3.SL'!G:O,8,FALSE)</f>
        <v/>
      </c>
      <c r="B178" s="21" t="str">
        <f>_xlfn.IFERROR(VLOOKUP(E178,'Rec.'!B:H,4,FALSE),"")</f>
        <v/>
      </c>
      <c r="C178" s="21" t="str">
        <f>_xlfn.IFERROR(VLOOKUP(E178,'Rec.'!B:H,5,FALSE),"")</f>
        <v/>
      </c>
      <c r="D178" s="20" t="str">
        <f>_xlfn.IFERROR(VLOOKUP(E178,'Rec.'!B:H,6,FALSE),"")</f>
        <v/>
      </c>
      <c r="E178" s="20" t="str">
        <f>_xlfn.IFERROR(VLOOKUP(ROW()-8,'Q3.SL'!B:Q,6,FALSE),"")</f>
        <v/>
      </c>
      <c r="F178" s="20" t="str">
        <f>VLOOKUP(E178,'Q3.SL'!G:O,6,FALSE)</f>
        <v/>
      </c>
      <c r="G178" s="31" t="str">
        <f>IF(ROW()-8&gt;'Inf.'!$I$10,"",VLOOKUP(E178,'Q3.SL'!G:O,4,FALSE))</f>
        <v/>
      </c>
      <c r="H178" s="20" t="str">
        <f>IF(ROW()-8&gt;'Inf.'!$I$10,"",VLOOKUP(E178,'Q3.SL'!G:O,5,FALSE))</f>
        <v/>
      </c>
      <c r="I178" s="46"/>
      <c r="J178" t="str">
        <f ca="1" t="shared" si="2"/>
        <v/>
      </c>
    </row>
    <row r="179" spans="1:10" ht="21.95" customHeight="1">
      <c r="A179" s="20" t="str">
        <f>VLOOKUP(E179,'Q3.SL'!G:O,8,FALSE)</f>
        <v/>
      </c>
      <c r="B179" s="21" t="str">
        <f>_xlfn.IFERROR(VLOOKUP(E179,'Rec.'!B:H,4,FALSE),"")</f>
        <v/>
      </c>
      <c r="C179" s="21" t="str">
        <f>_xlfn.IFERROR(VLOOKUP(E179,'Rec.'!B:H,5,FALSE),"")</f>
        <v/>
      </c>
      <c r="D179" s="20" t="str">
        <f>_xlfn.IFERROR(VLOOKUP(E179,'Rec.'!B:H,6,FALSE),"")</f>
        <v/>
      </c>
      <c r="E179" s="20" t="str">
        <f>_xlfn.IFERROR(VLOOKUP(ROW()-8,'Q3.SL'!B:Q,6,FALSE),"")</f>
        <v/>
      </c>
      <c r="F179" s="20" t="str">
        <f>VLOOKUP(E179,'Q3.SL'!G:O,6,FALSE)</f>
        <v/>
      </c>
      <c r="G179" s="31" t="str">
        <f>IF(ROW()-8&gt;'Inf.'!$I$10,"",VLOOKUP(E179,'Q3.SL'!G:O,4,FALSE))</f>
        <v/>
      </c>
      <c r="H179" s="20" t="str">
        <f>IF(ROW()-8&gt;'Inf.'!$I$10,"",VLOOKUP(E179,'Q3.SL'!G:O,5,FALSE))</f>
        <v/>
      </c>
      <c r="I179" s="46"/>
      <c r="J179" t="str">
        <f ca="1" t="shared" si="2"/>
        <v/>
      </c>
    </row>
    <row r="180" spans="1:10" ht="21.95" customHeight="1">
      <c r="A180" s="20" t="str">
        <f>VLOOKUP(E180,'Q3.SL'!G:O,8,FALSE)</f>
        <v/>
      </c>
      <c r="B180" s="21" t="str">
        <f>_xlfn.IFERROR(VLOOKUP(E180,'Rec.'!B:H,4,FALSE),"")</f>
        <v/>
      </c>
      <c r="C180" s="21" t="str">
        <f>_xlfn.IFERROR(VLOOKUP(E180,'Rec.'!B:H,5,FALSE),"")</f>
        <v/>
      </c>
      <c r="D180" s="20" t="str">
        <f>_xlfn.IFERROR(VLOOKUP(E180,'Rec.'!B:H,6,FALSE),"")</f>
        <v/>
      </c>
      <c r="E180" s="20" t="str">
        <f>_xlfn.IFERROR(VLOOKUP(ROW()-8,'Q3.SL'!B:Q,6,FALSE),"")</f>
        <v/>
      </c>
      <c r="F180" s="20" t="str">
        <f>VLOOKUP(E180,'Q3.SL'!G:O,6,FALSE)</f>
        <v/>
      </c>
      <c r="G180" s="31" t="str">
        <f>IF(ROW()-8&gt;'Inf.'!$I$10,"",VLOOKUP(E180,'Q3.SL'!G:O,4,FALSE))</f>
        <v/>
      </c>
      <c r="H180" s="20" t="str">
        <f>IF(ROW()-8&gt;'Inf.'!$I$10,"",VLOOKUP(E180,'Q3.SL'!G:O,5,FALSE))</f>
        <v/>
      </c>
      <c r="I180" s="46"/>
      <c r="J180" t="str">
        <f ca="1" t="shared" si="2"/>
        <v/>
      </c>
    </row>
    <row r="181" spans="1:10" ht="21.95" customHeight="1">
      <c r="A181" s="20" t="str">
        <f>VLOOKUP(E181,'Q3.SL'!G:O,8,FALSE)</f>
        <v/>
      </c>
      <c r="B181" s="21" t="str">
        <f>_xlfn.IFERROR(VLOOKUP(E181,'Rec.'!B:H,4,FALSE),"")</f>
        <v/>
      </c>
      <c r="C181" s="21" t="str">
        <f>_xlfn.IFERROR(VLOOKUP(E181,'Rec.'!B:H,5,FALSE),"")</f>
        <v/>
      </c>
      <c r="D181" s="20" t="str">
        <f>_xlfn.IFERROR(VLOOKUP(E181,'Rec.'!B:H,6,FALSE),"")</f>
        <v/>
      </c>
      <c r="E181" s="20" t="str">
        <f>_xlfn.IFERROR(VLOOKUP(ROW()-8,'Q3.SL'!B:Q,6,FALSE),"")</f>
        <v/>
      </c>
      <c r="F181" s="20" t="str">
        <f>VLOOKUP(E181,'Q3.SL'!G:O,6,FALSE)</f>
        <v/>
      </c>
      <c r="G181" s="31" t="str">
        <f>IF(ROW()-8&gt;'Inf.'!$I$10,"",VLOOKUP(E181,'Q3.SL'!G:O,4,FALSE))</f>
        <v/>
      </c>
      <c r="H181" s="20" t="str">
        <f>IF(ROW()-8&gt;'Inf.'!$I$10,"",VLOOKUP(E181,'Q3.SL'!G:O,5,FALSE))</f>
        <v/>
      </c>
      <c r="I181" s="46"/>
      <c r="J181" t="str">
        <f ca="1" t="shared" si="2"/>
        <v/>
      </c>
    </row>
    <row r="182" spans="1:10" ht="21.95" customHeight="1">
      <c r="A182" s="20" t="str">
        <f>VLOOKUP(E182,'Q3.SL'!G:O,8,FALSE)</f>
        <v/>
      </c>
      <c r="B182" s="21" t="str">
        <f>_xlfn.IFERROR(VLOOKUP(E182,'Rec.'!B:H,4,FALSE),"")</f>
        <v/>
      </c>
      <c r="C182" s="21" t="str">
        <f>_xlfn.IFERROR(VLOOKUP(E182,'Rec.'!B:H,5,FALSE),"")</f>
        <v/>
      </c>
      <c r="D182" s="20" t="str">
        <f>_xlfn.IFERROR(VLOOKUP(E182,'Rec.'!B:H,6,FALSE),"")</f>
        <v/>
      </c>
      <c r="E182" s="20" t="str">
        <f>_xlfn.IFERROR(VLOOKUP(ROW()-8,'Q3.SL'!B:Q,6,FALSE),"")</f>
        <v/>
      </c>
      <c r="F182" s="20" t="str">
        <f>VLOOKUP(E182,'Q3.SL'!G:O,6,FALSE)</f>
        <v/>
      </c>
      <c r="G182" s="31" t="str">
        <f>IF(ROW()-8&gt;'Inf.'!$I$10,"",VLOOKUP(E182,'Q3.SL'!G:O,4,FALSE))</f>
        <v/>
      </c>
      <c r="H182" s="20" t="str">
        <f>IF(ROW()-8&gt;'Inf.'!$I$10,"",VLOOKUP(E182,'Q3.SL'!G:O,5,FALSE))</f>
        <v/>
      </c>
      <c r="I182" s="46"/>
      <c r="J182" t="str">
        <f ca="1" t="shared" si="2"/>
        <v/>
      </c>
    </row>
    <row r="183" spans="1:10" ht="21.95" customHeight="1">
      <c r="A183" s="20" t="str">
        <f>VLOOKUP(E183,'Q3.SL'!G:O,8,FALSE)</f>
        <v/>
      </c>
      <c r="B183" s="21" t="str">
        <f>_xlfn.IFERROR(VLOOKUP(E183,'Rec.'!B:H,4,FALSE),"")</f>
        <v/>
      </c>
      <c r="C183" s="21" t="str">
        <f>_xlfn.IFERROR(VLOOKUP(E183,'Rec.'!B:H,5,FALSE),"")</f>
        <v/>
      </c>
      <c r="D183" s="20" t="str">
        <f>_xlfn.IFERROR(VLOOKUP(E183,'Rec.'!B:H,6,FALSE),"")</f>
        <v/>
      </c>
      <c r="E183" s="20" t="str">
        <f>_xlfn.IFERROR(VLOOKUP(ROW()-8,'Q3.SL'!B:Q,6,FALSE),"")</f>
        <v/>
      </c>
      <c r="F183" s="20" t="str">
        <f>VLOOKUP(E183,'Q3.SL'!G:O,6,FALSE)</f>
        <v/>
      </c>
      <c r="G183" s="31" t="str">
        <f>IF(ROW()-8&gt;'Inf.'!$I$10,"",VLOOKUP(E183,'Q3.SL'!G:O,4,FALSE))</f>
        <v/>
      </c>
      <c r="H183" s="20" t="str">
        <f>IF(ROW()-8&gt;'Inf.'!$I$10,"",VLOOKUP(E183,'Q3.SL'!G:O,5,FALSE))</f>
        <v/>
      </c>
      <c r="I183" s="46"/>
      <c r="J183" t="str">
        <f ca="1" t="shared" si="2"/>
        <v/>
      </c>
    </row>
    <row r="184" spans="1:10" ht="21.95" customHeight="1">
      <c r="A184" s="20" t="str">
        <f>VLOOKUP(E184,'Q3.SL'!G:O,8,FALSE)</f>
        <v/>
      </c>
      <c r="B184" s="21" t="str">
        <f>_xlfn.IFERROR(VLOOKUP(E184,'Rec.'!B:H,4,FALSE),"")</f>
        <v/>
      </c>
      <c r="C184" s="21" t="str">
        <f>_xlfn.IFERROR(VLOOKUP(E184,'Rec.'!B:H,5,FALSE),"")</f>
        <v/>
      </c>
      <c r="D184" s="20" t="str">
        <f>_xlfn.IFERROR(VLOOKUP(E184,'Rec.'!B:H,6,FALSE),"")</f>
        <v/>
      </c>
      <c r="E184" s="20" t="str">
        <f>_xlfn.IFERROR(VLOOKUP(ROW()-8,'Q3.SL'!B:Q,6,FALSE),"")</f>
        <v/>
      </c>
      <c r="F184" s="20" t="str">
        <f>VLOOKUP(E184,'Q3.SL'!G:O,6,FALSE)</f>
        <v/>
      </c>
      <c r="G184" s="31" t="str">
        <f>IF(ROW()-8&gt;'Inf.'!$I$10,"",VLOOKUP(E184,'Q3.SL'!G:O,4,FALSE))</f>
        <v/>
      </c>
      <c r="H184" s="20" t="str">
        <f>IF(ROW()-8&gt;'Inf.'!$I$10,"",VLOOKUP(E184,'Q3.SL'!G:O,5,FALSE))</f>
        <v/>
      </c>
      <c r="I184" s="46"/>
      <c r="J184" t="str">
        <f ca="1" t="shared" si="2"/>
        <v/>
      </c>
    </row>
    <row r="185" spans="1:10" ht="21.95" customHeight="1">
      <c r="A185" s="20" t="str">
        <f>VLOOKUP(E185,'Q3.SL'!G:O,8,FALSE)</f>
        <v/>
      </c>
      <c r="B185" s="21" t="str">
        <f>_xlfn.IFERROR(VLOOKUP(E185,'Rec.'!B:H,4,FALSE),"")</f>
        <v/>
      </c>
      <c r="C185" s="21" t="str">
        <f>_xlfn.IFERROR(VLOOKUP(E185,'Rec.'!B:H,5,FALSE),"")</f>
        <v/>
      </c>
      <c r="D185" s="20" t="str">
        <f>_xlfn.IFERROR(VLOOKUP(E185,'Rec.'!B:H,6,FALSE),"")</f>
        <v/>
      </c>
      <c r="E185" s="20" t="str">
        <f>_xlfn.IFERROR(VLOOKUP(ROW()-8,'Q3.SL'!B:Q,6,FALSE),"")</f>
        <v/>
      </c>
      <c r="F185" s="20" t="str">
        <f>VLOOKUP(E185,'Q3.SL'!G:O,6,FALSE)</f>
        <v/>
      </c>
      <c r="G185" s="31" t="str">
        <f>IF(ROW()-8&gt;'Inf.'!$I$10,"",VLOOKUP(E185,'Q3.SL'!G:O,4,FALSE))</f>
        <v/>
      </c>
      <c r="H185" s="20" t="str">
        <f>IF(ROW()-8&gt;'Inf.'!$I$10,"",VLOOKUP(E185,'Q3.SL'!G:O,5,FALSE))</f>
        <v/>
      </c>
      <c r="I185" s="46"/>
      <c r="J185" t="str">
        <f ca="1" t="shared" si="2"/>
        <v/>
      </c>
    </row>
    <row r="186" spans="1:10" ht="21.95" customHeight="1">
      <c r="A186" s="20" t="str">
        <f>VLOOKUP(E186,'Q3.SL'!G:O,8,FALSE)</f>
        <v/>
      </c>
      <c r="B186" s="21" t="str">
        <f>_xlfn.IFERROR(VLOOKUP(E186,'Rec.'!B:H,4,FALSE),"")</f>
        <v/>
      </c>
      <c r="C186" s="21" t="str">
        <f>_xlfn.IFERROR(VLOOKUP(E186,'Rec.'!B:H,5,FALSE),"")</f>
        <v/>
      </c>
      <c r="D186" s="20" t="str">
        <f>_xlfn.IFERROR(VLOOKUP(E186,'Rec.'!B:H,6,FALSE),"")</f>
        <v/>
      </c>
      <c r="E186" s="20" t="str">
        <f>_xlfn.IFERROR(VLOOKUP(ROW()-8,'Q3.SL'!B:Q,6,FALSE),"")</f>
        <v/>
      </c>
      <c r="F186" s="20" t="str">
        <f>VLOOKUP(E186,'Q3.SL'!G:O,6,FALSE)</f>
        <v/>
      </c>
      <c r="G186" s="31" t="str">
        <f>IF(ROW()-8&gt;'Inf.'!$I$10,"",VLOOKUP(E186,'Q3.SL'!G:O,4,FALSE))</f>
        <v/>
      </c>
      <c r="H186" s="20" t="str">
        <f>IF(ROW()-8&gt;'Inf.'!$I$10,"",VLOOKUP(E186,'Q3.SL'!G:O,5,FALSE))</f>
        <v/>
      </c>
      <c r="I186" s="46"/>
      <c r="J186" t="str">
        <f ca="1" t="shared" si="2"/>
        <v/>
      </c>
    </row>
    <row r="187" spans="1:10" ht="21.95" customHeight="1">
      <c r="A187" s="20" t="str">
        <f>VLOOKUP(E187,'Q3.SL'!G:O,8,FALSE)</f>
        <v/>
      </c>
      <c r="B187" s="21" t="str">
        <f>_xlfn.IFERROR(VLOOKUP(E187,'Rec.'!B:H,4,FALSE),"")</f>
        <v/>
      </c>
      <c r="C187" s="21" t="str">
        <f>_xlfn.IFERROR(VLOOKUP(E187,'Rec.'!B:H,5,FALSE),"")</f>
        <v/>
      </c>
      <c r="D187" s="20" t="str">
        <f>_xlfn.IFERROR(VLOOKUP(E187,'Rec.'!B:H,6,FALSE),"")</f>
        <v/>
      </c>
      <c r="E187" s="20" t="str">
        <f>_xlfn.IFERROR(VLOOKUP(ROW()-8,'Q3.SL'!B:Q,6,FALSE),"")</f>
        <v/>
      </c>
      <c r="F187" s="20" t="str">
        <f>VLOOKUP(E187,'Q3.SL'!G:O,6,FALSE)</f>
        <v/>
      </c>
      <c r="G187" s="31" t="str">
        <f>IF(ROW()-8&gt;'Inf.'!$I$10,"",VLOOKUP(E187,'Q3.SL'!G:O,4,FALSE))</f>
        <v/>
      </c>
      <c r="H187" s="20" t="str">
        <f>IF(ROW()-8&gt;'Inf.'!$I$10,"",VLOOKUP(E187,'Q3.SL'!G:O,5,FALSE))</f>
        <v/>
      </c>
      <c r="I187" s="46"/>
      <c r="J187" t="str">
        <f ca="1" t="shared" si="2"/>
        <v/>
      </c>
    </row>
    <row r="188" spans="1:10" ht="21.95" customHeight="1">
      <c r="A188" s="20" t="str">
        <f>VLOOKUP(E188,'Q3.SL'!G:O,8,FALSE)</f>
        <v/>
      </c>
      <c r="B188" s="21" t="str">
        <f>_xlfn.IFERROR(VLOOKUP(E188,'Rec.'!B:H,4,FALSE),"")</f>
        <v/>
      </c>
      <c r="C188" s="21" t="str">
        <f>_xlfn.IFERROR(VLOOKUP(E188,'Rec.'!B:H,5,FALSE),"")</f>
        <v/>
      </c>
      <c r="D188" s="20" t="str">
        <f>_xlfn.IFERROR(VLOOKUP(E188,'Rec.'!B:H,6,FALSE),"")</f>
        <v/>
      </c>
      <c r="E188" s="20" t="str">
        <f>_xlfn.IFERROR(VLOOKUP(ROW()-8,'Q3.SL'!B:Q,6,FALSE),"")</f>
        <v/>
      </c>
      <c r="F188" s="20" t="str">
        <f>VLOOKUP(E188,'Q3.SL'!G:O,6,FALSE)</f>
        <v/>
      </c>
      <c r="G188" s="31" t="str">
        <f>IF(ROW()-8&gt;'Inf.'!$I$10,"",VLOOKUP(E188,'Q3.SL'!G:O,4,FALSE))</f>
        <v/>
      </c>
      <c r="H188" s="20" t="str">
        <f>IF(ROW()-8&gt;'Inf.'!$I$10,"",VLOOKUP(E188,'Q3.SL'!G:O,5,FALSE))</f>
        <v/>
      </c>
      <c r="I188" s="46"/>
      <c r="J188" t="str">
        <f ca="1" t="shared" si="2"/>
        <v/>
      </c>
    </row>
    <row r="189" spans="1:10" ht="21.95" customHeight="1">
      <c r="A189" s="20" t="str">
        <f>VLOOKUP(E189,'Q3.SL'!G:O,8,FALSE)</f>
        <v/>
      </c>
      <c r="B189" s="21" t="str">
        <f>_xlfn.IFERROR(VLOOKUP(E189,'Rec.'!B:H,4,FALSE),"")</f>
        <v/>
      </c>
      <c r="C189" s="21" t="str">
        <f>_xlfn.IFERROR(VLOOKUP(E189,'Rec.'!B:H,5,FALSE),"")</f>
        <v/>
      </c>
      <c r="D189" s="20" t="str">
        <f>_xlfn.IFERROR(VLOOKUP(E189,'Rec.'!B:H,6,FALSE),"")</f>
        <v/>
      </c>
      <c r="E189" s="20" t="str">
        <f>_xlfn.IFERROR(VLOOKUP(ROW()-8,'Q3.SL'!B:Q,6,FALSE),"")</f>
        <v/>
      </c>
      <c r="F189" s="20" t="str">
        <f>VLOOKUP(E189,'Q3.SL'!G:O,6,FALSE)</f>
        <v/>
      </c>
      <c r="G189" s="31" t="str">
        <f>IF(ROW()-8&gt;'Inf.'!$I$10,"",VLOOKUP(E189,'Q3.SL'!G:O,4,FALSE))</f>
        <v/>
      </c>
      <c r="H189" s="20" t="str">
        <f>IF(ROW()-8&gt;'Inf.'!$I$10,"",VLOOKUP(E189,'Q3.SL'!G:O,5,FALSE))</f>
        <v/>
      </c>
      <c r="I189" s="46"/>
      <c r="J189" t="str">
        <f ca="1" t="shared" si="2"/>
        <v/>
      </c>
    </row>
    <row r="190" spans="1:10" ht="21.95" customHeight="1">
      <c r="A190" s="20" t="str">
        <f>VLOOKUP(E190,'Q3.SL'!G:O,8,FALSE)</f>
        <v/>
      </c>
      <c r="B190" s="21" t="str">
        <f>_xlfn.IFERROR(VLOOKUP(E190,'Rec.'!B:H,4,FALSE),"")</f>
        <v/>
      </c>
      <c r="C190" s="21" t="str">
        <f>_xlfn.IFERROR(VLOOKUP(E190,'Rec.'!B:H,5,FALSE),"")</f>
        <v/>
      </c>
      <c r="D190" s="20" t="str">
        <f>_xlfn.IFERROR(VLOOKUP(E190,'Rec.'!B:H,6,FALSE),"")</f>
        <v/>
      </c>
      <c r="E190" s="20" t="str">
        <f>_xlfn.IFERROR(VLOOKUP(ROW()-8,'Q3.SL'!B:Q,6,FALSE),"")</f>
        <v/>
      </c>
      <c r="F190" s="20" t="str">
        <f>VLOOKUP(E190,'Q3.SL'!G:O,6,FALSE)</f>
        <v/>
      </c>
      <c r="G190" s="31" t="str">
        <f>IF(ROW()-8&gt;'Inf.'!$I$10,"",VLOOKUP(E190,'Q3.SL'!G:O,4,FALSE))</f>
        <v/>
      </c>
      <c r="H190" s="20" t="str">
        <f>IF(ROW()-8&gt;'Inf.'!$I$10,"",VLOOKUP(E190,'Q3.SL'!G:O,5,FALSE))</f>
        <v/>
      </c>
      <c r="I190" s="46"/>
      <c r="J190" t="str">
        <f ca="1" t="shared" si="2"/>
        <v/>
      </c>
    </row>
    <row r="191" spans="1:10" ht="21.95" customHeight="1">
      <c r="A191" s="20" t="str">
        <f>VLOOKUP(E191,'Q3.SL'!G:O,8,FALSE)</f>
        <v/>
      </c>
      <c r="B191" s="21" t="str">
        <f>_xlfn.IFERROR(VLOOKUP(E191,'Rec.'!B:H,4,FALSE),"")</f>
        <v/>
      </c>
      <c r="C191" s="21" t="str">
        <f>_xlfn.IFERROR(VLOOKUP(E191,'Rec.'!B:H,5,FALSE),"")</f>
        <v/>
      </c>
      <c r="D191" s="20" t="str">
        <f>_xlfn.IFERROR(VLOOKUP(E191,'Rec.'!B:H,6,FALSE),"")</f>
        <v/>
      </c>
      <c r="E191" s="20" t="str">
        <f>_xlfn.IFERROR(VLOOKUP(ROW()-8,'Q3.SL'!B:Q,6,FALSE),"")</f>
        <v/>
      </c>
      <c r="F191" s="20" t="str">
        <f>VLOOKUP(E191,'Q3.SL'!G:O,6,FALSE)</f>
        <v/>
      </c>
      <c r="G191" s="31" t="str">
        <f>IF(ROW()-8&gt;'Inf.'!$I$10,"",VLOOKUP(E191,'Q3.SL'!G:O,4,FALSE))</f>
        <v/>
      </c>
      <c r="H191" s="20" t="str">
        <f>IF(ROW()-8&gt;'Inf.'!$I$10,"",VLOOKUP(E191,'Q3.SL'!G:O,5,FALSE))</f>
        <v/>
      </c>
      <c r="I191" s="46"/>
      <c r="J191" t="str">
        <f ca="1" t="shared" si="2"/>
        <v/>
      </c>
    </row>
    <row r="192" spans="1:10" ht="21.95" customHeight="1">
      <c r="A192" s="20" t="str">
        <f>VLOOKUP(E192,'Q3.SL'!G:O,8,FALSE)</f>
        <v/>
      </c>
      <c r="B192" s="21" t="str">
        <f>_xlfn.IFERROR(VLOOKUP(E192,'Rec.'!B:H,4,FALSE),"")</f>
        <v/>
      </c>
      <c r="C192" s="21" t="str">
        <f>_xlfn.IFERROR(VLOOKUP(E192,'Rec.'!B:H,5,FALSE),"")</f>
        <v/>
      </c>
      <c r="D192" s="20" t="str">
        <f>_xlfn.IFERROR(VLOOKUP(E192,'Rec.'!B:H,6,FALSE),"")</f>
        <v/>
      </c>
      <c r="E192" s="20" t="str">
        <f>_xlfn.IFERROR(VLOOKUP(ROW()-8,'Q3.SL'!B:Q,6,FALSE),"")</f>
        <v/>
      </c>
      <c r="F192" s="20" t="str">
        <f>VLOOKUP(E192,'Q3.SL'!G:O,6,FALSE)</f>
        <v/>
      </c>
      <c r="G192" s="31" t="str">
        <f>IF(ROW()-8&gt;'Inf.'!$I$10,"",VLOOKUP(E192,'Q3.SL'!G:O,4,FALSE))</f>
        <v/>
      </c>
      <c r="H192" s="20" t="str">
        <f>IF(ROW()-8&gt;'Inf.'!$I$10,"",VLOOKUP(E192,'Q3.SL'!G:O,5,FALSE))</f>
        <v/>
      </c>
      <c r="I192" s="46"/>
      <c r="J192" t="str">
        <f ca="1" t="shared" si="2"/>
        <v/>
      </c>
    </row>
    <row r="193" spans="1:10" ht="21.95" customHeight="1">
      <c r="A193" s="20" t="str">
        <f>VLOOKUP(E193,'Q3.SL'!G:O,8,FALSE)</f>
        <v/>
      </c>
      <c r="B193" s="21" t="str">
        <f>_xlfn.IFERROR(VLOOKUP(E193,'Rec.'!B:H,4,FALSE),"")</f>
        <v/>
      </c>
      <c r="C193" s="21" t="str">
        <f>_xlfn.IFERROR(VLOOKUP(E193,'Rec.'!B:H,5,FALSE),"")</f>
        <v/>
      </c>
      <c r="D193" s="20" t="str">
        <f>_xlfn.IFERROR(VLOOKUP(E193,'Rec.'!B:H,6,FALSE),"")</f>
        <v/>
      </c>
      <c r="E193" s="20" t="str">
        <f>_xlfn.IFERROR(VLOOKUP(ROW()-8,'Q3.SL'!B:Q,6,FALSE),"")</f>
        <v/>
      </c>
      <c r="F193" s="20" t="str">
        <f>VLOOKUP(E193,'Q3.SL'!G:O,6,FALSE)</f>
        <v/>
      </c>
      <c r="G193" s="31" t="str">
        <f>IF(ROW()-8&gt;'Inf.'!$I$10,"",VLOOKUP(E193,'Q3.SL'!G:O,4,FALSE))</f>
        <v/>
      </c>
      <c r="H193" s="20" t="str">
        <f>IF(ROW()-8&gt;'Inf.'!$I$10,"",VLOOKUP(E193,'Q3.SL'!G:O,5,FALSE))</f>
        <v/>
      </c>
      <c r="I193" s="46"/>
      <c r="J193" t="str">
        <f ca="1" t="shared" si="2"/>
        <v/>
      </c>
    </row>
    <row r="194" spans="1:10" ht="21.95" customHeight="1">
      <c r="A194" s="20" t="str">
        <f>VLOOKUP(E194,'Q3.SL'!G:O,8,FALSE)</f>
        <v/>
      </c>
      <c r="B194" s="21" t="str">
        <f>_xlfn.IFERROR(VLOOKUP(E194,'Rec.'!B:H,4,FALSE),"")</f>
        <v/>
      </c>
      <c r="C194" s="21" t="str">
        <f>_xlfn.IFERROR(VLOOKUP(E194,'Rec.'!B:H,5,FALSE),"")</f>
        <v/>
      </c>
      <c r="D194" s="20" t="str">
        <f>_xlfn.IFERROR(VLOOKUP(E194,'Rec.'!B:H,6,FALSE),"")</f>
        <v/>
      </c>
      <c r="E194" s="20" t="str">
        <f>_xlfn.IFERROR(VLOOKUP(ROW()-8,'Q3.SL'!B:Q,6,FALSE),"")</f>
        <v/>
      </c>
      <c r="F194" s="20" t="str">
        <f>VLOOKUP(E194,'Q3.SL'!G:O,6,FALSE)</f>
        <v/>
      </c>
      <c r="G194" s="31" t="str">
        <f>IF(ROW()-8&gt;'Inf.'!$I$10,"",VLOOKUP(E194,'Q3.SL'!G:O,4,FALSE))</f>
        <v/>
      </c>
      <c r="H194" s="20" t="str">
        <f>IF(ROW()-8&gt;'Inf.'!$I$10,"",VLOOKUP(E194,'Q3.SL'!G:O,5,FALSE))</f>
        <v/>
      </c>
      <c r="I194" s="46"/>
      <c r="J194" t="str">
        <f ca="1" t="shared" si="2"/>
        <v/>
      </c>
    </row>
    <row r="195" spans="1:10" ht="21.95" customHeight="1">
      <c r="A195" s="20" t="str">
        <f>VLOOKUP(E195,'Q3.SL'!G:O,8,FALSE)</f>
        <v/>
      </c>
      <c r="B195" s="21" t="str">
        <f>_xlfn.IFERROR(VLOOKUP(E195,'Rec.'!B:H,4,FALSE),"")</f>
        <v/>
      </c>
      <c r="C195" s="21" t="str">
        <f>_xlfn.IFERROR(VLOOKUP(E195,'Rec.'!B:H,5,FALSE),"")</f>
        <v/>
      </c>
      <c r="D195" s="20" t="str">
        <f>_xlfn.IFERROR(VLOOKUP(E195,'Rec.'!B:H,6,FALSE),"")</f>
        <v/>
      </c>
      <c r="E195" s="20" t="str">
        <f>_xlfn.IFERROR(VLOOKUP(ROW()-8,'Q3.SL'!B:Q,6,FALSE),"")</f>
        <v/>
      </c>
      <c r="F195" s="20" t="str">
        <f>VLOOKUP(E195,'Q3.SL'!G:O,6,FALSE)</f>
        <v/>
      </c>
      <c r="G195" s="31" t="str">
        <f>IF(ROW()-8&gt;'Inf.'!$I$10,"",VLOOKUP(E195,'Q3.SL'!G:O,4,FALSE))</f>
        <v/>
      </c>
      <c r="H195" s="20" t="str">
        <f>IF(ROW()-8&gt;'Inf.'!$I$10,"",VLOOKUP(E195,'Q3.SL'!G:O,5,FALSE))</f>
        <v/>
      </c>
      <c r="I195" s="46"/>
      <c r="J195" t="str">
        <f ca="1" t="shared" si="2"/>
        <v/>
      </c>
    </row>
    <row r="196" spans="1:10" ht="21.95" customHeight="1">
      <c r="A196" s="20" t="str">
        <f>VLOOKUP(E196,'Q3.SL'!G:O,8,FALSE)</f>
        <v/>
      </c>
      <c r="B196" s="21" t="str">
        <f>_xlfn.IFERROR(VLOOKUP(E196,'Rec.'!B:H,4,FALSE),"")</f>
        <v/>
      </c>
      <c r="C196" s="21" t="str">
        <f>_xlfn.IFERROR(VLOOKUP(E196,'Rec.'!B:H,5,FALSE),"")</f>
        <v/>
      </c>
      <c r="D196" s="20" t="str">
        <f>_xlfn.IFERROR(VLOOKUP(E196,'Rec.'!B:H,6,FALSE),"")</f>
        <v/>
      </c>
      <c r="E196" s="20" t="str">
        <f>_xlfn.IFERROR(VLOOKUP(ROW()-8,'Q3.SL'!B:Q,6,FALSE),"")</f>
        <v/>
      </c>
      <c r="F196" s="20" t="str">
        <f>VLOOKUP(E196,'Q3.SL'!G:O,6,FALSE)</f>
        <v/>
      </c>
      <c r="G196" s="31" t="str">
        <f>IF(ROW()-8&gt;'Inf.'!$I$10,"",VLOOKUP(E196,'Q3.SL'!G:O,4,FALSE))</f>
        <v/>
      </c>
      <c r="H196" s="20" t="str">
        <f>IF(ROW()-8&gt;'Inf.'!$I$10,"",VLOOKUP(E196,'Q3.SL'!G:O,5,FALSE))</f>
        <v/>
      </c>
      <c r="I196" s="46"/>
      <c r="J196" t="str">
        <f ca="1" t="shared" si="2"/>
        <v/>
      </c>
    </row>
    <row r="197" spans="1:10" ht="21.95" customHeight="1">
      <c r="A197" s="20" t="str">
        <f>VLOOKUP(E197,'Q3.SL'!G:O,8,FALSE)</f>
        <v/>
      </c>
      <c r="B197" s="21" t="str">
        <f>_xlfn.IFERROR(VLOOKUP(E197,'Rec.'!B:H,4,FALSE),"")</f>
        <v/>
      </c>
      <c r="C197" s="21" t="str">
        <f>_xlfn.IFERROR(VLOOKUP(E197,'Rec.'!B:H,5,FALSE),"")</f>
        <v/>
      </c>
      <c r="D197" s="20" t="str">
        <f>_xlfn.IFERROR(VLOOKUP(E197,'Rec.'!B:H,6,FALSE),"")</f>
        <v/>
      </c>
      <c r="E197" s="20" t="str">
        <f>_xlfn.IFERROR(VLOOKUP(ROW()-8,'Q3.SL'!B:Q,6,FALSE),"")</f>
        <v/>
      </c>
      <c r="F197" s="20" t="str">
        <f>VLOOKUP(E197,'Q3.SL'!G:O,6,FALSE)</f>
        <v/>
      </c>
      <c r="G197" s="31" t="str">
        <f>IF(ROW()-8&gt;'Inf.'!$I$10,"",VLOOKUP(E197,'Q3.SL'!G:O,4,FALSE))</f>
        <v/>
      </c>
      <c r="H197" s="20" t="str">
        <f>IF(ROW()-8&gt;'Inf.'!$I$10,"",VLOOKUP(E197,'Q3.SL'!G:O,5,FALSE))</f>
        <v/>
      </c>
      <c r="I197" s="46"/>
      <c r="J197" t="str">
        <f ca="1" t="shared" si="2"/>
        <v/>
      </c>
    </row>
    <row r="198" spans="1:10" ht="21.95" customHeight="1">
      <c r="A198" s="20" t="str">
        <f>VLOOKUP(E198,'Q3.SL'!G:O,8,FALSE)</f>
        <v/>
      </c>
      <c r="B198" s="21" t="str">
        <f>_xlfn.IFERROR(VLOOKUP(E198,'Rec.'!B:H,4,FALSE),"")</f>
        <v/>
      </c>
      <c r="C198" s="21" t="str">
        <f>_xlfn.IFERROR(VLOOKUP(E198,'Rec.'!B:H,5,FALSE),"")</f>
        <v/>
      </c>
      <c r="D198" s="20" t="str">
        <f>_xlfn.IFERROR(VLOOKUP(E198,'Rec.'!B:H,6,FALSE),"")</f>
        <v/>
      </c>
      <c r="E198" s="20" t="str">
        <f>_xlfn.IFERROR(VLOOKUP(ROW()-8,'Q3.SL'!B:Q,6,FALSE),"")</f>
        <v/>
      </c>
      <c r="F198" s="20" t="str">
        <f>VLOOKUP(E198,'Q3.SL'!G:O,6,FALSE)</f>
        <v/>
      </c>
      <c r="G198" s="31" t="str">
        <f>IF(ROW()-8&gt;'Inf.'!$I$10,"",VLOOKUP(E198,'Q3.SL'!G:O,4,FALSE))</f>
        <v/>
      </c>
      <c r="H198" s="20" t="str">
        <f>IF(ROW()-8&gt;'Inf.'!$I$10,"",VLOOKUP(E198,'Q3.SL'!G:O,5,FALSE))</f>
        <v/>
      </c>
      <c r="I198" s="46"/>
      <c r="J198" t="str">
        <f ca="1" t="shared" si="2"/>
        <v/>
      </c>
    </row>
    <row r="199" spans="1:10" ht="21.95" customHeight="1">
      <c r="A199" s="20" t="str">
        <f>VLOOKUP(E199,'Q3.SL'!G:O,8,FALSE)</f>
        <v/>
      </c>
      <c r="B199" s="21" t="str">
        <f>_xlfn.IFERROR(VLOOKUP(E199,'Rec.'!B:H,4,FALSE),"")</f>
        <v/>
      </c>
      <c r="C199" s="21" t="str">
        <f>_xlfn.IFERROR(VLOOKUP(E199,'Rec.'!B:H,5,FALSE),"")</f>
        <v/>
      </c>
      <c r="D199" s="20" t="str">
        <f>_xlfn.IFERROR(VLOOKUP(E199,'Rec.'!B:H,6,FALSE),"")</f>
        <v/>
      </c>
      <c r="E199" s="20" t="str">
        <f>_xlfn.IFERROR(VLOOKUP(ROW()-8,'Q3.SL'!B:Q,6,FALSE),"")</f>
        <v/>
      </c>
      <c r="F199" s="20" t="str">
        <f>VLOOKUP(E199,'Q3.SL'!G:O,6,FALSE)</f>
        <v/>
      </c>
      <c r="G199" s="31" t="str">
        <f>IF(ROW()-8&gt;'Inf.'!$I$10,"",VLOOKUP(E199,'Q3.SL'!G:O,4,FALSE))</f>
        <v/>
      </c>
      <c r="H199" s="20" t="str">
        <f>IF(ROW()-8&gt;'Inf.'!$I$10,"",VLOOKUP(E199,'Q3.SL'!G:O,5,FALSE))</f>
        <v/>
      </c>
      <c r="I199" s="46"/>
      <c r="J199" t="str">
        <f ca="1" t="shared" si="2"/>
        <v/>
      </c>
    </row>
    <row r="200" spans="1:10" ht="21.95" customHeight="1">
      <c r="A200" s="20" t="str">
        <f>VLOOKUP(E200,'Q3.SL'!G:O,8,FALSE)</f>
        <v/>
      </c>
      <c r="B200" s="21" t="str">
        <f>_xlfn.IFERROR(VLOOKUP(E200,'Rec.'!B:H,4,FALSE),"")</f>
        <v/>
      </c>
      <c r="C200" s="21" t="str">
        <f>_xlfn.IFERROR(VLOOKUP(E200,'Rec.'!B:H,5,FALSE),"")</f>
        <v/>
      </c>
      <c r="D200" s="20" t="str">
        <f>_xlfn.IFERROR(VLOOKUP(E200,'Rec.'!B:H,6,FALSE),"")</f>
        <v/>
      </c>
      <c r="E200" s="20" t="str">
        <f>_xlfn.IFERROR(VLOOKUP(ROW()-8,'Q3.SL'!B:Q,6,FALSE),"")</f>
        <v/>
      </c>
      <c r="F200" s="20" t="str">
        <f>VLOOKUP(E200,'Q3.SL'!G:O,6,FALSE)</f>
        <v/>
      </c>
      <c r="G200" s="31" t="str">
        <f>IF(ROW()-8&gt;'Inf.'!$I$10,"",VLOOKUP(E200,'Q3.SL'!G:O,4,FALSE))</f>
        <v/>
      </c>
      <c r="H200" s="20" t="str">
        <f>IF(ROW()-8&gt;'Inf.'!$I$10,"",VLOOKUP(E200,'Q3.SL'!G:O,5,FALSE))</f>
        <v/>
      </c>
      <c r="I200" s="46"/>
      <c r="J200" t="str">
        <f ca="1" t="shared" si="2"/>
        <v/>
      </c>
    </row>
    <row r="201" spans="1:10" ht="21.95" customHeight="1">
      <c r="A201" s="20" t="str">
        <f>VLOOKUP(E201,'Q3.SL'!G:O,8,FALSE)</f>
        <v/>
      </c>
      <c r="B201" s="21" t="str">
        <f>_xlfn.IFERROR(VLOOKUP(E201,'Rec.'!B:H,4,FALSE),"")</f>
        <v/>
      </c>
      <c r="C201" s="21" t="str">
        <f>_xlfn.IFERROR(VLOOKUP(E201,'Rec.'!B:H,5,FALSE),"")</f>
        <v/>
      </c>
      <c r="D201" s="20" t="str">
        <f>_xlfn.IFERROR(VLOOKUP(E201,'Rec.'!B:H,6,FALSE),"")</f>
        <v/>
      </c>
      <c r="E201" s="20" t="str">
        <f>_xlfn.IFERROR(VLOOKUP(ROW()-8,'Q3.SL'!B:Q,6,FALSE),"")</f>
        <v/>
      </c>
      <c r="F201" s="20" t="str">
        <f>VLOOKUP(E201,'Q3.SL'!G:O,6,FALSE)</f>
        <v/>
      </c>
      <c r="G201" s="31" t="str">
        <f>IF(ROW()-8&gt;'Inf.'!$I$10,"",VLOOKUP(E201,'Q3.SL'!G:O,4,FALSE))</f>
        <v/>
      </c>
      <c r="H201" s="20" t="str">
        <f>IF(ROW()-8&gt;'Inf.'!$I$10,"",VLOOKUP(E201,'Q3.SL'!G:O,5,FALSE))</f>
        <v/>
      </c>
      <c r="I201" s="46"/>
      <c r="J201" t="str">
        <f aca="true" t="shared" si="3" ref="J201:J264">_xlfn.IFERROR(_xlfn.RANK.AVG(A201,A:A,1),"")</f>
        <v/>
      </c>
    </row>
    <row r="202" spans="1:10" ht="21.95" customHeight="1">
      <c r="A202" s="20" t="str">
        <f>VLOOKUP(E202,'Q3.SL'!G:O,8,FALSE)</f>
        <v/>
      </c>
      <c r="B202" s="21" t="str">
        <f>_xlfn.IFERROR(VLOOKUP(E202,'Rec.'!B:H,4,FALSE),"")</f>
        <v/>
      </c>
      <c r="C202" s="21" t="str">
        <f>_xlfn.IFERROR(VLOOKUP(E202,'Rec.'!B:H,5,FALSE),"")</f>
        <v/>
      </c>
      <c r="D202" s="20" t="str">
        <f>_xlfn.IFERROR(VLOOKUP(E202,'Rec.'!B:H,6,FALSE),"")</f>
        <v/>
      </c>
      <c r="E202" s="20" t="str">
        <f>_xlfn.IFERROR(VLOOKUP(ROW()-8,'Q3.SL'!B:Q,6,FALSE),"")</f>
        <v/>
      </c>
      <c r="F202" s="20" t="str">
        <f>VLOOKUP(E202,'Q3.SL'!G:O,6,FALSE)</f>
        <v/>
      </c>
      <c r="G202" s="31" t="str">
        <f>IF(ROW()-8&gt;'Inf.'!$I$10,"",VLOOKUP(E202,'Q3.SL'!G:O,4,FALSE))</f>
        <v/>
      </c>
      <c r="H202" s="20" t="str">
        <f>IF(ROW()-8&gt;'Inf.'!$I$10,"",VLOOKUP(E202,'Q3.SL'!G:O,5,FALSE))</f>
        <v/>
      </c>
      <c r="I202" s="46"/>
      <c r="J202" t="str">
        <f ca="1" t="shared" si="3"/>
        <v/>
      </c>
    </row>
    <row r="203" spans="1:10" ht="21.95" customHeight="1">
      <c r="A203" s="20" t="str">
        <f>VLOOKUP(E203,'Q3.SL'!G:O,8,FALSE)</f>
        <v/>
      </c>
      <c r="B203" s="21" t="str">
        <f>_xlfn.IFERROR(VLOOKUP(E203,'Rec.'!B:H,4,FALSE),"")</f>
        <v/>
      </c>
      <c r="C203" s="21" t="str">
        <f>_xlfn.IFERROR(VLOOKUP(E203,'Rec.'!B:H,5,FALSE),"")</f>
        <v/>
      </c>
      <c r="D203" s="20" t="str">
        <f>_xlfn.IFERROR(VLOOKUP(E203,'Rec.'!B:H,6,FALSE),"")</f>
        <v/>
      </c>
      <c r="E203" s="20" t="str">
        <f>_xlfn.IFERROR(VLOOKUP(ROW()-8,'Q3.SL'!B:Q,6,FALSE),"")</f>
        <v/>
      </c>
      <c r="F203" s="20" t="str">
        <f>VLOOKUP(E203,'Q3.SL'!G:O,6,FALSE)</f>
        <v/>
      </c>
      <c r="G203" s="31" t="str">
        <f>IF(ROW()-8&gt;'Inf.'!$I$10,"",VLOOKUP(E203,'Q3.SL'!G:O,4,FALSE))</f>
        <v/>
      </c>
      <c r="H203" s="20" t="str">
        <f>IF(ROW()-8&gt;'Inf.'!$I$10,"",VLOOKUP(E203,'Q3.SL'!G:O,5,FALSE))</f>
        <v/>
      </c>
      <c r="I203" s="46"/>
      <c r="J203" t="str">
        <f ca="1" t="shared" si="3"/>
        <v/>
      </c>
    </row>
    <row r="204" spans="1:10" ht="21.95" customHeight="1">
      <c r="A204" s="20" t="str">
        <f>VLOOKUP(E204,'Q3.SL'!G:O,8,FALSE)</f>
        <v/>
      </c>
      <c r="B204" s="21" t="str">
        <f>_xlfn.IFERROR(VLOOKUP(E204,'Rec.'!B:H,4,FALSE),"")</f>
        <v/>
      </c>
      <c r="C204" s="21" t="str">
        <f>_xlfn.IFERROR(VLOOKUP(E204,'Rec.'!B:H,5,FALSE),"")</f>
        <v/>
      </c>
      <c r="D204" s="20" t="str">
        <f>_xlfn.IFERROR(VLOOKUP(E204,'Rec.'!B:H,6,FALSE),"")</f>
        <v/>
      </c>
      <c r="E204" s="20" t="str">
        <f>_xlfn.IFERROR(VLOOKUP(ROW()-8,'Q3.SL'!B:Q,6,FALSE),"")</f>
        <v/>
      </c>
      <c r="F204" s="20" t="str">
        <f>VLOOKUP(E204,'Q3.SL'!G:O,6,FALSE)</f>
        <v/>
      </c>
      <c r="G204" s="31" t="str">
        <f>IF(ROW()-8&gt;'Inf.'!$I$10,"",VLOOKUP(E204,'Q3.SL'!G:O,4,FALSE))</f>
        <v/>
      </c>
      <c r="H204" s="20" t="str">
        <f>IF(ROW()-8&gt;'Inf.'!$I$10,"",VLOOKUP(E204,'Q3.SL'!G:O,5,FALSE))</f>
        <v/>
      </c>
      <c r="I204" s="46"/>
      <c r="J204" t="str">
        <f ca="1" t="shared" si="3"/>
        <v/>
      </c>
    </row>
    <row r="205" spans="1:10" ht="21.95" customHeight="1">
      <c r="A205" s="20" t="str">
        <f>VLOOKUP(E205,'Q3.SL'!G:O,8,FALSE)</f>
        <v/>
      </c>
      <c r="B205" s="21" t="str">
        <f>_xlfn.IFERROR(VLOOKUP(E205,'Rec.'!B:H,4,FALSE),"")</f>
        <v/>
      </c>
      <c r="C205" s="21" t="str">
        <f>_xlfn.IFERROR(VLOOKUP(E205,'Rec.'!B:H,5,FALSE),"")</f>
        <v/>
      </c>
      <c r="D205" s="20" t="str">
        <f>_xlfn.IFERROR(VLOOKUP(E205,'Rec.'!B:H,6,FALSE),"")</f>
        <v/>
      </c>
      <c r="E205" s="20" t="str">
        <f>_xlfn.IFERROR(VLOOKUP(ROW()-8,'Q3.SL'!B:Q,6,FALSE),"")</f>
        <v/>
      </c>
      <c r="F205" s="20" t="str">
        <f>VLOOKUP(E205,'Q3.SL'!G:O,6,FALSE)</f>
        <v/>
      </c>
      <c r="G205" s="31" t="str">
        <f>IF(ROW()-8&gt;'Inf.'!$I$10,"",VLOOKUP(E205,'Q3.SL'!G:O,4,FALSE))</f>
        <v/>
      </c>
      <c r="H205" s="20" t="str">
        <f>IF(ROW()-8&gt;'Inf.'!$I$10,"",VLOOKUP(E205,'Q3.SL'!G:O,5,FALSE))</f>
        <v/>
      </c>
      <c r="I205" s="46"/>
      <c r="J205" t="str">
        <f ca="1" t="shared" si="3"/>
        <v/>
      </c>
    </row>
    <row r="206" spans="1:10" ht="21.95" customHeight="1">
      <c r="A206" s="20" t="str">
        <f>VLOOKUP(E206,'Q3.SL'!G:O,8,FALSE)</f>
        <v/>
      </c>
      <c r="B206" s="21" t="str">
        <f>_xlfn.IFERROR(VLOOKUP(E206,'Rec.'!B:H,4,FALSE),"")</f>
        <v/>
      </c>
      <c r="C206" s="21" t="str">
        <f>_xlfn.IFERROR(VLOOKUP(E206,'Rec.'!B:H,5,FALSE),"")</f>
        <v/>
      </c>
      <c r="D206" s="20" t="str">
        <f>_xlfn.IFERROR(VLOOKUP(E206,'Rec.'!B:H,6,FALSE),"")</f>
        <v/>
      </c>
      <c r="E206" s="20" t="str">
        <f>_xlfn.IFERROR(VLOOKUP(ROW()-8,'Q3.SL'!B:Q,6,FALSE),"")</f>
        <v/>
      </c>
      <c r="F206" s="20" t="str">
        <f>VLOOKUP(E206,'Q3.SL'!G:O,6,FALSE)</f>
        <v/>
      </c>
      <c r="G206" s="31" t="str">
        <f>IF(ROW()-8&gt;'Inf.'!$I$10,"",VLOOKUP(E206,'Q3.SL'!G:O,4,FALSE))</f>
        <v/>
      </c>
      <c r="H206" s="20" t="str">
        <f>IF(ROW()-8&gt;'Inf.'!$I$10,"",VLOOKUP(E206,'Q3.SL'!G:O,5,FALSE))</f>
        <v/>
      </c>
      <c r="I206" s="46"/>
      <c r="J206" t="str">
        <f ca="1" t="shared" si="3"/>
        <v/>
      </c>
    </row>
    <row r="207" spans="1:10" ht="21.95" customHeight="1">
      <c r="A207" s="20" t="str">
        <f>VLOOKUP(E207,'Q3.SL'!G:O,8,FALSE)</f>
        <v/>
      </c>
      <c r="B207" s="21" t="str">
        <f>_xlfn.IFERROR(VLOOKUP(E207,'Rec.'!B:H,4,FALSE),"")</f>
        <v/>
      </c>
      <c r="C207" s="21" t="str">
        <f>_xlfn.IFERROR(VLOOKUP(E207,'Rec.'!B:H,5,FALSE),"")</f>
        <v/>
      </c>
      <c r="D207" s="20" t="str">
        <f>_xlfn.IFERROR(VLOOKUP(E207,'Rec.'!B:H,6,FALSE),"")</f>
        <v/>
      </c>
      <c r="E207" s="20" t="str">
        <f>_xlfn.IFERROR(VLOOKUP(ROW()-8,'Q3.SL'!B:Q,6,FALSE),"")</f>
        <v/>
      </c>
      <c r="F207" s="20" t="str">
        <f>VLOOKUP(E207,'Q3.SL'!G:O,6,FALSE)</f>
        <v/>
      </c>
      <c r="G207" s="31" t="str">
        <f>IF(ROW()-8&gt;'Inf.'!$I$10,"",VLOOKUP(E207,'Q3.SL'!G:O,4,FALSE))</f>
        <v/>
      </c>
      <c r="H207" s="20" t="str">
        <f>IF(ROW()-8&gt;'Inf.'!$I$10,"",VLOOKUP(E207,'Q3.SL'!G:O,5,FALSE))</f>
        <v/>
      </c>
      <c r="I207" s="46"/>
      <c r="J207" t="str">
        <f ca="1" t="shared" si="3"/>
        <v/>
      </c>
    </row>
    <row r="208" spans="1:10" ht="21.95" customHeight="1">
      <c r="A208" s="20" t="str">
        <f>VLOOKUP(E208,'Q3.SL'!G:O,8,FALSE)</f>
        <v/>
      </c>
      <c r="B208" s="21" t="str">
        <f>_xlfn.IFERROR(VLOOKUP(E208,'Rec.'!B:H,4,FALSE),"")</f>
        <v/>
      </c>
      <c r="C208" s="21" t="str">
        <f>_xlfn.IFERROR(VLOOKUP(E208,'Rec.'!B:H,5,FALSE),"")</f>
        <v/>
      </c>
      <c r="D208" s="20" t="str">
        <f>_xlfn.IFERROR(VLOOKUP(E208,'Rec.'!B:H,6,FALSE),"")</f>
        <v/>
      </c>
      <c r="E208" s="20" t="str">
        <f>_xlfn.IFERROR(VLOOKUP(ROW()-8,'Q3.SL'!B:Q,6,FALSE),"")</f>
        <v/>
      </c>
      <c r="F208" s="20" t="str">
        <f>VLOOKUP(E208,'Q3.SL'!G:O,6,FALSE)</f>
        <v/>
      </c>
      <c r="G208" s="31" t="str">
        <f>IF(ROW()-8&gt;'Inf.'!$I$10,"",VLOOKUP(E208,'Q3.SL'!G:O,4,FALSE))</f>
        <v/>
      </c>
      <c r="H208" s="20" t="str">
        <f>IF(ROW()-8&gt;'Inf.'!$I$10,"",VLOOKUP(E208,'Q3.SL'!G:O,5,FALSE))</f>
        <v/>
      </c>
      <c r="I208" s="46"/>
      <c r="J208" t="str">
        <f ca="1" t="shared" si="3"/>
        <v/>
      </c>
    </row>
    <row r="209" spans="1:10" ht="21.95" customHeight="1">
      <c r="A209" s="20" t="str">
        <f>VLOOKUP(E209,'Q3.SL'!G:O,8,FALSE)</f>
        <v/>
      </c>
      <c r="B209" s="21" t="str">
        <f>_xlfn.IFERROR(VLOOKUP(E209,'Rec.'!B:H,4,FALSE),"")</f>
        <v/>
      </c>
      <c r="C209" s="21" t="str">
        <f>_xlfn.IFERROR(VLOOKUP(E209,'Rec.'!B:H,5,FALSE),"")</f>
        <v/>
      </c>
      <c r="D209" s="20" t="str">
        <f>_xlfn.IFERROR(VLOOKUP(E209,'Rec.'!B:H,6,FALSE),"")</f>
        <v/>
      </c>
      <c r="E209" s="20" t="str">
        <f>_xlfn.IFERROR(VLOOKUP(ROW()-8,'Q3.SL'!B:Q,6,FALSE),"")</f>
        <v/>
      </c>
      <c r="F209" s="20" t="str">
        <f>VLOOKUP(E209,'Q3.SL'!G:O,6,FALSE)</f>
        <v/>
      </c>
      <c r="G209" s="31" t="str">
        <f>IF(ROW()-8&gt;'Inf.'!$I$10,"",VLOOKUP(E209,'Q3.SL'!G:O,4,FALSE))</f>
        <v/>
      </c>
      <c r="H209" s="20" t="str">
        <f>IF(ROW()-8&gt;'Inf.'!$I$10,"",VLOOKUP(E209,'Q3.SL'!G:O,5,FALSE))</f>
        <v/>
      </c>
      <c r="I209" s="46"/>
      <c r="J209" t="str">
        <f ca="1" t="shared" si="3"/>
        <v/>
      </c>
    </row>
    <row r="210" spans="1:10" ht="21.95" customHeight="1">
      <c r="A210" s="20" t="str">
        <f>VLOOKUP(E210,'Q3.SL'!G:O,8,FALSE)</f>
        <v/>
      </c>
      <c r="B210" s="21" t="str">
        <f>_xlfn.IFERROR(VLOOKUP(E210,'Rec.'!B:H,4,FALSE),"")</f>
        <v/>
      </c>
      <c r="C210" s="21" t="str">
        <f>_xlfn.IFERROR(VLOOKUP(E210,'Rec.'!B:H,5,FALSE),"")</f>
        <v/>
      </c>
      <c r="D210" s="20" t="str">
        <f>_xlfn.IFERROR(VLOOKUP(E210,'Rec.'!B:H,6,FALSE),"")</f>
        <v/>
      </c>
      <c r="E210" s="20" t="str">
        <f>_xlfn.IFERROR(VLOOKUP(ROW()-8,'Q3.SL'!B:Q,6,FALSE),"")</f>
        <v/>
      </c>
      <c r="F210" s="20" t="str">
        <f>VLOOKUP(E210,'Q3.SL'!G:O,6,FALSE)</f>
        <v/>
      </c>
      <c r="G210" s="31" t="str">
        <f>IF(ROW()-8&gt;'Inf.'!$I$10,"",VLOOKUP(E210,'Q3.SL'!G:O,4,FALSE))</f>
        <v/>
      </c>
      <c r="H210" s="20" t="str">
        <f>IF(ROW()-8&gt;'Inf.'!$I$10,"",VLOOKUP(E210,'Q3.SL'!G:O,5,FALSE))</f>
        <v/>
      </c>
      <c r="I210" s="46"/>
      <c r="J210" t="str">
        <f ca="1" t="shared" si="3"/>
        <v/>
      </c>
    </row>
    <row r="211" spans="1:10" ht="21.95" customHeight="1">
      <c r="A211" s="20" t="str">
        <f>VLOOKUP(E211,'Q3.SL'!G:O,8,FALSE)</f>
        <v/>
      </c>
      <c r="B211" s="21" t="str">
        <f>_xlfn.IFERROR(VLOOKUP(E211,'Rec.'!B:H,4,FALSE),"")</f>
        <v/>
      </c>
      <c r="C211" s="21" t="str">
        <f>_xlfn.IFERROR(VLOOKUP(E211,'Rec.'!B:H,5,FALSE),"")</f>
        <v/>
      </c>
      <c r="D211" s="20" t="str">
        <f>_xlfn.IFERROR(VLOOKUP(E211,'Rec.'!B:H,6,FALSE),"")</f>
        <v/>
      </c>
      <c r="E211" s="20" t="str">
        <f>_xlfn.IFERROR(VLOOKUP(ROW()-8,'Q3.SL'!B:Q,6,FALSE),"")</f>
        <v/>
      </c>
      <c r="F211" s="20" t="str">
        <f>VLOOKUP(E211,'Q3.SL'!G:O,6,FALSE)</f>
        <v/>
      </c>
      <c r="G211" s="31" t="str">
        <f>IF(ROW()-8&gt;'Inf.'!$I$10,"",VLOOKUP(E211,'Q3.SL'!G:O,4,FALSE))</f>
        <v/>
      </c>
      <c r="H211" s="20" t="str">
        <f>IF(ROW()-8&gt;'Inf.'!$I$10,"",VLOOKUP(E211,'Q3.SL'!G:O,5,FALSE))</f>
        <v/>
      </c>
      <c r="I211" s="46"/>
      <c r="J211" t="str">
        <f ca="1" t="shared" si="3"/>
        <v/>
      </c>
    </row>
    <row r="212" spans="1:10" ht="21.95" customHeight="1">
      <c r="A212" s="20" t="str">
        <f>VLOOKUP(E212,'Q3.SL'!G:O,8,FALSE)</f>
        <v/>
      </c>
      <c r="B212" s="21" t="str">
        <f>_xlfn.IFERROR(VLOOKUP(E212,'Rec.'!B:H,4,FALSE),"")</f>
        <v/>
      </c>
      <c r="C212" s="21" t="str">
        <f>_xlfn.IFERROR(VLOOKUP(E212,'Rec.'!B:H,5,FALSE),"")</f>
        <v/>
      </c>
      <c r="D212" s="20" t="str">
        <f>_xlfn.IFERROR(VLOOKUP(E212,'Rec.'!B:H,6,FALSE),"")</f>
        <v/>
      </c>
      <c r="E212" s="20" t="str">
        <f>_xlfn.IFERROR(VLOOKUP(ROW()-8,'Q3.SL'!B:Q,6,FALSE),"")</f>
        <v/>
      </c>
      <c r="F212" s="20" t="str">
        <f>VLOOKUP(E212,'Q3.SL'!G:O,6,FALSE)</f>
        <v/>
      </c>
      <c r="G212" s="31" t="str">
        <f>IF(ROW()-8&gt;'Inf.'!$I$10,"",VLOOKUP(E212,'Q3.SL'!G:O,4,FALSE))</f>
        <v/>
      </c>
      <c r="H212" s="20" t="str">
        <f>IF(ROW()-8&gt;'Inf.'!$I$10,"",VLOOKUP(E212,'Q3.SL'!G:O,5,FALSE))</f>
        <v/>
      </c>
      <c r="I212" s="46"/>
      <c r="J212" t="str">
        <f ca="1" t="shared" si="3"/>
        <v/>
      </c>
    </row>
    <row r="213" spans="1:10" ht="21.95" customHeight="1">
      <c r="A213" s="20" t="str">
        <f>VLOOKUP(E213,'Q3.SL'!G:O,8,FALSE)</f>
        <v/>
      </c>
      <c r="B213" s="21" t="str">
        <f>_xlfn.IFERROR(VLOOKUP(E213,'Rec.'!B:H,4,FALSE),"")</f>
        <v/>
      </c>
      <c r="C213" s="21" t="str">
        <f>_xlfn.IFERROR(VLOOKUP(E213,'Rec.'!B:H,5,FALSE),"")</f>
        <v/>
      </c>
      <c r="D213" s="20" t="str">
        <f>_xlfn.IFERROR(VLOOKUP(E213,'Rec.'!B:H,6,FALSE),"")</f>
        <v/>
      </c>
      <c r="E213" s="20" t="str">
        <f>_xlfn.IFERROR(VLOOKUP(ROW()-8,'Q3.SL'!B:Q,6,FALSE),"")</f>
        <v/>
      </c>
      <c r="F213" s="20" t="str">
        <f>VLOOKUP(E213,'Q3.SL'!G:O,6,FALSE)</f>
        <v/>
      </c>
      <c r="G213" s="31" t="str">
        <f>IF(ROW()-8&gt;'Inf.'!$I$10,"",VLOOKUP(E213,'Q3.SL'!G:O,4,FALSE))</f>
        <v/>
      </c>
      <c r="H213" s="20" t="str">
        <f>IF(ROW()-8&gt;'Inf.'!$I$10,"",VLOOKUP(E213,'Q3.SL'!G:O,5,FALSE))</f>
        <v/>
      </c>
      <c r="I213" s="46"/>
      <c r="J213" t="str">
        <f ca="1" t="shared" si="3"/>
        <v/>
      </c>
    </row>
    <row r="214" spans="1:10" ht="21.95" customHeight="1">
      <c r="A214" s="20" t="str">
        <f>VLOOKUP(E214,'Q3.SL'!G:O,8,FALSE)</f>
        <v/>
      </c>
      <c r="B214" s="21" t="str">
        <f>_xlfn.IFERROR(VLOOKUP(E214,'Rec.'!B:H,4,FALSE),"")</f>
        <v/>
      </c>
      <c r="C214" s="21" t="str">
        <f>_xlfn.IFERROR(VLOOKUP(E214,'Rec.'!B:H,5,FALSE),"")</f>
        <v/>
      </c>
      <c r="D214" s="20" t="str">
        <f>_xlfn.IFERROR(VLOOKUP(E214,'Rec.'!B:H,6,FALSE),"")</f>
        <v/>
      </c>
      <c r="E214" s="20" t="str">
        <f>_xlfn.IFERROR(VLOOKUP(ROW()-8,'Q3.SL'!B:Q,6,FALSE),"")</f>
        <v/>
      </c>
      <c r="F214" s="20" t="str">
        <f>VLOOKUP(E214,'Q3.SL'!G:O,6,FALSE)</f>
        <v/>
      </c>
      <c r="G214" s="31" t="str">
        <f>IF(ROW()-8&gt;'Inf.'!$I$10,"",VLOOKUP(E214,'Q3.SL'!G:O,4,FALSE))</f>
        <v/>
      </c>
      <c r="H214" s="20" t="str">
        <f>IF(ROW()-8&gt;'Inf.'!$I$10,"",VLOOKUP(E214,'Q3.SL'!G:O,5,FALSE))</f>
        <v/>
      </c>
      <c r="I214" s="46"/>
      <c r="J214" t="str">
        <f ca="1" t="shared" si="3"/>
        <v/>
      </c>
    </row>
    <row r="215" spans="1:10" ht="21.95" customHeight="1">
      <c r="A215" s="20" t="str">
        <f>VLOOKUP(E215,'Q3.SL'!G:O,8,FALSE)</f>
        <v/>
      </c>
      <c r="B215" s="21" t="str">
        <f>_xlfn.IFERROR(VLOOKUP(E215,'Rec.'!B:H,4,FALSE),"")</f>
        <v/>
      </c>
      <c r="C215" s="21" t="str">
        <f>_xlfn.IFERROR(VLOOKUP(E215,'Rec.'!B:H,5,FALSE),"")</f>
        <v/>
      </c>
      <c r="D215" s="20" t="str">
        <f>_xlfn.IFERROR(VLOOKUP(E215,'Rec.'!B:H,6,FALSE),"")</f>
        <v/>
      </c>
      <c r="E215" s="20" t="str">
        <f>_xlfn.IFERROR(VLOOKUP(ROW()-8,'Q3.SL'!B:Q,6,FALSE),"")</f>
        <v/>
      </c>
      <c r="F215" s="20" t="str">
        <f>VLOOKUP(E215,'Q3.SL'!G:O,6,FALSE)</f>
        <v/>
      </c>
      <c r="G215" s="31" t="str">
        <f>IF(ROW()-8&gt;'Inf.'!$I$10,"",VLOOKUP(E215,'Q3.SL'!G:O,4,FALSE))</f>
        <v/>
      </c>
      <c r="H215" s="20" t="str">
        <f>IF(ROW()-8&gt;'Inf.'!$I$10,"",VLOOKUP(E215,'Q3.SL'!G:O,5,FALSE))</f>
        <v/>
      </c>
      <c r="I215" s="46"/>
      <c r="J215" t="str">
        <f ca="1" t="shared" si="3"/>
        <v/>
      </c>
    </row>
    <row r="216" spans="1:10" ht="21.95" customHeight="1">
      <c r="A216" s="20" t="str">
        <f>VLOOKUP(E216,'Q3.SL'!G:O,8,FALSE)</f>
        <v/>
      </c>
      <c r="B216" s="21" t="str">
        <f>_xlfn.IFERROR(VLOOKUP(E216,'Rec.'!B:H,4,FALSE),"")</f>
        <v/>
      </c>
      <c r="C216" s="21" t="str">
        <f>_xlfn.IFERROR(VLOOKUP(E216,'Rec.'!B:H,5,FALSE),"")</f>
        <v/>
      </c>
      <c r="D216" s="20" t="str">
        <f>_xlfn.IFERROR(VLOOKUP(E216,'Rec.'!B:H,6,FALSE),"")</f>
        <v/>
      </c>
      <c r="E216" s="20" t="str">
        <f>_xlfn.IFERROR(VLOOKUP(ROW()-8,'Q3.SL'!B:Q,6,FALSE),"")</f>
        <v/>
      </c>
      <c r="F216" s="20" t="str">
        <f>VLOOKUP(E216,'Q3.SL'!G:O,6,FALSE)</f>
        <v/>
      </c>
      <c r="G216" s="31" t="str">
        <f>IF(ROW()-8&gt;'Inf.'!$I$10,"",VLOOKUP(E216,'Q3.SL'!G:O,4,FALSE))</f>
        <v/>
      </c>
      <c r="H216" s="20" t="str">
        <f>IF(ROW()-8&gt;'Inf.'!$I$10,"",VLOOKUP(E216,'Q3.SL'!G:O,5,FALSE))</f>
        <v/>
      </c>
      <c r="I216" s="46"/>
      <c r="J216" t="str">
        <f ca="1" t="shared" si="3"/>
        <v/>
      </c>
    </row>
    <row r="217" spans="1:10" ht="21.95" customHeight="1">
      <c r="A217" s="20" t="str">
        <f>VLOOKUP(E217,'Q3.SL'!G:O,8,FALSE)</f>
        <v/>
      </c>
      <c r="B217" s="21" t="str">
        <f>_xlfn.IFERROR(VLOOKUP(E217,'Rec.'!B:H,4,FALSE),"")</f>
        <v/>
      </c>
      <c r="C217" s="21" t="str">
        <f>_xlfn.IFERROR(VLOOKUP(E217,'Rec.'!B:H,5,FALSE),"")</f>
        <v/>
      </c>
      <c r="D217" s="20" t="str">
        <f>_xlfn.IFERROR(VLOOKUP(E217,'Rec.'!B:H,6,FALSE),"")</f>
        <v/>
      </c>
      <c r="E217" s="20" t="str">
        <f>_xlfn.IFERROR(VLOOKUP(ROW()-8,'Q3.SL'!B:Q,6,FALSE),"")</f>
        <v/>
      </c>
      <c r="F217" s="20" t="str">
        <f>VLOOKUP(E217,'Q3.SL'!G:O,6,FALSE)</f>
        <v/>
      </c>
      <c r="G217" s="31" t="str">
        <f>IF(ROW()-8&gt;'Inf.'!$I$10,"",VLOOKUP(E217,'Q3.SL'!G:O,4,FALSE))</f>
        <v/>
      </c>
      <c r="H217" s="20" t="str">
        <f>IF(ROW()-8&gt;'Inf.'!$I$10,"",VLOOKUP(E217,'Q3.SL'!G:O,5,FALSE))</f>
        <v/>
      </c>
      <c r="I217" s="46"/>
      <c r="J217" t="str">
        <f ca="1" t="shared" si="3"/>
        <v/>
      </c>
    </row>
    <row r="218" spans="1:10" ht="21.95" customHeight="1">
      <c r="A218" s="20" t="str">
        <f>VLOOKUP(E218,'Q3.SL'!G:O,8,FALSE)</f>
        <v/>
      </c>
      <c r="B218" s="21" t="str">
        <f>_xlfn.IFERROR(VLOOKUP(E218,'Rec.'!B:H,4,FALSE),"")</f>
        <v/>
      </c>
      <c r="C218" s="21" t="str">
        <f>_xlfn.IFERROR(VLOOKUP(E218,'Rec.'!B:H,5,FALSE),"")</f>
        <v/>
      </c>
      <c r="D218" s="20" t="str">
        <f>_xlfn.IFERROR(VLOOKUP(E218,'Rec.'!B:H,6,FALSE),"")</f>
        <v/>
      </c>
      <c r="E218" s="20" t="str">
        <f>_xlfn.IFERROR(VLOOKUP(ROW()-8,'Q3.SL'!B:Q,6,FALSE),"")</f>
        <v/>
      </c>
      <c r="F218" s="20" t="str">
        <f>VLOOKUP(E218,'Q3.SL'!G:O,6,FALSE)</f>
        <v/>
      </c>
      <c r="G218" s="31" t="str">
        <f>IF(ROW()-8&gt;'Inf.'!$I$10,"",VLOOKUP(E218,'Q3.SL'!G:O,4,FALSE))</f>
        <v/>
      </c>
      <c r="H218" s="20" t="str">
        <f>IF(ROW()-8&gt;'Inf.'!$I$10,"",VLOOKUP(E218,'Q3.SL'!G:O,5,FALSE))</f>
        <v/>
      </c>
      <c r="I218" s="46"/>
      <c r="J218" t="str">
        <f ca="1" t="shared" si="3"/>
        <v/>
      </c>
    </row>
    <row r="219" spans="1:10" ht="21.95" customHeight="1">
      <c r="A219" s="20" t="str">
        <f>VLOOKUP(E219,'Q3.SL'!G:O,8,FALSE)</f>
        <v/>
      </c>
      <c r="B219" s="21" t="str">
        <f>_xlfn.IFERROR(VLOOKUP(E219,'Rec.'!B:H,4,FALSE),"")</f>
        <v/>
      </c>
      <c r="C219" s="21" t="str">
        <f>_xlfn.IFERROR(VLOOKUP(E219,'Rec.'!B:H,5,FALSE),"")</f>
        <v/>
      </c>
      <c r="D219" s="20" t="str">
        <f>_xlfn.IFERROR(VLOOKUP(E219,'Rec.'!B:H,6,FALSE),"")</f>
        <v/>
      </c>
      <c r="E219" s="20" t="str">
        <f>_xlfn.IFERROR(VLOOKUP(ROW()-8,'Q3.SL'!B:Q,6,FALSE),"")</f>
        <v/>
      </c>
      <c r="F219" s="20" t="str">
        <f>VLOOKUP(E219,'Q3.SL'!G:O,6,FALSE)</f>
        <v/>
      </c>
      <c r="G219" s="31" t="str">
        <f>IF(ROW()-8&gt;'Inf.'!$I$10,"",VLOOKUP(E219,'Q3.SL'!G:O,4,FALSE))</f>
        <v/>
      </c>
      <c r="H219" s="20" t="str">
        <f>IF(ROW()-8&gt;'Inf.'!$I$10,"",VLOOKUP(E219,'Q3.SL'!G:O,5,FALSE))</f>
        <v/>
      </c>
      <c r="I219" s="46"/>
      <c r="J219" t="str">
        <f ca="1" t="shared" si="3"/>
        <v/>
      </c>
    </row>
    <row r="220" spans="1:10" ht="21.95" customHeight="1">
      <c r="A220" s="20" t="str">
        <f>VLOOKUP(E220,'Q3.SL'!G:O,8,FALSE)</f>
        <v/>
      </c>
      <c r="B220" s="21" t="str">
        <f>_xlfn.IFERROR(VLOOKUP(E220,'Rec.'!B:H,4,FALSE),"")</f>
        <v/>
      </c>
      <c r="C220" s="21" t="str">
        <f>_xlfn.IFERROR(VLOOKUP(E220,'Rec.'!B:H,5,FALSE),"")</f>
        <v/>
      </c>
      <c r="D220" s="20" t="str">
        <f>_xlfn.IFERROR(VLOOKUP(E220,'Rec.'!B:H,6,FALSE),"")</f>
        <v/>
      </c>
      <c r="E220" s="20" t="str">
        <f>_xlfn.IFERROR(VLOOKUP(ROW()-8,'Q3.SL'!B:Q,6,FALSE),"")</f>
        <v/>
      </c>
      <c r="F220" s="20" t="str">
        <f>VLOOKUP(E220,'Q3.SL'!G:O,6,FALSE)</f>
        <v/>
      </c>
      <c r="G220" s="31" t="str">
        <f>IF(ROW()-8&gt;'Inf.'!$I$10,"",VLOOKUP(E220,'Q3.SL'!G:O,4,FALSE))</f>
        <v/>
      </c>
      <c r="H220" s="20" t="str">
        <f>IF(ROW()-8&gt;'Inf.'!$I$10,"",VLOOKUP(E220,'Q3.SL'!G:O,5,FALSE))</f>
        <v/>
      </c>
      <c r="I220" s="46"/>
      <c r="J220" t="str">
        <f ca="1" t="shared" si="3"/>
        <v/>
      </c>
    </row>
    <row r="221" spans="1:10" ht="21.95" customHeight="1">
      <c r="A221" s="20" t="str">
        <f>VLOOKUP(E221,'Q3.SL'!G:O,8,FALSE)</f>
        <v/>
      </c>
      <c r="B221" s="21" t="str">
        <f>_xlfn.IFERROR(VLOOKUP(E221,'Rec.'!B:H,4,FALSE),"")</f>
        <v/>
      </c>
      <c r="C221" s="21" t="str">
        <f>_xlfn.IFERROR(VLOOKUP(E221,'Rec.'!B:H,5,FALSE),"")</f>
        <v/>
      </c>
      <c r="D221" s="20" t="str">
        <f>_xlfn.IFERROR(VLOOKUP(E221,'Rec.'!B:H,6,FALSE),"")</f>
        <v/>
      </c>
      <c r="E221" s="20" t="str">
        <f>_xlfn.IFERROR(VLOOKUP(ROW()-8,'Q3.SL'!B:Q,6,FALSE),"")</f>
        <v/>
      </c>
      <c r="F221" s="20" t="str">
        <f>VLOOKUP(E221,'Q3.SL'!G:O,6,FALSE)</f>
        <v/>
      </c>
      <c r="G221" s="31" t="str">
        <f>IF(ROW()-8&gt;'Inf.'!$I$10,"",VLOOKUP(E221,'Q3.SL'!G:O,4,FALSE))</f>
        <v/>
      </c>
      <c r="H221" s="20" t="str">
        <f>IF(ROW()-8&gt;'Inf.'!$I$10,"",VLOOKUP(E221,'Q3.SL'!G:O,5,FALSE))</f>
        <v/>
      </c>
      <c r="I221" s="46"/>
      <c r="J221" t="str">
        <f ca="1" t="shared" si="3"/>
        <v/>
      </c>
    </row>
    <row r="222" spans="1:10" ht="21.95" customHeight="1">
      <c r="A222" s="20" t="str">
        <f>VLOOKUP(E222,'Q3.SL'!G:O,8,FALSE)</f>
        <v/>
      </c>
      <c r="B222" s="21" t="str">
        <f>_xlfn.IFERROR(VLOOKUP(E222,'Rec.'!B:H,4,FALSE),"")</f>
        <v/>
      </c>
      <c r="C222" s="21" t="str">
        <f>_xlfn.IFERROR(VLOOKUP(E222,'Rec.'!B:H,5,FALSE),"")</f>
        <v/>
      </c>
      <c r="D222" s="20" t="str">
        <f>_xlfn.IFERROR(VLOOKUP(E222,'Rec.'!B:H,6,FALSE),"")</f>
        <v/>
      </c>
      <c r="E222" s="20" t="str">
        <f>_xlfn.IFERROR(VLOOKUP(ROW()-8,'Q3.SL'!B:Q,6,FALSE),"")</f>
        <v/>
      </c>
      <c r="F222" s="20" t="str">
        <f>VLOOKUP(E222,'Q3.SL'!G:O,6,FALSE)</f>
        <v/>
      </c>
      <c r="G222" s="31" t="str">
        <f>IF(ROW()-8&gt;'Inf.'!$I$10,"",VLOOKUP(E222,'Q3.SL'!G:O,4,FALSE))</f>
        <v/>
      </c>
      <c r="H222" s="20" t="str">
        <f>IF(ROW()-8&gt;'Inf.'!$I$10,"",VLOOKUP(E222,'Q3.SL'!G:O,5,FALSE))</f>
        <v/>
      </c>
      <c r="I222" s="46"/>
      <c r="J222" t="str">
        <f ca="1" t="shared" si="3"/>
        <v/>
      </c>
    </row>
    <row r="223" spans="1:10" ht="21.95" customHeight="1">
      <c r="A223" s="20" t="str">
        <f>VLOOKUP(E223,'Q3.SL'!G:O,8,FALSE)</f>
        <v/>
      </c>
      <c r="B223" s="21" t="str">
        <f>_xlfn.IFERROR(VLOOKUP(E223,'Rec.'!B:H,4,FALSE),"")</f>
        <v/>
      </c>
      <c r="C223" s="21" t="str">
        <f>_xlfn.IFERROR(VLOOKUP(E223,'Rec.'!B:H,5,FALSE),"")</f>
        <v/>
      </c>
      <c r="D223" s="20" t="str">
        <f>_xlfn.IFERROR(VLOOKUP(E223,'Rec.'!B:H,6,FALSE),"")</f>
        <v/>
      </c>
      <c r="E223" s="20" t="str">
        <f>_xlfn.IFERROR(VLOOKUP(ROW()-8,'Q3.SL'!B:Q,6,FALSE),"")</f>
        <v/>
      </c>
      <c r="F223" s="20" t="str">
        <f>VLOOKUP(E223,'Q3.SL'!G:O,6,FALSE)</f>
        <v/>
      </c>
      <c r="G223" s="31" t="str">
        <f>IF(ROW()-8&gt;'Inf.'!$I$10,"",VLOOKUP(E223,'Q3.SL'!G:O,4,FALSE))</f>
        <v/>
      </c>
      <c r="H223" s="20" t="str">
        <f>IF(ROW()-8&gt;'Inf.'!$I$10,"",VLOOKUP(E223,'Q3.SL'!G:O,5,FALSE))</f>
        <v/>
      </c>
      <c r="I223" s="46"/>
      <c r="J223" t="str">
        <f ca="1" t="shared" si="3"/>
        <v/>
      </c>
    </row>
    <row r="224" spans="1:10" ht="21.95" customHeight="1">
      <c r="A224" s="20" t="str">
        <f>VLOOKUP(E224,'Q3.SL'!G:O,8,FALSE)</f>
        <v/>
      </c>
      <c r="B224" s="21" t="str">
        <f>_xlfn.IFERROR(VLOOKUP(E224,'Rec.'!B:H,4,FALSE),"")</f>
        <v/>
      </c>
      <c r="C224" s="21" t="str">
        <f>_xlfn.IFERROR(VLOOKUP(E224,'Rec.'!B:H,5,FALSE),"")</f>
        <v/>
      </c>
      <c r="D224" s="20" t="str">
        <f>_xlfn.IFERROR(VLOOKUP(E224,'Rec.'!B:H,6,FALSE),"")</f>
        <v/>
      </c>
      <c r="E224" s="20" t="str">
        <f>_xlfn.IFERROR(VLOOKUP(ROW()-8,'Q3.SL'!B:Q,6,FALSE),"")</f>
        <v/>
      </c>
      <c r="F224" s="20" t="str">
        <f>VLOOKUP(E224,'Q3.SL'!G:O,6,FALSE)</f>
        <v/>
      </c>
      <c r="G224" s="31" t="str">
        <f>IF(ROW()-8&gt;'Inf.'!$I$10,"",VLOOKUP(E224,'Q3.SL'!G:O,4,FALSE))</f>
        <v/>
      </c>
      <c r="H224" s="20" t="str">
        <f>IF(ROW()-8&gt;'Inf.'!$I$10,"",VLOOKUP(E224,'Q3.SL'!G:O,5,FALSE))</f>
        <v/>
      </c>
      <c r="I224" s="46"/>
      <c r="J224" t="str">
        <f ca="1" t="shared" si="3"/>
        <v/>
      </c>
    </row>
    <row r="225" spans="1:10" ht="21.95" customHeight="1">
      <c r="A225" s="20" t="str">
        <f>VLOOKUP(E225,'Q3.SL'!G:O,8,FALSE)</f>
        <v/>
      </c>
      <c r="B225" s="21" t="str">
        <f>_xlfn.IFERROR(VLOOKUP(E225,'Rec.'!B:H,4,FALSE),"")</f>
        <v/>
      </c>
      <c r="C225" s="21" t="str">
        <f>_xlfn.IFERROR(VLOOKUP(E225,'Rec.'!B:H,5,FALSE),"")</f>
        <v/>
      </c>
      <c r="D225" s="20" t="str">
        <f>_xlfn.IFERROR(VLOOKUP(E225,'Rec.'!B:H,6,FALSE),"")</f>
        <v/>
      </c>
      <c r="E225" s="20" t="str">
        <f>_xlfn.IFERROR(VLOOKUP(ROW()-8,'Q3.SL'!B:Q,6,FALSE),"")</f>
        <v/>
      </c>
      <c r="F225" s="20" t="str">
        <f>VLOOKUP(E225,'Q3.SL'!G:O,6,FALSE)</f>
        <v/>
      </c>
      <c r="G225" s="31" t="str">
        <f>IF(ROW()-8&gt;'Inf.'!$I$10,"",VLOOKUP(E225,'Q3.SL'!G:O,4,FALSE))</f>
        <v/>
      </c>
      <c r="H225" s="20" t="str">
        <f>IF(ROW()-8&gt;'Inf.'!$I$10,"",VLOOKUP(E225,'Q3.SL'!G:O,5,FALSE))</f>
        <v/>
      </c>
      <c r="I225" s="46"/>
      <c r="J225" t="str">
        <f ca="1" t="shared" si="3"/>
        <v/>
      </c>
    </row>
    <row r="226" spans="1:10" ht="21.95" customHeight="1">
      <c r="A226" s="20" t="str">
        <f>VLOOKUP(E226,'Q3.SL'!G:O,8,FALSE)</f>
        <v/>
      </c>
      <c r="B226" s="21" t="str">
        <f>_xlfn.IFERROR(VLOOKUP(E226,'Rec.'!B:H,4,FALSE),"")</f>
        <v/>
      </c>
      <c r="C226" s="21" t="str">
        <f>_xlfn.IFERROR(VLOOKUP(E226,'Rec.'!B:H,5,FALSE),"")</f>
        <v/>
      </c>
      <c r="D226" s="20" t="str">
        <f>_xlfn.IFERROR(VLOOKUP(E226,'Rec.'!B:H,6,FALSE),"")</f>
        <v/>
      </c>
      <c r="E226" s="20" t="str">
        <f>_xlfn.IFERROR(VLOOKUP(ROW()-8,'Q3.SL'!B:Q,6,FALSE),"")</f>
        <v/>
      </c>
      <c r="F226" s="20" t="str">
        <f>VLOOKUP(E226,'Q3.SL'!G:O,6,FALSE)</f>
        <v/>
      </c>
      <c r="G226" s="31" t="str">
        <f>IF(ROW()-8&gt;'Inf.'!$I$10,"",VLOOKUP(E226,'Q3.SL'!G:O,4,FALSE))</f>
        <v/>
      </c>
      <c r="H226" s="20" t="str">
        <f>IF(ROW()-8&gt;'Inf.'!$I$10,"",VLOOKUP(E226,'Q3.SL'!G:O,5,FALSE))</f>
        <v/>
      </c>
      <c r="I226" s="46"/>
      <c r="J226" t="str">
        <f ca="1" t="shared" si="3"/>
        <v/>
      </c>
    </row>
    <row r="227" spans="1:10" ht="21.95" customHeight="1">
      <c r="A227" s="20" t="str">
        <f>VLOOKUP(E227,'Q3.SL'!G:O,8,FALSE)</f>
        <v/>
      </c>
      <c r="B227" s="21" t="str">
        <f>_xlfn.IFERROR(VLOOKUP(E227,'Rec.'!B:H,4,FALSE),"")</f>
        <v/>
      </c>
      <c r="C227" s="21" t="str">
        <f>_xlfn.IFERROR(VLOOKUP(E227,'Rec.'!B:H,5,FALSE),"")</f>
        <v/>
      </c>
      <c r="D227" s="20" t="str">
        <f>_xlfn.IFERROR(VLOOKUP(E227,'Rec.'!B:H,6,FALSE),"")</f>
        <v/>
      </c>
      <c r="E227" s="20" t="str">
        <f>_xlfn.IFERROR(VLOOKUP(ROW()-8,'Q3.SL'!B:Q,6,FALSE),"")</f>
        <v/>
      </c>
      <c r="F227" s="20" t="str">
        <f>VLOOKUP(E227,'Q3.SL'!G:O,6,FALSE)</f>
        <v/>
      </c>
      <c r="G227" s="31" t="str">
        <f>IF(ROW()-8&gt;'Inf.'!$I$10,"",VLOOKUP(E227,'Q3.SL'!G:O,4,FALSE))</f>
        <v/>
      </c>
      <c r="H227" s="20" t="str">
        <f>IF(ROW()-8&gt;'Inf.'!$I$10,"",VLOOKUP(E227,'Q3.SL'!G:O,5,FALSE))</f>
        <v/>
      </c>
      <c r="I227" s="46"/>
      <c r="J227" t="str">
        <f ca="1" t="shared" si="3"/>
        <v/>
      </c>
    </row>
    <row r="228" spans="1:10" ht="21.95" customHeight="1">
      <c r="A228" s="20" t="str">
        <f>VLOOKUP(E228,'Q3.SL'!G:O,8,FALSE)</f>
        <v/>
      </c>
      <c r="B228" s="21" t="str">
        <f>_xlfn.IFERROR(VLOOKUP(E228,'Rec.'!B:H,4,FALSE),"")</f>
        <v/>
      </c>
      <c r="C228" s="21" t="str">
        <f>_xlfn.IFERROR(VLOOKUP(E228,'Rec.'!B:H,5,FALSE),"")</f>
        <v/>
      </c>
      <c r="D228" s="20" t="str">
        <f>_xlfn.IFERROR(VLOOKUP(E228,'Rec.'!B:H,6,FALSE),"")</f>
        <v/>
      </c>
      <c r="E228" s="20" t="str">
        <f>_xlfn.IFERROR(VLOOKUP(ROW()-8,'Q3.SL'!B:Q,6,FALSE),"")</f>
        <v/>
      </c>
      <c r="F228" s="20" t="str">
        <f>VLOOKUP(E228,'Q3.SL'!G:O,6,FALSE)</f>
        <v/>
      </c>
      <c r="G228" s="31" t="str">
        <f>IF(ROW()-8&gt;'Inf.'!$I$10,"",VLOOKUP(E228,'Q3.SL'!G:O,4,FALSE))</f>
        <v/>
      </c>
      <c r="H228" s="20" t="str">
        <f>IF(ROW()-8&gt;'Inf.'!$I$10,"",VLOOKUP(E228,'Q3.SL'!G:O,5,FALSE))</f>
        <v/>
      </c>
      <c r="I228" s="46"/>
      <c r="J228" t="str">
        <f ca="1" t="shared" si="3"/>
        <v/>
      </c>
    </row>
    <row r="229" spans="1:10" ht="21.95" customHeight="1">
      <c r="A229" s="20" t="str">
        <f>VLOOKUP(E229,'Q3.SL'!G:O,8,FALSE)</f>
        <v/>
      </c>
      <c r="B229" s="21" t="str">
        <f>_xlfn.IFERROR(VLOOKUP(E229,'Rec.'!B:H,4,FALSE),"")</f>
        <v/>
      </c>
      <c r="C229" s="21" t="str">
        <f>_xlfn.IFERROR(VLOOKUP(E229,'Rec.'!B:H,5,FALSE),"")</f>
        <v/>
      </c>
      <c r="D229" s="20" t="str">
        <f>_xlfn.IFERROR(VLOOKUP(E229,'Rec.'!B:H,6,FALSE),"")</f>
        <v/>
      </c>
      <c r="E229" s="20" t="str">
        <f>_xlfn.IFERROR(VLOOKUP(ROW()-8,'Q3.SL'!B:Q,6,FALSE),"")</f>
        <v/>
      </c>
      <c r="F229" s="20" t="str">
        <f>VLOOKUP(E229,'Q3.SL'!G:O,6,FALSE)</f>
        <v/>
      </c>
      <c r="G229" s="31" t="str">
        <f>IF(ROW()-8&gt;'Inf.'!$I$10,"",VLOOKUP(E229,'Q3.SL'!G:O,4,FALSE))</f>
        <v/>
      </c>
      <c r="H229" s="20" t="str">
        <f>IF(ROW()-8&gt;'Inf.'!$I$10,"",VLOOKUP(E229,'Q3.SL'!G:O,5,FALSE))</f>
        <v/>
      </c>
      <c r="I229" s="46"/>
      <c r="J229" t="str">
        <f ca="1" t="shared" si="3"/>
        <v/>
      </c>
    </row>
    <row r="230" spans="1:10" ht="21.95" customHeight="1">
      <c r="A230" s="20" t="str">
        <f>VLOOKUP(E230,'Q3.SL'!G:O,8,FALSE)</f>
        <v/>
      </c>
      <c r="B230" s="21" t="str">
        <f>_xlfn.IFERROR(VLOOKUP(E230,'Rec.'!B:H,4,FALSE),"")</f>
        <v/>
      </c>
      <c r="C230" s="21" t="str">
        <f>_xlfn.IFERROR(VLOOKUP(E230,'Rec.'!B:H,5,FALSE),"")</f>
        <v/>
      </c>
      <c r="D230" s="20" t="str">
        <f>_xlfn.IFERROR(VLOOKUP(E230,'Rec.'!B:H,6,FALSE),"")</f>
        <v/>
      </c>
      <c r="E230" s="20" t="str">
        <f>_xlfn.IFERROR(VLOOKUP(ROW()-8,'Q3.SL'!B:Q,6,FALSE),"")</f>
        <v/>
      </c>
      <c r="F230" s="20" t="str">
        <f>VLOOKUP(E230,'Q3.SL'!G:O,6,FALSE)</f>
        <v/>
      </c>
      <c r="G230" s="31" t="str">
        <f>IF(ROW()-8&gt;'Inf.'!$I$10,"",VLOOKUP(E230,'Q3.SL'!G:O,4,FALSE))</f>
        <v/>
      </c>
      <c r="H230" s="20" t="str">
        <f>IF(ROW()-8&gt;'Inf.'!$I$10,"",VLOOKUP(E230,'Q3.SL'!G:O,5,FALSE))</f>
        <v/>
      </c>
      <c r="I230" s="46"/>
      <c r="J230" t="str">
        <f ca="1" t="shared" si="3"/>
        <v/>
      </c>
    </row>
    <row r="231" spans="1:10" ht="21.95" customHeight="1">
      <c r="A231" s="20" t="str">
        <f>VLOOKUP(E231,'Q3.SL'!G:O,8,FALSE)</f>
        <v/>
      </c>
      <c r="B231" s="21" t="str">
        <f>_xlfn.IFERROR(VLOOKUP(E231,'Rec.'!B:H,4,FALSE),"")</f>
        <v/>
      </c>
      <c r="C231" s="21" t="str">
        <f>_xlfn.IFERROR(VLOOKUP(E231,'Rec.'!B:H,5,FALSE),"")</f>
        <v/>
      </c>
      <c r="D231" s="20" t="str">
        <f>_xlfn.IFERROR(VLOOKUP(E231,'Rec.'!B:H,6,FALSE),"")</f>
        <v/>
      </c>
      <c r="E231" s="20" t="str">
        <f>_xlfn.IFERROR(VLOOKUP(ROW()-8,'Q3.SL'!B:Q,6,FALSE),"")</f>
        <v/>
      </c>
      <c r="F231" s="20" t="str">
        <f>VLOOKUP(E231,'Q3.SL'!G:O,6,FALSE)</f>
        <v/>
      </c>
      <c r="G231" s="31" t="str">
        <f>IF(ROW()-8&gt;'Inf.'!$I$10,"",VLOOKUP(E231,'Q3.SL'!G:O,4,FALSE))</f>
        <v/>
      </c>
      <c r="H231" s="20" t="str">
        <f>IF(ROW()-8&gt;'Inf.'!$I$10,"",VLOOKUP(E231,'Q3.SL'!G:O,5,FALSE))</f>
        <v/>
      </c>
      <c r="I231" s="46"/>
      <c r="J231" t="str">
        <f ca="1" t="shared" si="3"/>
        <v/>
      </c>
    </row>
    <row r="232" spans="1:10" ht="21.95" customHeight="1">
      <c r="A232" s="20" t="str">
        <f>VLOOKUP(E232,'Q3.SL'!G:O,8,FALSE)</f>
        <v/>
      </c>
      <c r="B232" s="21" t="str">
        <f>_xlfn.IFERROR(VLOOKUP(E232,'Rec.'!B:H,4,FALSE),"")</f>
        <v/>
      </c>
      <c r="C232" s="21" t="str">
        <f>_xlfn.IFERROR(VLOOKUP(E232,'Rec.'!B:H,5,FALSE),"")</f>
        <v/>
      </c>
      <c r="D232" s="20" t="str">
        <f>_xlfn.IFERROR(VLOOKUP(E232,'Rec.'!B:H,6,FALSE),"")</f>
        <v/>
      </c>
      <c r="E232" s="20" t="str">
        <f>_xlfn.IFERROR(VLOOKUP(ROW()-8,'Q3.SL'!B:Q,6,FALSE),"")</f>
        <v/>
      </c>
      <c r="F232" s="20" t="str">
        <f>VLOOKUP(E232,'Q3.SL'!G:O,6,FALSE)</f>
        <v/>
      </c>
      <c r="G232" s="31" t="str">
        <f>IF(ROW()-8&gt;'Inf.'!$I$10,"",VLOOKUP(E232,'Q3.SL'!G:O,4,FALSE))</f>
        <v/>
      </c>
      <c r="H232" s="20" t="str">
        <f>IF(ROW()-8&gt;'Inf.'!$I$10,"",VLOOKUP(E232,'Q3.SL'!G:O,5,FALSE))</f>
        <v/>
      </c>
      <c r="I232" s="46"/>
      <c r="J232" t="str">
        <f ca="1" t="shared" si="3"/>
        <v/>
      </c>
    </row>
    <row r="233" spans="1:10" ht="21.95" customHeight="1">
      <c r="A233" s="20" t="str">
        <f>VLOOKUP(E233,'Q3.SL'!G:O,8,FALSE)</f>
        <v/>
      </c>
      <c r="B233" s="21" t="str">
        <f>_xlfn.IFERROR(VLOOKUP(E233,'Rec.'!B:H,4,FALSE),"")</f>
        <v/>
      </c>
      <c r="C233" s="21" t="str">
        <f>_xlfn.IFERROR(VLOOKUP(E233,'Rec.'!B:H,5,FALSE),"")</f>
        <v/>
      </c>
      <c r="D233" s="20" t="str">
        <f>_xlfn.IFERROR(VLOOKUP(E233,'Rec.'!B:H,6,FALSE),"")</f>
        <v/>
      </c>
      <c r="E233" s="20" t="str">
        <f>_xlfn.IFERROR(VLOOKUP(ROW()-8,'Q3.SL'!B:Q,6,FALSE),"")</f>
        <v/>
      </c>
      <c r="F233" s="20" t="str">
        <f>VLOOKUP(E233,'Q3.SL'!G:O,6,FALSE)</f>
        <v/>
      </c>
      <c r="G233" s="31" t="str">
        <f>IF(ROW()-8&gt;'Inf.'!$I$10,"",VLOOKUP(E233,'Q3.SL'!G:O,4,FALSE))</f>
        <v/>
      </c>
      <c r="H233" s="20" t="str">
        <f>IF(ROW()-8&gt;'Inf.'!$I$10,"",VLOOKUP(E233,'Q3.SL'!G:O,5,FALSE))</f>
        <v/>
      </c>
      <c r="I233" s="46"/>
      <c r="J233" t="str">
        <f ca="1" t="shared" si="3"/>
        <v/>
      </c>
    </row>
    <row r="234" spans="1:10" ht="21.95" customHeight="1">
      <c r="A234" s="20" t="str">
        <f>VLOOKUP(E234,'Q3.SL'!G:O,8,FALSE)</f>
        <v/>
      </c>
      <c r="B234" s="21" t="str">
        <f>_xlfn.IFERROR(VLOOKUP(E234,'Rec.'!B:H,4,FALSE),"")</f>
        <v/>
      </c>
      <c r="C234" s="21" t="str">
        <f>_xlfn.IFERROR(VLOOKUP(E234,'Rec.'!B:H,5,FALSE),"")</f>
        <v/>
      </c>
      <c r="D234" s="20" t="str">
        <f>_xlfn.IFERROR(VLOOKUP(E234,'Rec.'!B:H,6,FALSE),"")</f>
        <v/>
      </c>
      <c r="E234" s="20" t="str">
        <f>_xlfn.IFERROR(VLOOKUP(ROW()-8,'Q3.SL'!B:Q,6,FALSE),"")</f>
        <v/>
      </c>
      <c r="F234" s="20" t="str">
        <f>VLOOKUP(E234,'Q3.SL'!G:O,6,FALSE)</f>
        <v/>
      </c>
      <c r="G234" s="31" t="str">
        <f>IF(ROW()-8&gt;'Inf.'!$I$10,"",VLOOKUP(E234,'Q3.SL'!G:O,4,FALSE))</f>
        <v/>
      </c>
      <c r="H234" s="20" t="str">
        <f>IF(ROW()-8&gt;'Inf.'!$I$10,"",VLOOKUP(E234,'Q3.SL'!G:O,5,FALSE))</f>
        <v/>
      </c>
      <c r="I234" s="46"/>
      <c r="J234" t="str">
        <f ca="1" t="shared" si="3"/>
        <v/>
      </c>
    </row>
    <row r="235" spans="1:10" ht="21.95" customHeight="1">
      <c r="A235" s="20" t="str">
        <f>VLOOKUP(E235,'Q3.SL'!G:O,8,FALSE)</f>
        <v/>
      </c>
      <c r="B235" s="21" t="str">
        <f>_xlfn.IFERROR(VLOOKUP(E235,'Rec.'!B:H,4,FALSE),"")</f>
        <v/>
      </c>
      <c r="C235" s="21" t="str">
        <f>_xlfn.IFERROR(VLOOKUP(E235,'Rec.'!B:H,5,FALSE),"")</f>
        <v/>
      </c>
      <c r="D235" s="20" t="str">
        <f>_xlfn.IFERROR(VLOOKUP(E235,'Rec.'!B:H,6,FALSE),"")</f>
        <v/>
      </c>
      <c r="E235" s="20" t="str">
        <f>_xlfn.IFERROR(VLOOKUP(ROW()-8,'Q3.SL'!B:Q,6,FALSE),"")</f>
        <v/>
      </c>
      <c r="F235" s="20" t="str">
        <f>VLOOKUP(E235,'Q3.SL'!G:O,6,FALSE)</f>
        <v/>
      </c>
      <c r="G235" s="31" t="str">
        <f>IF(ROW()-8&gt;'Inf.'!$I$10,"",VLOOKUP(E235,'Q3.SL'!G:O,4,FALSE))</f>
        <v/>
      </c>
      <c r="H235" s="20" t="str">
        <f>IF(ROW()-8&gt;'Inf.'!$I$10,"",VLOOKUP(E235,'Q3.SL'!G:O,5,FALSE))</f>
        <v/>
      </c>
      <c r="I235" s="46"/>
      <c r="J235" t="str">
        <f ca="1" t="shared" si="3"/>
        <v/>
      </c>
    </row>
    <row r="236" spans="1:10" ht="21.95" customHeight="1">
      <c r="A236" s="20" t="str">
        <f>VLOOKUP(E236,'Q3.SL'!G:O,8,FALSE)</f>
        <v/>
      </c>
      <c r="B236" s="21" t="str">
        <f>_xlfn.IFERROR(VLOOKUP(E236,'Rec.'!B:H,4,FALSE),"")</f>
        <v/>
      </c>
      <c r="C236" s="21" t="str">
        <f>_xlfn.IFERROR(VLOOKUP(E236,'Rec.'!B:H,5,FALSE),"")</f>
        <v/>
      </c>
      <c r="D236" s="20" t="str">
        <f>_xlfn.IFERROR(VLOOKUP(E236,'Rec.'!B:H,6,FALSE),"")</f>
        <v/>
      </c>
      <c r="E236" s="20" t="str">
        <f>_xlfn.IFERROR(VLOOKUP(ROW()-8,'Q3.SL'!B:Q,6,FALSE),"")</f>
        <v/>
      </c>
      <c r="F236" s="20" t="str">
        <f>VLOOKUP(E236,'Q3.SL'!G:O,6,FALSE)</f>
        <v/>
      </c>
      <c r="G236" s="31" t="str">
        <f>IF(ROW()-8&gt;'Inf.'!$I$10,"",VLOOKUP(E236,'Q3.SL'!G:O,4,FALSE))</f>
        <v/>
      </c>
      <c r="H236" s="20" t="str">
        <f>IF(ROW()-8&gt;'Inf.'!$I$10,"",VLOOKUP(E236,'Q3.SL'!G:O,5,FALSE))</f>
        <v/>
      </c>
      <c r="I236" s="46"/>
      <c r="J236" t="str">
        <f ca="1" t="shared" si="3"/>
        <v/>
      </c>
    </row>
    <row r="237" spans="1:10" ht="21.95" customHeight="1">
      <c r="A237" s="20" t="str">
        <f>VLOOKUP(E237,'Q3.SL'!G:O,8,FALSE)</f>
        <v/>
      </c>
      <c r="B237" s="21" t="str">
        <f>_xlfn.IFERROR(VLOOKUP(E237,'Rec.'!B:H,4,FALSE),"")</f>
        <v/>
      </c>
      <c r="C237" s="21" t="str">
        <f>_xlfn.IFERROR(VLOOKUP(E237,'Rec.'!B:H,5,FALSE),"")</f>
        <v/>
      </c>
      <c r="D237" s="20" t="str">
        <f>_xlfn.IFERROR(VLOOKUP(E237,'Rec.'!B:H,6,FALSE),"")</f>
        <v/>
      </c>
      <c r="E237" s="20" t="str">
        <f>_xlfn.IFERROR(VLOOKUP(ROW()-8,'Q3.SL'!B:Q,6,FALSE),"")</f>
        <v/>
      </c>
      <c r="F237" s="20" t="str">
        <f>VLOOKUP(E237,'Q3.SL'!G:O,6,FALSE)</f>
        <v/>
      </c>
      <c r="G237" s="31" t="str">
        <f>IF(ROW()-8&gt;'Inf.'!$I$10,"",VLOOKUP(E237,'Q3.SL'!G:O,4,FALSE))</f>
        <v/>
      </c>
      <c r="H237" s="20" t="str">
        <f>IF(ROW()-8&gt;'Inf.'!$I$10,"",VLOOKUP(E237,'Q3.SL'!G:O,5,FALSE))</f>
        <v/>
      </c>
      <c r="I237" s="46"/>
      <c r="J237" t="str">
        <f ca="1" t="shared" si="3"/>
        <v/>
      </c>
    </row>
    <row r="238" spans="1:10" ht="21.95" customHeight="1">
      <c r="A238" s="20" t="str">
        <f>VLOOKUP(E238,'Q3.SL'!G:O,8,FALSE)</f>
        <v/>
      </c>
      <c r="B238" s="21" t="str">
        <f>_xlfn.IFERROR(VLOOKUP(E238,'Rec.'!B:H,4,FALSE),"")</f>
        <v/>
      </c>
      <c r="C238" s="21" t="str">
        <f>_xlfn.IFERROR(VLOOKUP(E238,'Rec.'!B:H,5,FALSE),"")</f>
        <v/>
      </c>
      <c r="D238" s="20" t="str">
        <f>_xlfn.IFERROR(VLOOKUP(E238,'Rec.'!B:H,6,FALSE),"")</f>
        <v/>
      </c>
      <c r="E238" s="20" t="str">
        <f>_xlfn.IFERROR(VLOOKUP(ROW()-8,'Q3.SL'!B:Q,6,FALSE),"")</f>
        <v/>
      </c>
      <c r="F238" s="20" t="str">
        <f>VLOOKUP(E238,'Q3.SL'!G:O,6,FALSE)</f>
        <v/>
      </c>
      <c r="G238" s="31" t="str">
        <f>IF(ROW()-8&gt;'Inf.'!$I$10,"",VLOOKUP(E238,'Q3.SL'!G:O,4,FALSE))</f>
        <v/>
      </c>
      <c r="H238" s="20" t="str">
        <f>IF(ROW()-8&gt;'Inf.'!$I$10,"",VLOOKUP(E238,'Q3.SL'!G:O,5,FALSE))</f>
        <v/>
      </c>
      <c r="I238" s="46"/>
      <c r="J238" t="str">
        <f ca="1" t="shared" si="3"/>
        <v/>
      </c>
    </row>
    <row r="239" spans="1:10" ht="21.95" customHeight="1">
      <c r="A239" s="20" t="str">
        <f>VLOOKUP(E239,'Q3.SL'!G:O,8,FALSE)</f>
        <v/>
      </c>
      <c r="B239" s="21" t="str">
        <f>_xlfn.IFERROR(VLOOKUP(E239,'Rec.'!B:H,4,FALSE),"")</f>
        <v/>
      </c>
      <c r="C239" s="21" t="str">
        <f>_xlfn.IFERROR(VLOOKUP(E239,'Rec.'!B:H,5,FALSE),"")</f>
        <v/>
      </c>
      <c r="D239" s="20" t="str">
        <f>_xlfn.IFERROR(VLOOKUP(E239,'Rec.'!B:H,6,FALSE),"")</f>
        <v/>
      </c>
      <c r="E239" s="20" t="str">
        <f>_xlfn.IFERROR(VLOOKUP(ROW()-8,'Q3.SL'!B:Q,6,FALSE),"")</f>
        <v/>
      </c>
      <c r="F239" s="20" t="str">
        <f>VLOOKUP(E239,'Q3.SL'!G:O,6,FALSE)</f>
        <v/>
      </c>
      <c r="G239" s="31" t="str">
        <f>IF(ROW()-8&gt;'Inf.'!$I$10,"",VLOOKUP(E239,'Q3.SL'!G:O,4,FALSE))</f>
        <v/>
      </c>
      <c r="H239" s="20" t="str">
        <f>IF(ROW()-8&gt;'Inf.'!$I$10,"",VLOOKUP(E239,'Q3.SL'!G:O,5,FALSE))</f>
        <v/>
      </c>
      <c r="I239" s="46"/>
      <c r="J239" t="str">
        <f ca="1" t="shared" si="3"/>
        <v/>
      </c>
    </row>
    <row r="240" spans="1:10" ht="21.95" customHeight="1">
      <c r="A240" s="20" t="str">
        <f>VLOOKUP(E240,'Q3.SL'!G:O,8,FALSE)</f>
        <v/>
      </c>
      <c r="B240" s="21" t="str">
        <f>_xlfn.IFERROR(VLOOKUP(E240,'Rec.'!B:H,4,FALSE),"")</f>
        <v/>
      </c>
      <c r="C240" s="21" t="str">
        <f>_xlfn.IFERROR(VLOOKUP(E240,'Rec.'!B:H,5,FALSE),"")</f>
        <v/>
      </c>
      <c r="D240" s="20" t="str">
        <f>_xlfn.IFERROR(VLOOKUP(E240,'Rec.'!B:H,6,FALSE),"")</f>
        <v/>
      </c>
      <c r="E240" s="20" t="str">
        <f>_xlfn.IFERROR(VLOOKUP(ROW()-8,'Q3.SL'!B:Q,6,FALSE),"")</f>
        <v/>
      </c>
      <c r="F240" s="20" t="str">
        <f>VLOOKUP(E240,'Q3.SL'!G:O,6,FALSE)</f>
        <v/>
      </c>
      <c r="G240" s="31" t="str">
        <f>IF(ROW()-8&gt;'Inf.'!$I$10,"",VLOOKUP(E240,'Q3.SL'!G:O,4,FALSE))</f>
        <v/>
      </c>
      <c r="H240" s="20" t="str">
        <f>IF(ROW()-8&gt;'Inf.'!$I$10,"",VLOOKUP(E240,'Q3.SL'!G:O,5,FALSE))</f>
        <v/>
      </c>
      <c r="I240" s="46"/>
      <c r="J240" t="str">
        <f ca="1" t="shared" si="3"/>
        <v/>
      </c>
    </row>
    <row r="241" spans="1:10" ht="21.95" customHeight="1">
      <c r="A241" s="20" t="str">
        <f>VLOOKUP(E241,'Q3.SL'!G:O,8,FALSE)</f>
        <v/>
      </c>
      <c r="B241" s="21" t="str">
        <f>_xlfn.IFERROR(VLOOKUP(E241,'Rec.'!B:H,4,FALSE),"")</f>
        <v/>
      </c>
      <c r="C241" s="21" t="str">
        <f>_xlfn.IFERROR(VLOOKUP(E241,'Rec.'!B:H,5,FALSE),"")</f>
        <v/>
      </c>
      <c r="D241" s="20" t="str">
        <f>_xlfn.IFERROR(VLOOKUP(E241,'Rec.'!B:H,6,FALSE),"")</f>
        <v/>
      </c>
      <c r="E241" s="20" t="str">
        <f>_xlfn.IFERROR(VLOOKUP(ROW()-8,'Q3.SL'!B:Q,6,FALSE),"")</f>
        <v/>
      </c>
      <c r="F241" s="20" t="str">
        <f>VLOOKUP(E241,'Q3.SL'!G:O,6,FALSE)</f>
        <v/>
      </c>
      <c r="G241" s="31" t="str">
        <f>IF(ROW()-8&gt;'Inf.'!$I$10,"",VLOOKUP(E241,'Q3.SL'!G:O,4,FALSE))</f>
        <v/>
      </c>
      <c r="H241" s="20" t="str">
        <f>IF(ROW()-8&gt;'Inf.'!$I$10,"",VLOOKUP(E241,'Q3.SL'!G:O,5,FALSE))</f>
        <v/>
      </c>
      <c r="I241" s="46"/>
      <c r="J241" t="str">
        <f ca="1" t="shared" si="3"/>
        <v/>
      </c>
    </row>
    <row r="242" spans="1:10" ht="21.95" customHeight="1">
      <c r="A242" s="20" t="str">
        <f>VLOOKUP(E242,'Q3.SL'!G:O,8,FALSE)</f>
        <v/>
      </c>
      <c r="B242" s="21" t="str">
        <f>_xlfn.IFERROR(VLOOKUP(E242,'Rec.'!B:H,4,FALSE),"")</f>
        <v/>
      </c>
      <c r="C242" s="21" t="str">
        <f>_xlfn.IFERROR(VLOOKUP(E242,'Rec.'!B:H,5,FALSE),"")</f>
        <v/>
      </c>
      <c r="D242" s="20" t="str">
        <f>_xlfn.IFERROR(VLOOKUP(E242,'Rec.'!B:H,6,FALSE),"")</f>
        <v/>
      </c>
      <c r="E242" s="20" t="str">
        <f>_xlfn.IFERROR(VLOOKUP(ROW()-8,'Q3.SL'!B:Q,6,FALSE),"")</f>
        <v/>
      </c>
      <c r="F242" s="20" t="str">
        <f>VLOOKUP(E242,'Q3.SL'!G:O,6,FALSE)</f>
        <v/>
      </c>
      <c r="G242" s="31" t="str">
        <f>IF(ROW()-8&gt;'Inf.'!$I$10,"",VLOOKUP(E242,'Q3.SL'!G:O,4,FALSE))</f>
        <v/>
      </c>
      <c r="H242" s="20" t="str">
        <f>IF(ROW()-8&gt;'Inf.'!$I$10,"",VLOOKUP(E242,'Q3.SL'!G:O,5,FALSE))</f>
        <v/>
      </c>
      <c r="I242" s="46"/>
      <c r="J242" t="str">
        <f ca="1" t="shared" si="3"/>
        <v/>
      </c>
    </row>
    <row r="243" spans="1:10" ht="21.95" customHeight="1">
      <c r="A243" s="20" t="str">
        <f>VLOOKUP(E243,'Q3.SL'!G:O,8,FALSE)</f>
        <v/>
      </c>
      <c r="B243" s="21" t="str">
        <f>_xlfn.IFERROR(VLOOKUP(E243,'Rec.'!B:H,4,FALSE),"")</f>
        <v/>
      </c>
      <c r="C243" s="21" t="str">
        <f>_xlfn.IFERROR(VLOOKUP(E243,'Rec.'!B:H,5,FALSE),"")</f>
        <v/>
      </c>
      <c r="D243" s="20" t="str">
        <f>_xlfn.IFERROR(VLOOKUP(E243,'Rec.'!B:H,6,FALSE),"")</f>
        <v/>
      </c>
      <c r="E243" s="20" t="str">
        <f>_xlfn.IFERROR(VLOOKUP(ROW()-8,'Q3.SL'!B:Q,6,FALSE),"")</f>
        <v/>
      </c>
      <c r="F243" s="20" t="str">
        <f>VLOOKUP(E243,'Q3.SL'!G:O,6,FALSE)</f>
        <v/>
      </c>
      <c r="G243" s="31" t="str">
        <f>IF(ROW()-8&gt;'Inf.'!$I$10,"",VLOOKUP(E243,'Q3.SL'!G:O,4,FALSE))</f>
        <v/>
      </c>
      <c r="H243" s="20" t="str">
        <f>IF(ROW()-8&gt;'Inf.'!$I$10,"",VLOOKUP(E243,'Q3.SL'!G:O,5,FALSE))</f>
        <v/>
      </c>
      <c r="I243" s="46"/>
      <c r="J243" t="str">
        <f ca="1" t="shared" si="3"/>
        <v/>
      </c>
    </row>
    <row r="244" spans="1:10" ht="21.95" customHeight="1">
      <c r="A244" s="20" t="str">
        <f>VLOOKUP(E244,'Q3.SL'!G:O,8,FALSE)</f>
        <v/>
      </c>
      <c r="B244" s="21" t="str">
        <f>_xlfn.IFERROR(VLOOKUP(E244,'Rec.'!B:H,4,FALSE),"")</f>
        <v/>
      </c>
      <c r="C244" s="21" t="str">
        <f>_xlfn.IFERROR(VLOOKUP(E244,'Rec.'!B:H,5,FALSE),"")</f>
        <v/>
      </c>
      <c r="D244" s="20" t="str">
        <f>_xlfn.IFERROR(VLOOKUP(E244,'Rec.'!B:H,6,FALSE),"")</f>
        <v/>
      </c>
      <c r="E244" s="20" t="str">
        <f>_xlfn.IFERROR(VLOOKUP(ROW()-8,'Q3.SL'!B:Q,6,FALSE),"")</f>
        <v/>
      </c>
      <c r="F244" s="20" t="str">
        <f>VLOOKUP(E244,'Q3.SL'!G:O,6,FALSE)</f>
        <v/>
      </c>
      <c r="G244" s="31" t="str">
        <f>IF(ROW()-8&gt;'Inf.'!$I$10,"",VLOOKUP(E244,'Q3.SL'!G:O,4,FALSE))</f>
        <v/>
      </c>
      <c r="H244" s="20" t="str">
        <f>IF(ROW()-8&gt;'Inf.'!$I$10,"",VLOOKUP(E244,'Q3.SL'!G:O,5,FALSE))</f>
        <v/>
      </c>
      <c r="I244" s="46"/>
      <c r="J244" t="str">
        <f ca="1" t="shared" si="3"/>
        <v/>
      </c>
    </row>
    <row r="245" spans="1:10" ht="21.95" customHeight="1">
      <c r="A245" s="20" t="str">
        <f>VLOOKUP(E245,'Q3.SL'!G:O,8,FALSE)</f>
        <v/>
      </c>
      <c r="B245" s="21" t="str">
        <f>_xlfn.IFERROR(VLOOKUP(E245,'Rec.'!B:H,4,FALSE),"")</f>
        <v/>
      </c>
      <c r="C245" s="21" t="str">
        <f>_xlfn.IFERROR(VLOOKUP(E245,'Rec.'!B:H,5,FALSE),"")</f>
        <v/>
      </c>
      <c r="D245" s="20" t="str">
        <f>_xlfn.IFERROR(VLOOKUP(E245,'Rec.'!B:H,6,FALSE),"")</f>
        <v/>
      </c>
      <c r="E245" s="20" t="str">
        <f>_xlfn.IFERROR(VLOOKUP(ROW()-8,'Q3.SL'!B:Q,6,FALSE),"")</f>
        <v/>
      </c>
      <c r="F245" s="20" t="str">
        <f>VLOOKUP(E245,'Q3.SL'!G:O,6,FALSE)</f>
        <v/>
      </c>
      <c r="G245" s="31" t="str">
        <f>IF(ROW()-8&gt;'Inf.'!$I$10,"",VLOOKUP(E245,'Q3.SL'!G:O,4,FALSE))</f>
        <v/>
      </c>
      <c r="H245" s="20" t="str">
        <f>IF(ROW()-8&gt;'Inf.'!$I$10,"",VLOOKUP(E245,'Q3.SL'!G:O,5,FALSE))</f>
        <v/>
      </c>
      <c r="I245" s="46"/>
      <c r="J245" t="str">
        <f ca="1" t="shared" si="3"/>
        <v/>
      </c>
    </row>
    <row r="246" spans="1:10" ht="21.95" customHeight="1">
      <c r="A246" s="20" t="str">
        <f>VLOOKUP(E246,'Q3.SL'!G:O,8,FALSE)</f>
        <v/>
      </c>
      <c r="B246" s="21" t="str">
        <f>_xlfn.IFERROR(VLOOKUP(E246,'Rec.'!B:H,4,FALSE),"")</f>
        <v/>
      </c>
      <c r="C246" s="21" t="str">
        <f>_xlfn.IFERROR(VLOOKUP(E246,'Rec.'!B:H,5,FALSE),"")</f>
        <v/>
      </c>
      <c r="D246" s="20" t="str">
        <f>_xlfn.IFERROR(VLOOKUP(E246,'Rec.'!B:H,6,FALSE),"")</f>
        <v/>
      </c>
      <c r="E246" s="20" t="str">
        <f>_xlfn.IFERROR(VLOOKUP(ROW()-8,'Q3.SL'!B:Q,6,FALSE),"")</f>
        <v/>
      </c>
      <c r="F246" s="20" t="str">
        <f>VLOOKUP(E246,'Q3.SL'!G:O,6,FALSE)</f>
        <v/>
      </c>
      <c r="G246" s="31" t="str">
        <f>IF(ROW()-8&gt;'Inf.'!$I$10,"",VLOOKUP(E246,'Q3.SL'!G:O,4,FALSE))</f>
        <v/>
      </c>
      <c r="H246" s="20" t="str">
        <f>IF(ROW()-8&gt;'Inf.'!$I$10,"",VLOOKUP(E246,'Q3.SL'!G:O,5,FALSE))</f>
        <v/>
      </c>
      <c r="I246" s="46"/>
      <c r="J246" t="str">
        <f ca="1" t="shared" si="3"/>
        <v/>
      </c>
    </row>
    <row r="247" spans="1:10" ht="21.95" customHeight="1">
      <c r="A247" s="20" t="str">
        <f>VLOOKUP(E247,'Q3.SL'!G:O,8,FALSE)</f>
        <v/>
      </c>
      <c r="B247" s="21" t="str">
        <f>_xlfn.IFERROR(VLOOKUP(E247,'Rec.'!B:H,4,FALSE),"")</f>
        <v/>
      </c>
      <c r="C247" s="21" t="str">
        <f>_xlfn.IFERROR(VLOOKUP(E247,'Rec.'!B:H,5,FALSE),"")</f>
        <v/>
      </c>
      <c r="D247" s="20" t="str">
        <f>_xlfn.IFERROR(VLOOKUP(E247,'Rec.'!B:H,6,FALSE),"")</f>
        <v/>
      </c>
      <c r="E247" s="20" t="str">
        <f>_xlfn.IFERROR(VLOOKUP(ROW()-8,'Q3.SL'!B:Q,6,FALSE),"")</f>
        <v/>
      </c>
      <c r="F247" s="20" t="str">
        <f>VLOOKUP(E247,'Q3.SL'!G:O,6,FALSE)</f>
        <v/>
      </c>
      <c r="G247" s="31" t="str">
        <f>IF(ROW()-8&gt;'Inf.'!$I$10,"",VLOOKUP(E247,'Q3.SL'!G:O,4,FALSE))</f>
        <v/>
      </c>
      <c r="H247" s="20" t="str">
        <f>IF(ROW()-8&gt;'Inf.'!$I$10,"",VLOOKUP(E247,'Q3.SL'!G:O,5,FALSE))</f>
        <v/>
      </c>
      <c r="I247" s="46"/>
      <c r="J247" t="str">
        <f ca="1" t="shared" si="3"/>
        <v/>
      </c>
    </row>
    <row r="248" spans="1:10" ht="21.95" customHeight="1">
      <c r="A248" s="20" t="str">
        <f>VLOOKUP(E248,'Q3.SL'!G:O,8,FALSE)</f>
        <v/>
      </c>
      <c r="B248" s="21" t="str">
        <f>_xlfn.IFERROR(VLOOKUP(E248,'Rec.'!B:H,4,FALSE),"")</f>
        <v/>
      </c>
      <c r="C248" s="21" t="str">
        <f>_xlfn.IFERROR(VLOOKUP(E248,'Rec.'!B:H,5,FALSE),"")</f>
        <v/>
      </c>
      <c r="D248" s="20" t="str">
        <f>_xlfn.IFERROR(VLOOKUP(E248,'Rec.'!B:H,6,FALSE),"")</f>
        <v/>
      </c>
      <c r="E248" s="20" t="str">
        <f>_xlfn.IFERROR(VLOOKUP(ROW()-8,'Q3.SL'!B:Q,6,FALSE),"")</f>
        <v/>
      </c>
      <c r="F248" s="20" t="str">
        <f>VLOOKUP(E248,'Q3.SL'!G:O,6,FALSE)</f>
        <v/>
      </c>
      <c r="G248" s="31" t="str">
        <f>IF(ROW()-8&gt;'Inf.'!$I$10,"",VLOOKUP(E248,'Q3.SL'!G:O,4,FALSE))</f>
        <v/>
      </c>
      <c r="H248" s="20" t="str">
        <f>IF(ROW()-8&gt;'Inf.'!$I$10,"",VLOOKUP(E248,'Q3.SL'!G:O,5,FALSE))</f>
        <v/>
      </c>
      <c r="I248" s="46"/>
      <c r="J248" t="str">
        <f ca="1" t="shared" si="3"/>
        <v/>
      </c>
    </row>
    <row r="249" spans="1:10" ht="21.95" customHeight="1">
      <c r="A249" s="20" t="str">
        <f>VLOOKUP(E249,'Q3.SL'!G:O,8,FALSE)</f>
        <v/>
      </c>
      <c r="B249" s="21" t="str">
        <f>_xlfn.IFERROR(VLOOKUP(E249,'Rec.'!B:H,4,FALSE),"")</f>
        <v/>
      </c>
      <c r="C249" s="21" t="str">
        <f>_xlfn.IFERROR(VLOOKUP(E249,'Rec.'!B:H,5,FALSE),"")</f>
        <v/>
      </c>
      <c r="D249" s="20" t="str">
        <f>_xlfn.IFERROR(VLOOKUP(E249,'Rec.'!B:H,6,FALSE),"")</f>
        <v/>
      </c>
      <c r="E249" s="20" t="str">
        <f>_xlfn.IFERROR(VLOOKUP(ROW()-8,'Q3.SL'!B:Q,6,FALSE),"")</f>
        <v/>
      </c>
      <c r="F249" s="20" t="str">
        <f>VLOOKUP(E249,'Q3.SL'!G:O,6,FALSE)</f>
        <v/>
      </c>
      <c r="G249" s="31" t="str">
        <f>IF(ROW()-8&gt;'Inf.'!$I$10,"",VLOOKUP(E249,'Q3.SL'!G:O,4,FALSE))</f>
        <v/>
      </c>
      <c r="H249" s="20" t="str">
        <f>IF(ROW()-8&gt;'Inf.'!$I$10,"",VLOOKUP(E249,'Q3.SL'!G:O,5,FALSE))</f>
        <v/>
      </c>
      <c r="I249" s="46"/>
      <c r="J249" t="str">
        <f ca="1" t="shared" si="3"/>
        <v/>
      </c>
    </row>
    <row r="250" spans="1:10" ht="21.95" customHeight="1">
      <c r="A250" s="20" t="str">
        <f>VLOOKUP(E250,'Q3.SL'!G:O,8,FALSE)</f>
        <v/>
      </c>
      <c r="B250" s="21" t="str">
        <f>_xlfn.IFERROR(VLOOKUP(E250,'Rec.'!B:H,4,FALSE),"")</f>
        <v/>
      </c>
      <c r="C250" s="21" t="str">
        <f>_xlfn.IFERROR(VLOOKUP(E250,'Rec.'!B:H,5,FALSE),"")</f>
        <v/>
      </c>
      <c r="D250" s="20" t="str">
        <f>_xlfn.IFERROR(VLOOKUP(E250,'Rec.'!B:H,6,FALSE),"")</f>
        <v/>
      </c>
      <c r="E250" s="20" t="str">
        <f>_xlfn.IFERROR(VLOOKUP(ROW()-8,'Q3.SL'!B:Q,6,FALSE),"")</f>
        <v/>
      </c>
      <c r="F250" s="20" t="str">
        <f>VLOOKUP(E250,'Q3.SL'!G:O,6,FALSE)</f>
        <v/>
      </c>
      <c r="G250" s="31" t="str">
        <f>IF(ROW()-8&gt;'Inf.'!$I$10,"",VLOOKUP(E250,'Q3.SL'!G:O,4,FALSE))</f>
        <v/>
      </c>
      <c r="H250" s="20" t="str">
        <f>IF(ROW()-8&gt;'Inf.'!$I$10,"",VLOOKUP(E250,'Q3.SL'!G:O,5,FALSE))</f>
        <v/>
      </c>
      <c r="I250" s="46"/>
      <c r="J250" t="str">
        <f ca="1" t="shared" si="3"/>
        <v/>
      </c>
    </row>
    <row r="251" spans="1:10" ht="21.95" customHeight="1">
      <c r="A251" s="20" t="str">
        <f>VLOOKUP(E251,'Q3.SL'!G:O,8,FALSE)</f>
        <v/>
      </c>
      <c r="B251" s="21" t="str">
        <f>_xlfn.IFERROR(VLOOKUP(E251,'Rec.'!B:H,4,FALSE),"")</f>
        <v/>
      </c>
      <c r="C251" s="21" t="str">
        <f>_xlfn.IFERROR(VLOOKUP(E251,'Rec.'!B:H,5,FALSE),"")</f>
        <v/>
      </c>
      <c r="D251" s="20" t="str">
        <f>_xlfn.IFERROR(VLOOKUP(E251,'Rec.'!B:H,6,FALSE),"")</f>
        <v/>
      </c>
      <c r="E251" s="20" t="str">
        <f>_xlfn.IFERROR(VLOOKUP(ROW()-8,'Q3.SL'!B:Q,6,FALSE),"")</f>
        <v/>
      </c>
      <c r="F251" s="20" t="str">
        <f>VLOOKUP(E251,'Q3.SL'!G:O,6,FALSE)</f>
        <v/>
      </c>
      <c r="G251" s="31" t="str">
        <f>IF(ROW()-8&gt;'Inf.'!$I$10,"",VLOOKUP(E251,'Q3.SL'!G:O,4,FALSE))</f>
        <v/>
      </c>
      <c r="H251" s="20" t="str">
        <f>IF(ROW()-8&gt;'Inf.'!$I$10,"",VLOOKUP(E251,'Q3.SL'!G:O,5,FALSE))</f>
        <v/>
      </c>
      <c r="I251" s="46"/>
      <c r="J251" t="str">
        <f ca="1" t="shared" si="3"/>
        <v/>
      </c>
    </row>
    <row r="252" spans="1:10" ht="21.95" customHeight="1">
      <c r="A252" s="20" t="str">
        <f>VLOOKUP(E252,'Q3.SL'!G:O,8,FALSE)</f>
        <v/>
      </c>
      <c r="B252" s="21" t="str">
        <f>_xlfn.IFERROR(VLOOKUP(E252,'Rec.'!B:H,4,FALSE),"")</f>
        <v/>
      </c>
      <c r="C252" s="21" t="str">
        <f>_xlfn.IFERROR(VLOOKUP(E252,'Rec.'!B:H,5,FALSE),"")</f>
        <v/>
      </c>
      <c r="D252" s="20" t="str">
        <f>_xlfn.IFERROR(VLOOKUP(E252,'Rec.'!B:H,6,FALSE),"")</f>
        <v/>
      </c>
      <c r="E252" s="20" t="str">
        <f>_xlfn.IFERROR(VLOOKUP(ROW()-8,'Q3.SL'!B:Q,6,FALSE),"")</f>
        <v/>
      </c>
      <c r="F252" s="20" t="str">
        <f>VLOOKUP(E252,'Q3.SL'!G:O,6,FALSE)</f>
        <v/>
      </c>
      <c r="G252" s="31" t="str">
        <f>IF(ROW()-8&gt;'Inf.'!$I$10,"",VLOOKUP(E252,'Q3.SL'!G:O,4,FALSE))</f>
        <v/>
      </c>
      <c r="H252" s="20" t="str">
        <f>IF(ROW()-8&gt;'Inf.'!$I$10,"",VLOOKUP(E252,'Q3.SL'!G:O,5,FALSE))</f>
        <v/>
      </c>
      <c r="I252" s="46"/>
      <c r="J252" t="str">
        <f ca="1" t="shared" si="3"/>
        <v/>
      </c>
    </row>
    <row r="253" spans="1:10" ht="21.95" customHeight="1">
      <c r="A253" s="20" t="str">
        <f>VLOOKUP(E253,'Q3.SL'!G:O,8,FALSE)</f>
        <v/>
      </c>
      <c r="B253" s="21" t="str">
        <f>_xlfn.IFERROR(VLOOKUP(E253,'Rec.'!B:H,4,FALSE),"")</f>
        <v/>
      </c>
      <c r="C253" s="21" t="str">
        <f>_xlfn.IFERROR(VLOOKUP(E253,'Rec.'!B:H,5,FALSE),"")</f>
        <v/>
      </c>
      <c r="D253" s="20" t="str">
        <f>_xlfn.IFERROR(VLOOKUP(E253,'Rec.'!B:H,6,FALSE),"")</f>
        <v/>
      </c>
      <c r="E253" s="20" t="str">
        <f>_xlfn.IFERROR(VLOOKUP(ROW()-8,'Q3.SL'!B:Q,6,FALSE),"")</f>
        <v/>
      </c>
      <c r="F253" s="20" t="str">
        <f>VLOOKUP(E253,'Q3.SL'!G:O,6,FALSE)</f>
        <v/>
      </c>
      <c r="G253" s="31" t="str">
        <f>IF(ROW()-8&gt;'Inf.'!$I$10,"",VLOOKUP(E253,'Q3.SL'!G:O,4,FALSE))</f>
        <v/>
      </c>
      <c r="H253" s="20" t="str">
        <f>IF(ROW()-8&gt;'Inf.'!$I$10,"",VLOOKUP(E253,'Q3.SL'!G:O,5,FALSE))</f>
        <v/>
      </c>
      <c r="I253" s="46"/>
      <c r="J253" t="str">
        <f ca="1" t="shared" si="3"/>
        <v/>
      </c>
    </row>
    <row r="254" spans="1:10" ht="21.95" customHeight="1">
      <c r="A254" s="20" t="str">
        <f>VLOOKUP(E254,'Q3.SL'!G:O,8,FALSE)</f>
        <v/>
      </c>
      <c r="B254" s="21" t="str">
        <f>_xlfn.IFERROR(VLOOKUP(E254,'Rec.'!B:H,4,FALSE),"")</f>
        <v/>
      </c>
      <c r="C254" s="21" t="str">
        <f>_xlfn.IFERROR(VLOOKUP(E254,'Rec.'!B:H,5,FALSE),"")</f>
        <v/>
      </c>
      <c r="D254" s="20" t="str">
        <f>_xlfn.IFERROR(VLOOKUP(E254,'Rec.'!B:H,6,FALSE),"")</f>
        <v/>
      </c>
      <c r="E254" s="20" t="str">
        <f>_xlfn.IFERROR(VLOOKUP(ROW()-8,'Q3.SL'!B:Q,6,FALSE),"")</f>
        <v/>
      </c>
      <c r="F254" s="20" t="str">
        <f>VLOOKUP(E254,'Q3.SL'!G:O,6,FALSE)</f>
        <v/>
      </c>
      <c r="G254" s="31" t="str">
        <f>IF(ROW()-8&gt;'Inf.'!$I$10,"",VLOOKUP(E254,'Q3.SL'!G:O,4,FALSE))</f>
        <v/>
      </c>
      <c r="H254" s="20" t="str">
        <f>IF(ROW()-8&gt;'Inf.'!$I$10,"",VLOOKUP(E254,'Q3.SL'!G:O,5,FALSE))</f>
        <v/>
      </c>
      <c r="I254" s="46"/>
      <c r="J254" t="str">
        <f ca="1" t="shared" si="3"/>
        <v/>
      </c>
    </row>
    <row r="255" spans="1:10" ht="21.95" customHeight="1">
      <c r="A255" s="20" t="str">
        <f>VLOOKUP(E255,'Q3.SL'!G:O,8,FALSE)</f>
        <v/>
      </c>
      <c r="B255" s="21" t="str">
        <f>_xlfn.IFERROR(VLOOKUP(E255,'Rec.'!B:H,4,FALSE),"")</f>
        <v/>
      </c>
      <c r="C255" s="21" t="str">
        <f>_xlfn.IFERROR(VLOOKUP(E255,'Rec.'!B:H,5,FALSE),"")</f>
        <v/>
      </c>
      <c r="D255" s="20" t="str">
        <f>_xlfn.IFERROR(VLOOKUP(E255,'Rec.'!B:H,6,FALSE),"")</f>
        <v/>
      </c>
      <c r="E255" s="20" t="str">
        <f>_xlfn.IFERROR(VLOOKUP(ROW()-8,'Q3.SL'!B:Q,6,FALSE),"")</f>
        <v/>
      </c>
      <c r="F255" s="20" t="str">
        <f>VLOOKUP(E255,'Q3.SL'!G:O,6,FALSE)</f>
        <v/>
      </c>
      <c r="G255" s="31" t="str">
        <f>IF(ROW()-8&gt;'Inf.'!$I$10,"",VLOOKUP(E255,'Q3.SL'!G:O,4,FALSE))</f>
        <v/>
      </c>
      <c r="H255" s="20" t="str">
        <f>IF(ROW()-8&gt;'Inf.'!$I$10,"",VLOOKUP(E255,'Q3.SL'!G:O,5,FALSE))</f>
        <v/>
      </c>
      <c r="I255" s="46"/>
      <c r="J255" t="str">
        <f ca="1" t="shared" si="3"/>
        <v/>
      </c>
    </row>
    <row r="256" spans="1:10" ht="21.95" customHeight="1">
      <c r="A256" s="20" t="str">
        <f>VLOOKUP(E256,'Q3.SL'!G:O,8,FALSE)</f>
        <v/>
      </c>
      <c r="B256" s="21" t="str">
        <f>_xlfn.IFERROR(VLOOKUP(E256,'Rec.'!B:H,4,FALSE),"")</f>
        <v/>
      </c>
      <c r="C256" s="21" t="str">
        <f>_xlfn.IFERROR(VLOOKUP(E256,'Rec.'!B:H,5,FALSE),"")</f>
        <v/>
      </c>
      <c r="D256" s="20" t="str">
        <f>_xlfn.IFERROR(VLOOKUP(E256,'Rec.'!B:H,6,FALSE),"")</f>
        <v/>
      </c>
      <c r="E256" s="20" t="str">
        <f>_xlfn.IFERROR(VLOOKUP(ROW()-8,'Q3.SL'!B:Q,6,FALSE),"")</f>
        <v/>
      </c>
      <c r="F256" s="20" t="str">
        <f>VLOOKUP(E256,'Q3.SL'!G:O,6,FALSE)</f>
        <v/>
      </c>
      <c r="G256" s="31" t="str">
        <f>IF(ROW()-8&gt;'Inf.'!$I$10,"",VLOOKUP(E256,'Q3.SL'!G:O,4,FALSE))</f>
        <v/>
      </c>
      <c r="H256" s="20" t="str">
        <f>IF(ROW()-8&gt;'Inf.'!$I$10,"",VLOOKUP(E256,'Q3.SL'!G:O,5,FALSE))</f>
        <v/>
      </c>
      <c r="I256" s="46"/>
      <c r="J256" t="str">
        <f ca="1" t="shared" si="3"/>
        <v/>
      </c>
    </row>
    <row r="257" spans="1:10" ht="21.95" customHeight="1">
      <c r="A257" s="20" t="str">
        <f>VLOOKUP(E257,'Q3.SL'!G:O,8,FALSE)</f>
        <v/>
      </c>
      <c r="B257" s="21" t="str">
        <f>_xlfn.IFERROR(VLOOKUP(E257,'Rec.'!B:H,4,FALSE),"")</f>
        <v/>
      </c>
      <c r="C257" s="21" t="str">
        <f>_xlfn.IFERROR(VLOOKUP(E257,'Rec.'!B:H,5,FALSE),"")</f>
        <v/>
      </c>
      <c r="D257" s="20" t="str">
        <f>_xlfn.IFERROR(VLOOKUP(E257,'Rec.'!B:H,6,FALSE),"")</f>
        <v/>
      </c>
      <c r="E257" s="20" t="str">
        <f>_xlfn.IFERROR(VLOOKUP(ROW()-8,'Q3.SL'!B:Q,6,FALSE),"")</f>
        <v/>
      </c>
      <c r="F257" s="20" t="str">
        <f>VLOOKUP(E257,'Q3.SL'!G:O,6,FALSE)</f>
        <v/>
      </c>
      <c r="G257" s="31" t="str">
        <f>IF(ROW()-8&gt;'Inf.'!$I$10,"",VLOOKUP(E257,'Q3.SL'!G:O,4,FALSE))</f>
        <v/>
      </c>
      <c r="H257" s="20" t="str">
        <f>IF(ROW()-8&gt;'Inf.'!$I$10,"",VLOOKUP(E257,'Q3.SL'!G:O,5,FALSE))</f>
        <v/>
      </c>
      <c r="I257" s="46"/>
      <c r="J257" t="str">
        <f ca="1" t="shared" si="3"/>
        <v/>
      </c>
    </row>
    <row r="258" spans="1:10" ht="21.95" customHeight="1">
      <c r="A258" s="20" t="str">
        <f>VLOOKUP(E258,'Q3.SL'!G:O,8,FALSE)</f>
        <v/>
      </c>
      <c r="B258" s="21" t="str">
        <f>_xlfn.IFERROR(VLOOKUP(E258,'Rec.'!B:H,4,FALSE),"")</f>
        <v/>
      </c>
      <c r="C258" s="21" t="str">
        <f>_xlfn.IFERROR(VLOOKUP(E258,'Rec.'!B:H,5,FALSE),"")</f>
        <v/>
      </c>
      <c r="D258" s="20" t="str">
        <f>_xlfn.IFERROR(VLOOKUP(E258,'Rec.'!B:H,6,FALSE),"")</f>
        <v/>
      </c>
      <c r="E258" s="20" t="str">
        <f>_xlfn.IFERROR(VLOOKUP(ROW()-8,'Q3.SL'!B:Q,6,FALSE),"")</f>
        <v/>
      </c>
      <c r="F258" s="20" t="str">
        <f>VLOOKUP(E258,'Q3.SL'!G:O,6,FALSE)</f>
        <v/>
      </c>
      <c r="G258" s="31" t="str">
        <f>IF(ROW()-8&gt;'Inf.'!$I$10,"",VLOOKUP(E258,'Q3.SL'!G:O,4,FALSE))</f>
        <v/>
      </c>
      <c r="H258" s="20" t="str">
        <f>IF(ROW()-8&gt;'Inf.'!$I$10,"",VLOOKUP(E258,'Q3.SL'!G:O,5,FALSE))</f>
        <v/>
      </c>
      <c r="I258" s="46"/>
      <c r="J258" t="str">
        <f ca="1" t="shared" si="3"/>
        <v/>
      </c>
    </row>
    <row r="259" spans="1:10" ht="21.95" customHeight="1">
      <c r="A259" s="20" t="str">
        <f>VLOOKUP(E259,'Q3.SL'!G:O,8,FALSE)</f>
        <v/>
      </c>
      <c r="B259" s="21" t="str">
        <f>_xlfn.IFERROR(VLOOKUP(E259,'Rec.'!B:H,4,FALSE),"")</f>
        <v/>
      </c>
      <c r="C259" s="21" t="str">
        <f>_xlfn.IFERROR(VLOOKUP(E259,'Rec.'!B:H,5,FALSE),"")</f>
        <v/>
      </c>
      <c r="D259" s="20" t="str">
        <f>_xlfn.IFERROR(VLOOKUP(E259,'Rec.'!B:H,6,FALSE),"")</f>
        <v/>
      </c>
      <c r="E259" s="20" t="str">
        <f>_xlfn.IFERROR(VLOOKUP(ROW()-8,'Q3.SL'!B:Q,6,FALSE),"")</f>
        <v/>
      </c>
      <c r="F259" s="20" t="str">
        <f>VLOOKUP(E259,'Q3.SL'!G:O,6,FALSE)</f>
        <v/>
      </c>
      <c r="G259" s="31" t="str">
        <f>IF(ROW()-8&gt;'Inf.'!$I$10,"",VLOOKUP(E259,'Q3.SL'!G:O,4,FALSE))</f>
        <v/>
      </c>
      <c r="H259" s="20" t="str">
        <f>IF(ROW()-8&gt;'Inf.'!$I$10,"",VLOOKUP(E259,'Q3.SL'!G:O,5,FALSE))</f>
        <v/>
      </c>
      <c r="I259" s="46"/>
      <c r="J259" t="str">
        <f ca="1" t="shared" si="3"/>
        <v/>
      </c>
    </row>
    <row r="260" spans="1:10" ht="21.95" customHeight="1">
      <c r="A260" s="20" t="str">
        <f>VLOOKUP(E260,'Q3.SL'!G:O,8,FALSE)</f>
        <v/>
      </c>
      <c r="B260" s="21" t="str">
        <f>_xlfn.IFERROR(VLOOKUP(E260,'Rec.'!B:H,4,FALSE),"")</f>
        <v/>
      </c>
      <c r="C260" s="21" t="str">
        <f>_xlfn.IFERROR(VLOOKUP(E260,'Rec.'!B:H,5,FALSE),"")</f>
        <v/>
      </c>
      <c r="D260" s="20" t="str">
        <f>_xlfn.IFERROR(VLOOKUP(E260,'Rec.'!B:H,6,FALSE),"")</f>
        <v/>
      </c>
      <c r="E260" s="20" t="str">
        <f>_xlfn.IFERROR(VLOOKUP(ROW()-8,'Q3.SL'!B:Q,6,FALSE),"")</f>
        <v/>
      </c>
      <c r="F260" s="20" t="str">
        <f>VLOOKUP(E260,'Q3.SL'!G:O,6,FALSE)</f>
        <v/>
      </c>
      <c r="G260" s="31" t="str">
        <f>IF(ROW()-8&gt;'Inf.'!$I$10,"",VLOOKUP(E260,'Q3.SL'!G:O,4,FALSE))</f>
        <v/>
      </c>
      <c r="H260" s="20" t="str">
        <f>IF(ROW()-8&gt;'Inf.'!$I$10,"",VLOOKUP(E260,'Q3.SL'!G:O,5,FALSE))</f>
        <v/>
      </c>
      <c r="I260" s="46"/>
      <c r="J260" t="str">
        <f ca="1" t="shared" si="3"/>
        <v/>
      </c>
    </row>
    <row r="261" spans="1:10" ht="21.95" customHeight="1">
      <c r="A261" s="20" t="str">
        <f>VLOOKUP(E261,'Q3.SL'!G:O,8,FALSE)</f>
        <v/>
      </c>
      <c r="B261" s="21" t="str">
        <f>_xlfn.IFERROR(VLOOKUP(E261,'Rec.'!B:H,4,FALSE),"")</f>
        <v/>
      </c>
      <c r="C261" s="21" t="str">
        <f>_xlfn.IFERROR(VLOOKUP(E261,'Rec.'!B:H,5,FALSE),"")</f>
        <v/>
      </c>
      <c r="D261" s="20" t="str">
        <f>_xlfn.IFERROR(VLOOKUP(E261,'Rec.'!B:H,6,FALSE),"")</f>
        <v/>
      </c>
      <c r="E261" s="20" t="str">
        <f>_xlfn.IFERROR(VLOOKUP(ROW()-8,'Q3.SL'!B:Q,6,FALSE),"")</f>
        <v/>
      </c>
      <c r="F261" s="20" t="str">
        <f>VLOOKUP(E261,'Q3.SL'!G:O,6,FALSE)</f>
        <v/>
      </c>
      <c r="G261" s="31" t="str">
        <f>IF(ROW()-8&gt;'Inf.'!$I$10,"",VLOOKUP(E261,'Q3.SL'!G:O,4,FALSE))</f>
        <v/>
      </c>
      <c r="H261" s="20" t="str">
        <f>IF(ROW()-8&gt;'Inf.'!$I$10,"",VLOOKUP(E261,'Q3.SL'!G:O,5,FALSE))</f>
        <v/>
      </c>
      <c r="I261" s="46"/>
      <c r="J261" t="str">
        <f ca="1" t="shared" si="3"/>
        <v/>
      </c>
    </row>
    <row r="262" spans="1:10" ht="21.95" customHeight="1">
      <c r="A262" s="20" t="str">
        <f>VLOOKUP(E262,'Q3.SL'!G:O,8,FALSE)</f>
        <v/>
      </c>
      <c r="B262" s="21" t="str">
        <f>_xlfn.IFERROR(VLOOKUP(E262,'Rec.'!B:H,4,FALSE),"")</f>
        <v/>
      </c>
      <c r="C262" s="21" t="str">
        <f>_xlfn.IFERROR(VLOOKUP(E262,'Rec.'!B:H,5,FALSE),"")</f>
        <v/>
      </c>
      <c r="D262" s="20" t="str">
        <f>_xlfn.IFERROR(VLOOKUP(E262,'Rec.'!B:H,6,FALSE),"")</f>
        <v/>
      </c>
      <c r="E262" s="20" t="str">
        <f>_xlfn.IFERROR(VLOOKUP(ROW()-8,'Q3.SL'!B:Q,6,FALSE),"")</f>
        <v/>
      </c>
      <c r="F262" s="20" t="str">
        <f>VLOOKUP(E262,'Q3.SL'!G:O,6,FALSE)</f>
        <v/>
      </c>
      <c r="G262" s="31" t="str">
        <f>IF(ROW()-8&gt;'Inf.'!$I$10,"",VLOOKUP(E262,'Q3.SL'!G:O,4,FALSE))</f>
        <v/>
      </c>
      <c r="H262" s="20" t="str">
        <f>IF(ROW()-8&gt;'Inf.'!$I$10,"",VLOOKUP(E262,'Q3.SL'!G:O,5,FALSE))</f>
        <v/>
      </c>
      <c r="I262" s="46"/>
      <c r="J262" t="str">
        <f ca="1" t="shared" si="3"/>
        <v/>
      </c>
    </row>
    <row r="263" spans="1:10" ht="21.95" customHeight="1">
      <c r="A263" s="20" t="str">
        <f>VLOOKUP(E263,'Q3.SL'!G:O,8,FALSE)</f>
        <v/>
      </c>
      <c r="B263" s="21" t="str">
        <f>_xlfn.IFERROR(VLOOKUP(E263,'Rec.'!B:H,4,FALSE),"")</f>
        <v/>
      </c>
      <c r="C263" s="21" t="str">
        <f>_xlfn.IFERROR(VLOOKUP(E263,'Rec.'!B:H,5,FALSE),"")</f>
        <v/>
      </c>
      <c r="D263" s="20" t="str">
        <f>_xlfn.IFERROR(VLOOKUP(E263,'Rec.'!B:H,6,FALSE),"")</f>
        <v/>
      </c>
      <c r="E263" s="20" t="str">
        <f>_xlfn.IFERROR(VLOOKUP(ROW()-8,'Q3.SL'!B:Q,6,FALSE),"")</f>
        <v/>
      </c>
      <c r="F263" s="20" t="str">
        <f>VLOOKUP(E263,'Q3.SL'!G:O,6,FALSE)</f>
        <v/>
      </c>
      <c r="G263" s="31" t="str">
        <f>IF(ROW()-8&gt;'Inf.'!$I$10,"",VLOOKUP(E263,'Q3.SL'!G:O,4,FALSE))</f>
        <v/>
      </c>
      <c r="H263" s="20" t="str">
        <f>IF(ROW()-8&gt;'Inf.'!$I$10,"",VLOOKUP(E263,'Q3.SL'!G:O,5,FALSE))</f>
        <v/>
      </c>
      <c r="I263" s="46"/>
      <c r="J263" t="str">
        <f ca="1" t="shared" si="3"/>
        <v/>
      </c>
    </row>
    <row r="264" spans="1:10" ht="21.95" customHeight="1">
      <c r="A264" s="20" t="str">
        <f>VLOOKUP(E264,'Q3.SL'!G:O,8,FALSE)</f>
        <v/>
      </c>
      <c r="B264" s="21" t="str">
        <f>_xlfn.IFERROR(VLOOKUP(E264,'Rec.'!B:H,4,FALSE),"")</f>
        <v/>
      </c>
      <c r="C264" s="21" t="str">
        <f>_xlfn.IFERROR(VLOOKUP(E264,'Rec.'!B:H,5,FALSE),"")</f>
        <v/>
      </c>
      <c r="D264" s="20" t="str">
        <f>_xlfn.IFERROR(VLOOKUP(E264,'Rec.'!B:H,6,FALSE),"")</f>
        <v/>
      </c>
      <c r="E264" s="20" t="str">
        <f>_xlfn.IFERROR(VLOOKUP(ROW()-8,'Q3.SL'!B:Q,6,FALSE),"")</f>
        <v/>
      </c>
      <c r="F264" s="20" t="str">
        <f>VLOOKUP(E264,'Q3.SL'!G:O,6,FALSE)</f>
        <v/>
      </c>
      <c r="G264" s="31" t="str">
        <f>IF(ROW()-8&gt;'Inf.'!$I$10,"",VLOOKUP(E264,'Q3.SL'!G:O,4,FALSE))</f>
        <v/>
      </c>
      <c r="H264" s="20" t="str">
        <f>IF(ROW()-8&gt;'Inf.'!$I$10,"",VLOOKUP(E264,'Q3.SL'!G:O,5,FALSE))</f>
        <v/>
      </c>
      <c r="I264" s="46"/>
      <c r="J264" t="str">
        <f ca="1" t="shared" si="3"/>
        <v/>
      </c>
    </row>
    <row r="265" spans="1:10" ht="21.95" customHeight="1">
      <c r="A265" s="20" t="str">
        <f>VLOOKUP(E265,'Q3.SL'!G:O,8,FALSE)</f>
        <v/>
      </c>
      <c r="B265" s="21" t="str">
        <f>_xlfn.IFERROR(VLOOKUP(E265,'Rec.'!B:H,4,FALSE),"")</f>
        <v/>
      </c>
      <c r="C265" s="21" t="str">
        <f>_xlfn.IFERROR(VLOOKUP(E265,'Rec.'!B:H,5,FALSE),"")</f>
        <v/>
      </c>
      <c r="D265" s="20" t="str">
        <f>_xlfn.IFERROR(VLOOKUP(E265,'Rec.'!B:H,6,FALSE),"")</f>
        <v/>
      </c>
      <c r="E265" s="20" t="str">
        <f>_xlfn.IFERROR(VLOOKUP(ROW()-8,'Q3.SL'!B:Q,6,FALSE),"")</f>
        <v/>
      </c>
      <c r="F265" s="20" t="str">
        <f>VLOOKUP(E265,'Q3.SL'!G:O,6,FALSE)</f>
        <v/>
      </c>
      <c r="G265" s="31" t="str">
        <f>IF(ROW()-8&gt;'Inf.'!$I$10,"",VLOOKUP(E265,'Q3.SL'!G:O,4,FALSE))</f>
        <v/>
      </c>
      <c r="H265" s="20" t="str">
        <f>IF(ROW()-8&gt;'Inf.'!$I$10,"",VLOOKUP(E265,'Q3.SL'!G:O,5,FALSE))</f>
        <v/>
      </c>
      <c r="I265" s="46"/>
      <c r="J265" t="str">
        <f aca="true" t="shared" si="4" ref="J265:J309">_xlfn.IFERROR(_xlfn.RANK.AVG(A265,A:A,1),"")</f>
        <v/>
      </c>
    </row>
    <row r="266" spans="1:10" ht="21.95" customHeight="1">
      <c r="A266" s="20" t="str">
        <f>VLOOKUP(E266,'Q3.SL'!G:O,8,FALSE)</f>
        <v/>
      </c>
      <c r="B266" s="21" t="str">
        <f>_xlfn.IFERROR(VLOOKUP(E266,'Rec.'!B:H,4,FALSE),"")</f>
        <v/>
      </c>
      <c r="C266" s="21" t="str">
        <f>_xlfn.IFERROR(VLOOKUP(E266,'Rec.'!B:H,5,FALSE),"")</f>
        <v/>
      </c>
      <c r="D266" s="20" t="str">
        <f>_xlfn.IFERROR(VLOOKUP(E266,'Rec.'!B:H,6,FALSE),"")</f>
        <v/>
      </c>
      <c r="E266" s="20" t="str">
        <f>_xlfn.IFERROR(VLOOKUP(ROW()-8,'Q3.SL'!B:Q,6,FALSE),"")</f>
        <v/>
      </c>
      <c r="F266" s="20" t="str">
        <f>VLOOKUP(E266,'Q3.SL'!G:O,6,FALSE)</f>
        <v/>
      </c>
      <c r="G266" s="31" t="str">
        <f>IF(ROW()-8&gt;'Inf.'!$I$10,"",VLOOKUP(E266,'Q3.SL'!G:O,4,FALSE))</f>
        <v/>
      </c>
      <c r="H266" s="20" t="str">
        <f>IF(ROW()-8&gt;'Inf.'!$I$10,"",VLOOKUP(E266,'Q3.SL'!G:O,5,FALSE))</f>
        <v/>
      </c>
      <c r="I266" s="46"/>
      <c r="J266" t="str">
        <f ca="1" t="shared" si="4"/>
        <v/>
      </c>
    </row>
    <row r="267" spans="1:10" ht="21.95" customHeight="1">
      <c r="A267" s="20" t="str">
        <f>VLOOKUP(E267,'Q3.SL'!G:O,8,FALSE)</f>
        <v/>
      </c>
      <c r="B267" s="21" t="str">
        <f>_xlfn.IFERROR(VLOOKUP(E267,'Rec.'!B:H,4,FALSE),"")</f>
        <v/>
      </c>
      <c r="C267" s="21" t="str">
        <f>_xlfn.IFERROR(VLOOKUP(E267,'Rec.'!B:H,5,FALSE),"")</f>
        <v/>
      </c>
      <c r="D267" s="20" t="str">
        <f>_xlfn.IFERROR(VLOOKUP(E267,'Rec.'!B:H,6,FALSE),"")</f>
        <v/>
      </c>
      <c r="E267" s="20" t="str">
        <f>_xlfn.IFERROR(VLOOKUP(ROW()-8,'Q3.SL'!B:Q,6,FALSE),"")</f>
        <v/>
      </c>
      <c r="F267" s="20" t="str">
        <f>VLOOKUP(E267,'Q3.SL'!G:O,6,FALSE)</f>
        <v/>
      </c>
      <c r="G267" s="31" t="str">
        <f>IF(ROW()-8&gt;'Inf.'!$I$10,"",VLOOKUP(E267,'Q3.SL'!G:O,4,FALSE))</f>
        <v/>
      </c>
      <c r="H267" s="20" t="str">
        <f>IF(ROW()-8&gt;'Inf.'!$I$10,"",VLOOKUP(E267,'Q3.SL'!G:O,5,FALSE))</f>
        <v/>
      </c>
      <c r="I267" s="46"/>
      <c r="J267" t="str">
        <f ca="1" t="shared" si="4"/>
        <v/>
      </c>
    </row>
    <row r="268" spans="1:10" ht="21.95" customHeight="1">
      <c r="A268" s="20" t="str">
        <f>VLOOKUP(E268,'Q3.SL'!G:O,8,FALSE)</f>
        <v/>
      </c>
      <c r="B268" s="21" t="str">
        <f>_xlfn.IFERROR(VLOOKUP(E268,'Rec.'!B:H,4,FALSE),"")</f>
        <v/>
      </c>
      <c r="C268" s="21" t="str">
        <f>_xlfn.IFERROR(VLOOKUP(E268,'Rec.'!B:H,5,FALSE),"")</f>
        <v/>
      </c>
      <c r="D268" s="20" t="str">
        <f>_xlfn.IFERROR(VLOOKUP(E268,'Rec.'!B:H,6,FALSE),"")</f>
        <v/>
      </c>
      <c r="E268" s="20" t="str">
        <f>_xlfn.IFERROR(VLOOKUP(ROW()-8,'Q3.SL'!B:Q,6,FALSE),"")</f>
        <v/>
      </c>
      <c r="F268" s="20" t="str">
        <f>VLOOKUP(E268,'Q3.SL'!G:O,6,FALSE)</f>
        <v/>
      </c>
      <c r="G268" s="31" t="str">
        <f>IF(ROW()-8&gt;'Inf.'!$I$10,"",VLOOKUP(E268,'Q3.SL'!G:O,4,FALSE))</f>
        <v/>
      </c>
      <c r="H268" s="20" t="str">
        <f>IF(ROW()-8&gt;'Inf.'!$I$10,"",VLOOKUP(E268,'Q3.SL'!G:O,5,FALSE))</f>
        <v/>
      </c>
      <c r="I268" s="46"/>
      <c r="J268" t="str">
        <f ca="1" t="shared" si="4"/>
        <v/>
      </c>
    </row>
    <row r="269" spans="1:10" ht="21.95" customHeight="1">
      <c r="A269" s="20" t="str">
        <f>VLOOKUP(E269,'Q3.SL'!G:O,8,FALSE)</f>
        <v/>
      </c>
      <c r="B269" s="21" t="str">
        <f>_xlfn.IFERROR(VLOOKUP(E269,'Rec.'!B:H,4,FALSE),"")</f>
        <v/>
      </c>
      <c r="C269" s="21" t="str">
        <f>_xlfn.IFERROR(VLOOKUP(E269,'Rec.'!B:H,5,FALSE),"")</f>
        <v/>
      </c>
      <c r="D269" s="20" t="str">
        <f>_xlfn.IFERROR(VLOOKUP(E269,'Rec.'!B:H,6,FALSE),"")</f>
        <v/>
      </c>
      <c r="E269" s="20" t="str">
        <f>_xlfn.IFERROR(VLOOKUP(ROW()-8,'Q3.SL'!B:Q,6,FALSE),"")</f>
        <v/>
      </c>
      <c r="F269" s="20" t="str">
        <f>VLOOKUP(E269,'Q3.SL'!G:O,6,FALSE)</f>
        <v/>
      </c>
      <c r="G269" s="31" t="str">
        <f>IF(ROW()-8&gt;'Inf.'!$I$10,"",VLOOKUP(E269,'Q3.SL'!G:O,4,FALSE))</f>
        <v/>
      </c>
      <c r="H269" s="20" t="str">
        <f>IF(ROW()-8&gt;'Inf.'!$I$10,"",VLOOKUP(E269,'Q3.SL'!G:O,5,FALSE))</f>
        <v/>
      </c>
      <c r="I269" s="46"/>
      <c r="J269" t="str">
        <f ca="1" t="shared" si="4"/>
        <v/>
      </c>
    </row>
    <row r="270" spans="1:10" ht="21.95" customHeight="1">
      <c r="A270" s="20" t="str">
        <f>VLOOKUP(E270,'Q3.SL'!G:O,8,FALSE)</f>
        <v/>
      </c>
      <c r="B270" s="21" t="str">
        <f>_xlfn.IFERROR(VLOOKUP(E270,'Rec.'!B:H,4,FALSE),"")</f>
        <v/>
      </c>
      <c r="C270" s="21" t="str">
        <f>_xlfn.IFERROR(VLOOKUP(E270,'Rec.'!B:H,5,FALSE),"")</f>
        <v/>
      </c>
      <c r="D270" s="20" t="str">
        <f>_xlfn.IFERROR(VLOOKUP(E270,'Rec.'!B:H,6,FALSE),"")</f>
        <v/>
      </c>
      <c r="E270" s="20" t="str">
        <f>_xlfn.IFERROR(VLOOKUP(ROW()-8,'Q3.SL'!B:Q,6,FALSE),"")</f>
        <v/>
      </c>
      <c r="F270" s="20" t="str">
        <f>VLOOKUP(E270,'Q3.SL'!G:O,6,FALSE)</f>
        <v/>
      </c>
      <c r="G270" s="31" t="str">
        <f>IF(ROW()-8&gt;'Inf.'!$I$10,"",VLOOKUP(E270,'Q3.SL'!G:O,4,FALSE))</f>
        <v/>
      </c>
      <c r="H270" s="20" t="str">
        <f>IF(ROW()-8&gt;'Inf.'!$I$10,"",VLOOKUP(E270,'Q3.SL'!G:O,5,FALSE))</f>
        <v/>
      </c>
      <c r="I270" s="46"/>
      <c r="J270" t="str">
        <f ca="1" t="shared" si="4"/>
        <v/>
      </c>
    </row>
    <row r="271" spans="1:10" ht="21.95" customHeight="1">
      <c r="A271" s="20" t="str">
        <f>VLOOKUP(E271,'Q3.SL'!G:O,8,FALSE)</f>
        <v/>
      </c>
      <c r="B271" s="21" t="str">
        <f>_xlfn.IFERROR(VLOOKUP(E271,'Rec.'!B:H,4,FALSE),"")</f>
        <v/>
      </c>
      <c r="C271" s="21" t="str">
        <f>_xlfn.IFERROR(VLOOKUP(E271,'Rec.'!B:H,5,FALSE),"")</f>
        <v/>
      </c>
      <c r="D271" s="20" t="str">
        <f>_xlfn.IFERROR(VLOOKUP(E271,'Rec.'!B:H,6,FALSE),"")</f>
        <v/>
      </c>
      <c r="E271" s="20" t="str">
        <f>_xlfn.IFERROR(VLOOKUP(ROW()-8,'Q3.SL'!B:Q,6,FALSE),"")</f>
        <v/>
      </c>
      <c r="F271" s="20" t="str">
        <f>VLOOKUP(E271,'Q3.SL'!G:O,6,FALSE)</f>
        <v/>
      </c>
      <c r="G271" s="31" t="str">
        <f>IF(ROW()-8&gt;'Inf.'!$I$10,"",VLOOKUP(E271,'Q3.SL'!G:O,4,FALSE))</f>
        <v/>
      </c>
      <c r="H271" s="20" t="str">
        <f>IF(ROW()-8&gt;'Inf.'!$I$10,"",VLOOKUP(E271,'Q3.SL'!G:O,5,FALSE))</f>
        <v/>
      </c>
      <c r="I271" s="46"/>
      <c r="J271" t="str">
        <f ca="1" t="shared" si="4"/>
        <v/>
      </c>
    </row>
    <row r="272" spans="1:10" ht="21.95" customHeight="1">
      <c r="A272" s="20" t="str">
        <f>VLOOKUP(E272,'Q3.SL'!G:O,8,FALSE)</f>
        <v/>
      </c>
      <c r="B272" s="21" t="str">
        <f>_xlfn.IFERROR(VLOOKUP(E272,'Rec.'!B:H,4,FALSE),"")</f>
        <v/>
      </c>
      <c r="C272" s="21" t="str">
        <f>_xlfn.IFERROR(VLOOKUP(E272,'Rec.'!B:H,5,FALSE),"")</f>
        <v/>
      </c>
      <c r="D272" s="20" t="str">
        <f>_xlfn.IFERROR(VLOOKUP(E272,'Rec.'!B:H,6,FALSE),"")</f>
        <v/>
      </c>
      <c r="E272" s="20" t="str">
        <f>_xlfn.IFERROR(VLOOKUP(ROW()-8,'Q3.SL'!B:Q,6,FALSE),"")</f>
        <v/>
      </c>
      <c r="F272" s="20" t="str">
        <f>VLOOKUP(E272,'Q3.SL'!G:O,6,FALSE)</f>
        <v/>
      </c>
      <c r="G272" s="31" t="str">
        <f>IF(ROW()-8&gt;'Inf.'!$I$10,"",VLOOKUP(E272,'Q3.SL'!G:O,4,FALSE))</f>
        <v/>
      </c>
      <c r="H272" s="20" t="str">
        <f>IF(ROW()-8&gt;'Inf.'!$I$10,"",VLOOKUP(E272,'Q3.SL'!G:O,5,FALSE))</f>
        <v/>
      </c>
      <c r="I272" s="46"/>
      <c r="J272" t="str">
        <f ca="1" t="shared" si="4"/>
        <v/>
      </c>
    </row>
    <row r="273" spans="1:10" ht="21.95" customHeight="1">
      <c r="A273" s="20" t="str">
        <f>VLOOKUP(E273,'Q3.SL'!G:O,8,FALSE)</f>
        <v/>
      </c>
      <c r="B273" s="21" t="str">
        <f>_xlfn.IFERROR(VLOOKUP(E273,'Rec.'!B:H,4,FALSE),"")</f>
        <v/>
      </c>
      <c r="C273" s="21" t="str">
        <f>_xlfn.IFERROR(VLOOKUP(E273,'Rec.'!B:H,5,FALSE),"")</f>
        <v/>
      </c>
      <c r="D273" s="20" t="str">
        <f>_xlfn.IFERROR(VLOOKUP(E273,'Rec.'!B:H,6,FALSE),"")</f>
        <v/>
      </c>
      <c r="E273" s="20" t="str">
        <f>_xlfn.IFERROR(VLOOKUP(ROW()-8,'Q3.SL'!B:Q,6,FALSE),"")</f>
        <v/>
      </c>
      <c r="F273" s="20" t="str">
        <f>VLOOKUP(E273,'Q3.SL'!G:O,6,FALSE)</f>
        <v/>
      </c>
      <c r="G273" s="31" t="str">
        <f>IF(ROW()-8&gt;'Inf.'!$I$10,"",VLOOKUP(E273,'Q3.SL'!G:O,4,FALSE))</f>
        <v/>
      </c>
      <c r="H273" s="20" t="str">
        <f>IF(ROW()-8&gt;'Inf.'!$I$10,"",VLOOKUP(E273,'Q3.SL'!G:O,5,FALSE))</f>
        <v/>
      </c>
      <c r="I273" s="46"/>
      <c r="J273" t="str">
        <f ca="1" t="shared" si="4"/>
        <v/>
      </c>
    </row>
    <row r="274" spans="1:10" ht="21.95" customHeight="1">
      <c r="A274" s="20" t="str">
        <f>VLOOKUP(E274,'Q3.SL'!G:O,8,FALSE)</f>
        <v/>
      </c>
      <c r="B274" s="21" t="str">
        <f>_xlfn.IFERROR(VLOOKUP(E274,'Rec.'!B:H,4,FALSE),"")</f>
        <v/>
      </c>
      <c r="C274" s="21" t="str">
        <f>_xlfn.IFERROR(VLOOKUP(E274,'Rec.'!B:H,5,FALSE),"")</f>
        <v/>
      </c>
      <c r="D274" s="20" t="str">
        <f>_xlfn.IFERROR(VLOOKUP(E274,'Rec.'!B:H,6,FALSE),"")</f>
        <v/>
      </c>
      <c r="E274" s="20" t="str">
        <f>_xlfn.IFERROR(VLOOKUP(ROW()-8,'Q3.SL'!B:Q,6,FALSE),"")</f>
        <v/>
      </c>
      <c r="F274" s="20" t="str">
        <f>VLOOKUP(E274,'Q3.SL'!G:O,6,FALSE)</f>
        <v/>
      </c>
      <c r="G274" s="31" t="str">
        <f>IF(ROW()-8&gt;'Inf.'!$I$10,"",VLOOKUP(E274,'Q3.SL'!G:O,4,FALSE))</f>
        <v/>
      </c>
      <c r="H274" s="20" t="str">
        <f>IF(ROW()-8&gt;'Inf.'!$I$10,"",VLOOKUP(E274,'Q3.SL'!G:O,5,FALSE))</f>
        <v/>
      </c>
      <c r="I274" s="46"/>
      <c r="J274" t="str">
        <f ca="1" t="shared" si="4"/>
        <v/>
      </c>
    </row>
    <row r="275" spans="1:10" ht="21.95" customHeight="1">
      <c r="A275" s="20" t="str">
        <f>VLOOKUP(E275,'Q3.SL'!G:O,8,FALSE)</f>
        <v/>
      </c>
      <c r="B275" s="21" t="str">
        <f>_xlfn.IFERROR(VLOOKUP(E275,'Rec.'!B:H,4,FALSE),"")</f>
        <v/>
      </c>
      <c r="C275" s="21" t="str">
        <f>_xlfn.IFERROR(VLOOKUP(E275,'Rec.'!B:H,5,FALSE),"")</f>
        <v/>
      </c>
      <c r="D275" s="20" t="str">
        <f>_xlfn.IFERROR(VLOOKUP(E275,'Rec.'!B:H,6,FALSE),"")</f>
        <v/>
      </c>
      <c r="E275" s="20" t="str">
        <f>_xlfn.IFERROR(VLOOKUP(ROW()-8,'Q3.SL'!B:Q,6,FALSE),"")</f>
        <v/>
      </c>
      <c r="F275" s="20" t="str">
        <f>VLOOKUP(E275,'Q3.SL'!G:O,6,FALSE)</f>
        <v/>
      </c>
      <c r="G275" s="31" t="str">
        <f>IF(ROW()-8&gt;'Inf.'!$I$10,"",VLOOKUP(E275,'Q3.SL'!G:O,4,FALSE))</f>
        <v/>
      </c>
      <c r="H275" s="20" t="str">
        <f>IF(ROW()-8&gt;'Inf.'!$I$10,"",VLOOKUP(E275,'Q3.SL'!G:O,5,FALSE))</f>
        <v/>
      </c>
      <c r="I275" s="46"/>
      <c r="J275" t="str">
        <f ca="1" t="shared" si="4"/>
        <v/>
      </c>
    </row>
    <row r="276" spans="1:10" ht="21.95" customHeight="1">
      <c r="A276" s="20" t="str">
        <f>VLOOKUP(E276,'Q3.SL'!G:O,8,FALSE)</f>
        <v/>
      </c>
      <c r="B276" s="21" t="str">
        <f>_xlfn.IFERROR(VLOOKUP(E276,'Rec.'!B:H,4,FALSE),"")</f>
        <v/>
      </c>
      <c r="C276" s="21" t="str">
        <f>_xlfn.IFERROR(VLOOKUP(E276,'Rec.'!B:H,5,FALSE),"")</f>
        <v/>
      </c>
      <c r="D276" s="20" t="str">
        <f>_xlfn.IFERROR(VLOOKUP(E276,'Rec.'!B:H,6,FALSE),"")</f>
        <v/>
      </c>
      <c r="E276" s="20" t="str">
        <f>_xlfn.IFERROR(VLOOKUP(ROW()-8,'Q3.SL'!B:Q,6,FALSE),"")</f>
        <v/>
      </c>
      <c r="F276" s="20" t="str">
        <f>VLOOKUP(E276,'Q3.SL'!G:O,6,FALSE)</f>
        <v/>
      </c>
      <c r="G276" s="31" t="str">
        <f>IF(ROW()-8&gt;'Inf.'!$I$10,"",VLOOKUP(E276,'Q3.SL'!G:O,4,FALSE))</f>
        <v/>
      </c>
      <c r="H276" s="20" t="str">
        <f>IF(ROW()-8&gt;'Inf.'!$I$10,"",VLOOKUP(E276,'Q3.SL'!G:O,5,FALSE))</f>
        <v/>
      </c>
      <c r="I276" s="46"/>
      <c r="J276" t="str">
        <f ca="1" t="shared" si="4"/>
        <v/>
      </c>
    </row>
    <row r="277" spans="1:10" ht="21.95" customHeight="1">
      <c r="A277" s="20" t="str">
        <f>VLOOKUP(E277,'Q3.SL'!G:O,8,FALSE)</f>
        <v/>
      </c>
      <c r="B277" s="21" t="str">
        <f>_xlfn.IFERROR(VLOOKUP(E277,'Rec.'!B:H,4,FALSE),"")</f>
        <v/>
      </c>
      <c r="C277" s="21" t="str">
        <f>_xlfn.IFERROR(VLOOKUP(E277,'Rec.'!B:H,5,FALSE),"")</f>
        <v/>
      </c>
      <c r="D277" s="20" t="str">
        <f>_xlfn.IFERROR(VLOOKUP(E277,'Rec.'!B:H,6,FALSE),"")</f>
        <v/>
      </c>
      <c r="E277" s="20" t="str">
        <f>_xlfn.IFERROR(VLOOKUP(ROW()-8,'Q3.SL'!B:Q,6,FALSE),"")</f>
        <v/>
      </c>
      <c r="F277" s="20" t="str">
        <f>VLOOKUP(E277,'Q3.SL'!G:O,6,FALSE)</f>
        <v/>
      </c>
      <c r="G277" s="31" t="str">
        <f>IF(ROW()-8&gt;'Inf.'!$I$10,"",VLOOKUP(E277,'Q3.SL'!G:O,4,FALSE))</f>
        <v/>
      </c>
      <c r="H277" s="20" t="str">
        <f>IF(ROW()-8&gt;'Inf.'!$I$10,"",VLOOKUP(E277,'Q3.SL'!G:O,5,FALSE))</f>
        <v/>
      </c>
      <c r="I277" s="46"/>
      <c r="J277" t="str">
        <f ca="1" t="shared" si="4"/>
        <v/>
      </c>
    </row>
    <row r="278" spans="1:10" ht="21.95" customHeight="1">
      <c r="A278" s="20" t="str">
        <f>VLOOKUP(E278,'Q3.SL'!G:O,8,FALSE)</f>
        <v/>
      </c>
      <c r="B278" s="21" t="str">
        <f>_xlfn.IFERROR(VLOOKUP(E278,'Rec.'!B:H,4,FALSE),"")</f>
        <v/>
      </c>
      <c r="C278" s="21" t="str">
        <f>_xlfn.IFERROR(VLOOKUP(E278,'Rec.'!B:H,5,FALSE),"")</f>
        <v/>
      </c>
      <c r="D278" s="20" t="str">
        <f>_xlfn.IFERROR(VLOOKUP(E278,'Rec.'!B:H,6,FALSE),"")</f>
        <v/>
      </c>
      <c r="E278" s="20" t="str">
        <f>_xlfn.IFERROR(VLOOKUP(ROW()-8,'Q3.SL'!B:Q,6,FALSE),"")</f>
        <v/>
      </c>
      <c r="F278" s="20" t="str">
        <f>VLOOKUP(E278,'Q3.SL'!G:O,6,FALSE)</f>
        <v/>
      </c>
      <c r="G278" s="31" t="str">
        <f>IF(ROW()-8&gt;'Inf.'!$I$10,"",VLOOKUP(E278,'Q3.SL'!G:O,4,FALSE))</f>
        <v/>
      </c>
      <c r="H278" s="20" t="str">
        <f>IF(ROW()-8&gt;'Inf.'!$I$10,"",VLOOKUP(E278,'Q3.SL'!G:O,5,FALSE))</f>
        <v/>
      </c>
      <c r="I278" s="46"/>
      <c r="J278" t="str">
        <f ca="1" t="shared" si="4"/>
        <v/>
      </c>
    </row>
    <row r="279" spans="1:10" ht="21.95" customHeight="1">
      <c r="A279" s="20" t="str">
        <f>VLOOKUP(E279,'Q3.SL'!G:O,8,FALSE)</f>
        <v/>
      </c>
      <c r="B279" s="21" t="str">
        <f>_xlfn.IFERROR(VLOOKUP(E279,'Rec.'!B:H,4,FALSE),"")</f>
        <v/>
      </c>
      <c r="C279" s="21" t="str">
        <f>_xlfn.IFERROR(VLOOKUP(E279,'Rec.'!B:H,5,FALSE),"")</f>
        <v/>
      </c>
      <c r="D279" s="20" t="str">
        <f>_xlfn.IFERROR(VLOOKUP(E279,'Rec.'!B:H,6,FALSE),"")</f>
        <v/>
      </c>
      <c r="E279" s="20" t="str">
        <f>_xlfn.IFERROR(VLOOKUP(ROW()-8,'Q3.SL'!B:Q,6,FALSE),"")</f>
        <v/>
      </c>
      <c r="F279" s="20" t="str">
        <f>VLOOKUP(E279,'Q3.SL'!G:O,6,FALSE)</f>
        <v/>
      </c>
      <c r="G279" s="31" t="str">
        <f>IF(ROW()-8&gt;'Inf.'!$I$10,"",VLOOKUP(E279,'Q3.SL'!G:O,4,FALSE))</f>
        <v/>
      </c>
      <c r="H279" s="20" t="str">
        <f>IF(ROW()-8&gt;'Inf.'!$I$10,"",VLOOKUP(E279,'Q3.SL'!G:O,5,FALSE))</f>
        <v/>
      </c>
      <c r="I279" s="46"/>
      <c r="J279" t="str">
        <f ca="1" t="shared" si="4"/>
        <v/>
      </c>
    </row>
    <row r="280" spans="1:10" ht="21.95" customHeight="1">
      <c r="A280" s="20" t="str">
        <f>VLOOKUP(E280,'Q3.SL'!G:O,8,FALSE)</f>
        <v/>
      </c>
      <c r="B280" s="21" t="str">
        <f>_xlfn.IFERROR(VLOOKUP(E280,'Rec.'!B:H,4,FALSE),"")</f>
        <v/>
      </c>
      <c r="C280" s="21" t="str">
        <f>_xlfn.IFERROR(VLOOKUP(E280,'Rec.'!B:H,5,FALSE),"")</f>
        <v/>
      </c>
      <c r="D280" s="20" t="str">
        <f>_xlfn.IFERROR(VLOOKUP(E280,'Rec.'!B:H,6,FALSE),"")</f>
        <v/>
      </c>
      <c r="E280" s="20" t="str">
        <f>_xlfn.IFERROR(VLOOKUP(ROW()-8,'Q3.SL'!B:Q,6,FALSE),"")</f>
        <v/>
      </c>
      <c r="F280" s="20" t="str">
        <f>VLOOKUP(E280,'Q3.SL'!G:O,6,FALSE)</f>
        <v/>
      </c>
      <c r="G280" s="31" t="str">
        <f>IF(ROW()-8&gt;'Inf.'!$I$10,"",VLOOKUP(E280,'Q3.SL'!G:O,4,FALSE))</f>
        <v/>
      </c>
      <c r="H280" s="20" t="str">
        <f>IF(ROW()-8&gt;'Inf.'!$I$10,"",VLOOKUP(E280,'Q3.SL'!G:O,5,FALSE))</f>
        <v/>
      </c>
      <c r="I280" s="46"/>
      <c r="J280" t="str">
        <f ca="1" t="shared" si="4"/>
        <v/>
      </c>
    </row>
    <row r="281" spans="1:10" ht="21.95" customHeight="1">
      <c r="A281" s="20" t="str">
        <f>VLOOKUP(E281,'Q3.SL'!G:O,8,FALSE)</f>
        <v/>
      </c>
      <c r="B281" s="21" t="str">
        <f>_xlfn.IFERROR(VLOOKUP(E281,'Rec.'!B:H,4,FALSE),"")</f>
        <v/>
      </c>
      <c r="C281" s="21" t="str">
        <f>_xlfn.IFERROR(VLOOKUP(E281,'Rec.'!B:H,5,FALSE),"")</f>
        <v/>
      </c>
      <c r="D281" s="20" t="str">
        <f>_xlfn.IFERROR(VLOOKUP(E281,'Rec.'!B:H,6,FALSE),"")</f>
        <v/>
      </c>
      <c r="E281" s="20" t="str">
        <f>_xlfn.IFERROR(VLOOKUP(ROW()-8,'Q3.SL'!B:Q,6,FALSE),"")</f>
        <v/>
      </c>
      <c r="F281" s="20" t="str">
        <f>VLOOKUP(E281,'Q3.SL'!G:O,6,FALSE)</f>
        <v/>
      </c>
      <c r="G281" s="31" t="str">
        <f>IF(ROW()-8&gt;'Inf.'!$I$10,"",VLOOKUP(E281,'Q3.SL'!G:O,4,FALSE))</f>
        <v/>
      </c>
      <c r="H281" s="20" t="str">
        <f>IF(ROW()-8&gt;'Inf.'!$I$10,"",VLOOKUP(E281,'Q3.SL'!G:O,5,FALSE))</f>
        <v/>
      </c>
      <c r="I281" s="46"/>
      <c r="J281" t="str">
        <f ca="1" t="shared" si="4"/>
        <v/>
      </c>
    </row>
    <row r="282" spans="1:10" ht="21.95" customHeight="1">
      <c r="A282" s="20" t="str">
        <f>VLOOKUP(E282,'Q3.SL'!G:O,8,FALSE)</f>
        <v/>
      </c>
      <c r="B282" s="21" t="str">
        <f>_xlfn.IFERROR(VLOOKUP(E282,'Rec.'!B:H,4,FALSE),"")</f>
        <v/>
      </c>
      <c r="C282" s="21" t="str">
        <f>_xlfn.IFERROR(VLOOKUP(E282,'Rec.'!B:H,5,FALSE),"")</f>
        <v/>
      </c>
      <c r="D282" s="20" t="str">
        <f>_xlfn.IFERROR(VLOOKUP(E282,'Rec.'!B:H,6,FALSE),"")</f>
        <v/>
      </c>
      <c r="E282" s="20" t="str">
        <f>_xlfn.IFERROR(VLOOKUP(ROW()-8,'Q3.SL'!B:Q,6,FALSE),"")</f>
        <v/>
      </c>
      <c r="F282" s="20" t="str">
        <f>VLOOKUP(E282,'Q3.SL'!G:O,6,FALSE)</f>
        <v/>
      </c>
      <c r="G282" s="31" t="str">
        <f>IF(ROW()-8&gt;'Inf.'!$I$10,"",VLOOKUP(E282,'Q3.SL'!G:O,4,FALSE))</f>
        <v/>
      </c>
      <c r="H282" s="20" t="str">
        <f>IF(ROW()-8&gt;'Inf.'!$I$10,"",VLOOKUP(E282,'Q3.SL'!G:O,5,FALSE))</f>
        <v/>
      </c>
      <c r="I282" s="46"/>
      <c r="J282" t="str">
        <f ca="1" t="shared" si="4"/>
        <v/>
      </c>
    </row>
    <row r="283" spans="1:10" ht="21.95" customHeight="1">
      <c r="A283" s="20" t="str">
        <f>VLOOKUP(E283,'Q3.SL'!G:O,8,FALSE)</f>
        <v/>
      </c>
      <c r="B283" s="21" t="str">
        <f>_xlfn.IFERROR(VLOOKUP(E283,'Rec.'!B:H,4,FALSE),"")</f>
        <v/>
      </c>
      <c r="C283" s="21" t="str">
        <f>_xlfn.IFERROR(VLOOKUP(E283,'Rec.'!B:H,5,FALSE),"")</f>
        <v/>
      </c>
      <c r="D283" s="20" t="str">
        <f>_xlfn.IFERROR(VLOOKUP(E283,'Rec.'!B:H,6,FALSE),"")</f>
        <v/>
      </c>
      <c r="E283" s="20" t="str">
        <f>_xlfn.IFERROR(VLOOKUP(ROW()-8,'Q3.SL'!B:Q,6,FALSE),"")</f>
        <v/>
      </c>
      <c r="F283" s="20" t="str">
        <f>VLOOKUP(E283,'Q3.SL'!G:O,6,FALSE)</f>
        <v/>
      </c>
      <c r="G283" s="31" t="str">
        <f>IF(ROW()-8&gt;'Inf.'!$I$10,"",VLOOKUP(E283,'Q3.SL'!G:O,4,FALSE))</f>
        <v/>
      </c>
      <c r="H283" s="20" t="str">
        <f>IF(ROW()-8&gt;'Inf.'!$I$10,"",VLOOKUP(E283,'Q3.SL'!G:O,5,FALSE))</f>
        <v/>
      </c>
      <c r="I283" s="46"/>
      <c r="J283" t="str">
        <f ca="1" t="shared" si="4"/>
        <v/>
      </c>
    </row>
    <row r="284" spans="1:10" ht="21.95" customHeight="1">
      <c r="A284" s="20" t="str">
        <f>VLOOKUP(E284,'Q3.SL'!G:O,8,FALSE)</f>
        <v/>
      </c>
      <c r="B284" s="21" t="str">
        <f>_xlfn.IFERROR(VLOOKUP(E284,'Rec.'!B:H,4,FALSE),"")</f>
        <v/>
      </c>
      <c r="C284" s="21" t="str">
        <f>_xlfn.IFERROR(VLOOKUP(E284,'Rec.'!B:H,5,FALSE),"")</f>
        <v/>
      </c>
      <c r="D284" s="20" t="str">
        <f>_xlfn.IFERROR(VLOOKUP(E284,'Rec.'!B:H,6,FALSE),"")</f>
        <v/>
      </c>
      <c r="E284" s="20" t="str">
        <f>_xlfn.IFERROR(VLOOKUP(ROW()-8,'Q3.SL'!B:Q,6,FALSE),"")</f>
        <v/>
      </c>
      <c r="F284" s="20" t="str">
        <f>VLOOKUP(E284,'Q3.SL'!G:O,6,FALSE)</f>
        <v/>
      </c>
      <c r="G284" s="31" t="str">
        <f>IF(ROW()-8&gt;'Inf.'!$I$10,"",VLOOKUP(E284,'Q3.SL'!G:O,4,FALSE))</f>
        <v/>
      </c>
      <c r="H284" s="20" t="str">
        <f>IF(ROW()-8&gt;'Inf.'!$I$10,"",VLOOKUP(E284,'Q3.SL'!G:O,5,FALSE))</f>
        <v/>
      </c>
      <c r="I284" s="46"/>
      <c r="J284" t="str">
        <f ca="1" t="shared" si="4"/>
        <v/>
      </c>
    </row>
    <row r="285" spans="1:10" ht="21.95" customHeight="1">
      <c r="A285" s="20" t="str">
        <f>VLOOKUP(E285,'Q3.SL'!G:O,8,FALSE)</f>
        <v/>
      </c>
      <c r="B285" s="21" t="str">
        <f>_xlfn.IFERROR(VLOOKUP(E285,'Rec.'!B:H,4,FALSE),"")</f>
        <v/>
      </c>
      <c r="C285" s="21" t="str">
        <f>_xlfn.IFERROR(VLOOKUP(E285,'Rec.'!B:H,5,FALSE),"")</f>
        <v/>
      </c>
      <c r="D285" s="20" t="str">
        <f>_xlfn.IFERROR(VLOOKUP(E285,'Rec.'!B:H,6,FALSE),"")</f>
        <v/>
      </c>
      <c r="E285" s="20" t="str">
        <f>_xlfn.IFERROR(VLOOKUP(ROW()-8,'Q3.SL'!B:Q,6,FALSE),"")</f>
        <v/>
      </c>
      <c r="F285" s="20" t="str">
        <f>VLOOKUP(E285,'Q3.SL'!G:O,6,FALSE)</f>
        <v/>
      </c>
      <c r="G285" s="31" t="str">
        <f>IF(ROW()-8&gt;'Inf.'!$I$10,"",VLOOKUP(E285,'Q3.SL'!G:O,4,FALSE))</f>
        <v/>
      </c>
      <c r="H285" s="20" t="str">
        <f>IF(ROW()-8&gt;'Inf.'!$I$10,"",VLOOKUP(E285,'Q3.SL'!G:O,5,FALSE))</f>
        <v/>
      </c>
      <c r="I285" s="46"/>
      <c r="J285" t="str">
        <f ca="1" t="shared" si="4"/>
        <v/>
      </c>
    </row>
    <row r="286" spans="1:10" ht="21.95" customHeight="1">
      <c r="A286" s="20" t="str">
        <f>VLOOKUP(E286,'Q3.SL'!G:O,8,FALSE)</f>
        <v/>
      </c>
      <c r="B286" s="21" t="str">
        <f>_xlfn.IFERROR(VLOOKUP(E286,'Rec.'!B:H,4,FALSE),"")</f>
        <v/>
      </c>
      <c r="C286" s="21" t="str">
        <f>_xlfn.IFERROR(VLOOKUP(E286,'Rec.'!B:H,5,FALSE),"")</f>
        <v/>
      </c>
      <c r="D286" s="20" t="str">
        <f>_xlfn.IFERROR(VLOOKUP(E286,'Rec.'!B:H,6,FALSE),"")</f>
        <v/>
      </c>
      <c r="E286" s="20" t="str">
        <f>_xlfn.IFERROR(VLOOKUP(ROW()-8,'Q3.SL'!B:Q,6,FALSE),"")</f>
        <v/>
      </c>
      <c r="F286" s="20" t="str">
        <f>VLOOKUP(E286,'Q3.SL'!G:O,6,FALSE)</f>
        <v/>
      </c>
      <c r="G286" s="31" t="str">
        <f>IF(ROW()-8&gt;'Inf.'!$I$10,"",VLOOKUP(E286,'Q3.SL'!G:O,4,FALSE))</f>
        <v/>
      </c>
      <c r="H286" s="20" t="str">
        <f>IF(ROW()-8&gt;'Inf.'!$I$10,"",VLOOKUP(E286,'Q3.SL'!G:O,5,FALSE))</f>
        <v/>
      </c>
      <c r="I286" s="46"/>
      <c r="J286" t="str">
        <f ca="1" t="shared" si="4"/>
        <v/>
      </c>
    </row>
    <row r="287" spans="1:10" ht="21.95" customHeight="1">
      <c r="A287" s="20" t="str">
        <f>VLOOKUP(E287,'Q3.SL'!G:O,8,FALSE)</f>
        <v/>
      </c>
      <c r="B287" s="21" t="str">
        <f>_xlfn.IFERROR(VLOOKUP(E287,'Rec.'!B:H,4,FALSE),"")</f>
        <v/>
      </c>
      <c r="C287" s="21" t="str">
        <f>_xlfn.IFERROR(VLOOKUP(E287,'Rec.'!B:H,5,FALSE),"")</f>
        <v/>
      </c>
      <c r="D287" s="20" t="str">
        <f>_xlfn.IFERROR(VLOOKUP(E287,'Rec.'!B:H,6,FALSE),"")</f>
        <v/>
      </c>
      <c r="E287" s="20" t="str">
        <f>_xlfn.IFERROR(VLOOKUP(ROW()-8,'Q3.SL'!B:Q,6,FALSE),"")</f>
        <v/>
      </c>
      <c r="F287" s="20" t="str">
        <f>VLOOKUP(E287,'Q3.SL'!G:O,6,FALSE)</f>
        <v/>
      </c>
      <c r="G287" s="31" t="str">
        <f>IF(ROW()-8&gt;'Inf.'!$I$10,"",VLOOKUP(E287,'Q3.SL'!G:O,4,FALSE))</f>
        <v/>
      </c>
      <c r="H287" s="20" t="str">
        <f>IF(ROW()-8&gt;'Inf.'!$I$10,"",VLOOKUP(E287,'Q3.SL'!G:O,5,FALSE))</f>
        <v/>
      </c>
      <c r="I287" s="46"/>
      <c r="J287" t="str">
        <f ca="1" t="shared" si="4"/>
        <v/>
      </c>
    </row>
    <row r="288" spans="1:10" ht="21.95" customHeight="1">
      <c r="A288" s="20" t="str">
        <f>VLOOKUP(E288,'Q3.SL'!G:O,8,FALSE)</f>
        <v/>
      </c>
      <c r="B288" s="21" t="str">
        <f>_xlfn.IFERROR(VLOOKUP(E288,'Rec.'!B:H,4,FALSE),"")</f>
        <v/>
      </c>
      <c r="C288" s="21" t="str">
        <f>_xlfn.IFERROR(VLOOKUP(E288,'Rec.'!B:H,5,FALSE),"")</f>
        <v/>
      </c>
      <c r="D288" s="20" t="str">
        <f>_xlfn.IFERROR(VLOOKUP(E288,'Rec.'!B:H,6,FALSE),"")</f>
        <v/>
      </c>
      <c r="E288" s="20" t="str">
        <f>_xlfn.IFERROR(VLOOKUP(ROW()-8,'Q3.SL'!B:Q,6,FALSE),"")</f>
        <v/>
      </c>
      <c r="F288" s="20" t="str">
        <f>VLOOKUP(E288,'Q3.SL'!G:O,6,FALSE)</f>
        <v/>
      </c>
      <c r="G288" s="31" t="str">
        <f>IF(ROW()-8&gt;'Inf.'!$I$10,"",VLOOKUP(E288,'Q3.SL'!G:O,4,FALSE))</f>
        <v/>
      </c>
      <c r="H288" s="20" t="str">
        <f>IF(ROW()-8&gt;'Inf.'!$I$10,"",VLOOKUP(E288,'Q3.SL'!G:O,5,FALSE))</f>
        <v/>
      </c>
      <c r="I288" s="46"/>
      <c r="J288" t="str">
        <f ca="1" t="shared" si="4"/>
        <v/>
      </c>
    </row>
    <row r="289" spans="1:10" ht="21.95" customHeight="1">
      <c r="A289" s="20" t="str">
        <f>VLOOKUP(E289,'Q3.SL'!G:O,8,FALSE)</f>
        <v/>
      </c>
      <c r="B289" s="21" t="str">
        <f>_xlfn.IFERROR(VLOOKUP(E289,'Rec.'!B:H,4,FALSE),"")</f>
        <v/>
      </c>
      <c r="C289" s="21" t="str">
        <f>_xlfn.IFERROR(VLOOKUP(E289,'Rec.'!B:H,5,FALSE),"")</f>
        <v/>
      </c>
      <c r="D289" s="20" t="str">
        <f>_xlfn.IFERROR(VLOOKUP(E289,'Rec.'!B:H,6,FALSE),"")</f>
        <v/>
      </c>
      <c r="E289" s="20" t="str">
        <f>_xlfn.IFERROR(VLOOKUP(ROW()-8,'Q3.SL'!B:Q,6,FALSE),"")</f>
        <v/>
      </c>
      <c r="F289" s="20" t="str">
        <f>VLOOKUP(E289,'Q3.SL'!G:O,6,FALSE)</f>
        <v/>
      </c>
      <c r="G289" s="31" t="str">
        <f>IF(ROW()-8&gt;'Inf.'!$I$10,"",VLOOKUP(E289,'Q3.SL'!G:O,4,FALSE))</f>
        <v/>
      </c>
      <c r="H289" s="20" t="str">
        <f>IF(ROW()-8&gt;'Inf.'!$I$10,"",VLOOKUP(E289,'Q3.SL'!G:O,5,FALSE))</f>
        <v/>
      </c>
      <c r="I289" s="46"/>
      <c r="J289" t="str">
        <f ca="1" t="shared" si="4"/>
        <v/>
      </c>
    </row>
    <row r="290" spans="1:10" ht="21.95" customHeight="1">
      <c r="A290" s="20" t="str">
        <f>VLOOKUP(E290,'Q3.SL'!G:O,8,FALSE)</f>
        <v/>
      </c>
      <c r="B290" s="21" t="str">
        <f>_xlfn.IFERROR(VLOOKUP(E290,'Rec.'!B:H,4,FALSE),"")</f>
        <v/>
      </c>
      <c r="C290" s="21" t="str">
        <f>_xlfn.IFERROR(VLOOKUP(E290,'Rec.'!B:H,5,FALSE),"")</f>
        <v/>
      </c>
      <c r="D290" s="20" t="str">
        <f>_xlfn.IFERROR(VLOOKUP(E290,'Rec.'!B:H,6,FALSE),"")</f>
        <v/>
      </c>
      <c r="E290" s="20" t="str">
        <f>_xlfn.IFERROR(VLOOKUP(ROW()-8,'Q3.SL'!B:Q,6,FALSE),"")</f>
        <v/>
      </c>
      <c r="F290" s="20" t="str">
        <f>VLOOKUP(E290,'Q3.SL'!G:O,6,FALSE)</f>
        <v/>
      </c>
      <c r="G290" s="31" t="str">
        <f>IF(ROW()-8&gt;'Inf.'!$I$10,"",VLOOKUP(E290,'Q3.SL'!G:O,4,FALSE))</f>
        <v/>
      </c>
      <c r="H290" s="20" t="str">
        <f>IF(ROW()-8&gt;'Inf.'!$I$10,"",VLOOKUP(E290,'Q3.SL'!G:O,5,FALSE))</f>
        <v/>
      </c>
      <c r="I290" s="46"/>
      <c r="J290" t="str">
        <f ca="1" t="shared" si="4"/>
        <v/>
      </c>
    </row>
    <row r="291" spans="1:10" ht="21.95" customHeight="1">
      <c r="A291" s="20" t="str">
        <f>VLOOKUP(E291,'Q3.SL'!G:O,8,FALSE)</f>
        <v/>
      </c>
      <c r="B291" s="21" t="str">
        <f>_xlfn.IFERROR(VLOOKUP(E291,'Rec.'!B:H,4,FALSE),"")</f>
        <v/>
      </c>
      <c r="C291" s="21" t="str">
        <f>_xlfn.IFERROR(VLOOKUP(E291,'Rec.'!B:H,5,FALSE),"")</f>
        <v/>
      </c>
      <c r="D291" s="20" t="str">
        <f>_xlfn.IFERROR(VLOOKUP(E291,'Rec.'!B:H,6,FALSE),"")</f>
        <v/>
      </c>
      <c r="E291" s="20" t="str">
        <f>_xlfn.IFERROR(VLOOKUP(ROW()-8,'Q3.SL'!B:Q,6,FALSE),"")</f>
        <v/>
      </c>
      <c r="F291" s="20" t="str">
        <f>VLOOKUP(E291,'Q3.SL'!G:O,6,FALSE)</f>
        <v/>
      </c>
      <c r="G291" s="31" t="str">
        <f>IF(ROW()-8&gt;'Inf.'!$I$10,"",VLOOKUP(E291,'Q3.SL'!G:O,4,FALSE))</f>
        <v/>
      </c>
      <c r="H291" s="20" t="str">
        <f>IF(ROW()-8&gt;'Inf.'!$I$10,"",VLOOKUP(E291,'Q3.SL'!G:O,5,FALSE))</f>
        <v/>
      </c>
      <c r="I291" s="46"/>
      <c r="J291" t="str">
        <f ca="1" t="shared" si="4"/>
        <v/>
      </c>
    </row>
    <row r="292" spans="1:10" ht="21.95" customHeight="1">
      <c r="A292" s="20" t="str">
        <f>VLOOKUP(E292,'Q3.SL'!G:O,8,FALSE)</f>
        <v/>
      </c>
      <c r="B292" s="21" t="str">
        <f>_xlfn.IFERROR(VLOOKUP(E292,'Rec.'!B:H,4,FALSE),"")</f>
        <v/>
      </c>
      <c r="C292" s="21" t="str">
        <f>_xlfn.IFERROR(VLOOKUP(E292,'Rec.'!B:H,5,FALSE),"")</f>
        <v/>
      </c>
      <c r="D292" s="20" t="str">
        <f>_xlfn.IFERROR(VLOOKUP(E292,'Rec.'!B:H,6,FALSE),"")</f>
        <v/>
      </c>
      <c r="E292" s="20" t="str">
        <f>_xlfn.IFERROR(VLOOKUP(ROW()-8,'Q3.SL'!B:Q,6,FALSE),"")</f>
        <v/>
      </c>
      <c r="F292" s="20" t="str">
        <f>VLOOKUP(E292,'Q3.SL'!G:O,6,FALSE)</f>
        <v/>
      </c>
      <c r="G292" s="31" t="str">
        <f>IF(ROW()-8&gt;'Inf.'!$I$10,"",VLOOKUP(E292,'Q3.SL'!G:O,4,FALSE))</f>
        <v/>
      </c>
      <c r="H292" s="20" t="str">
        <f>IF(ROW()-8&gt;'Inf.'!$I$10,"",VLOOKUP(E292,'Q3.SL'!G:O,5,FALSE))</f>
        <v/>
      </c>
      <c r="I292" s="46"/>
      <c r="J292" t="str">
        <f ca="1" t="shared" si="4"/>
        <v/>
      </c>
    </row>
    <row r="293" spans="1:10" ht="21.95" customHeight="1">
      <c r="A293" s="20" t="str">
        <f>VLOOKUP(E293,'Q3.SL'!G:O,8,FALSE)</f>
        <v/>
      </c>
      <c r="B293" s="21" t="str">
        <f>_xlfn.IFERROR(VLOOKUP(E293,'Rec.'!B:H,4,FALSE),"")</f>
        <v/>
      </c>
      <c r="C293" s="21" t="str">
        <f>_xlfn.IFERROR(VLOOKUP(E293,'Rec.'!B:H,5,FALSE),"")</f>
        <v/>
      </c>
      <c r="D293" s="20" t="str">
        <f>_xlfn.IFERROR(VLOOKUP(E293,'Rec.'!B:H,6,FALSE),"")</f>
        <v/>
      </c>
      <c r="E293" s="20" t="str">
        <f>_xlfn.IFERROR(VLOOKUP(ROW()-8,'Q3.SL'!B:Q,6,FALSE),"")</f>
        <v/>
      </c>
      <c r="F293" s="20" t="str">
        <f>VLOOKUP(E293,'Q3.SL'!G:O,6,FALSE)</f>
        <v/>
      </c>
      <c r="G293" s="31" t="str">
        <f>IF(ROW()-8&gt;'Inf.'!$I$10,"",VLOOKUP(E293,'Q3.SL'!G:O,4,FALSE))</f>
        <v/>
      </c>
      <c r="H293" s="20" t="str">
        <f>IF(ROW()-8&gt;'Inf.'!$I$10,"",VLOOKUP(E293,'Q3.SL'!G:O,5,FALSE))</f>
        <v/>
      </c>
      <c r="I293" s="46"/>
      <c r="J293" t="str">
        <f ca="1" t="shared" si="4"/>
        <v/>
      </c>
    </row>
    <row r="294" spans="1:10" ht="21.95" customHeight="1">
      <c r="A294" s="20" t="str">
        <f>VLOOKUP(E294,'Q3.SL'!G:O,8,FALSE)</f>
        <v/>
      </c>
      <c r="B294" s="21" t="str">
        <f>_xlfn.IFERROR(VLOOKUP(E294,'Rec.'!B:H,4,FALSE),"")</f>
        <v/>
      </c>
      <c r="C294" s="21" t="str">
        <f>_xlfn.IFERROR(VLOOKUP(E294,'Rec.'!B:H,5,FALSE),"")</f>
        <v/>
      </c>
      <c r="D294" s="20" t="str">
        <f>_xlfn.IFERROR(VLOOKUP(E294,'Rec.'!B:H,6,FALSE),"")</f>
        <v/>
      </c>
      <c r="E294" s="20" t="str">
        <f>_xlfn.IFERROR(VLOOKUP(ROW()-8,'Q3.SL'!B:Q,6,FALSE),"")</f>
        <v/>
      </c>
      <c r="F294" s="20" t="str">
        <f>VLOOKUP(E294,'Q3.SL'!G:O,6,FALSE)</f>
        <v/>
      </c>
      <c r="G294" s="31" t="str">
        <f>IF(ROW()-8&gt;'Inf.'!$I$10,"",VLOOKUP(E294,'Q3.SL'!G:O,4,FALSE))</f>
        <v/>
      </c>
      <c r="H294" s="20" t="str">
        <f>IF(ROW()-8&gt;'Inf.'!$I$10,"",VLOOKUP(E294,'Q3.SL'!G:O,5,FALSE))</f>
        <v/>
      </c>
      <c r="I294" s="46"/>
      <c r="J294" t="str">
        <f ca="1" t="shared" si="4"/>
        <v/>
      </c>
    </row>
    <row r="295" spans="1:10" ht="21.95" customHeight="1">
      <c r="A295" s="20" t="str">
        <f>VLOOKUP(E295,'Q3.SL'!G:O,8,FALSE)</f>
        <v/>
      </c>
      <c r="B295" s="21" t="str">
        <f>_xlfn.IFERROR(VLOOKUP(E295,'Rec.'!B:H,4,FALSE),"")</f>
        <v/>
      </c>
      <c r="C295" s="21" t="str">
        <f>_xlfn.IFERROR(VLOOKUP(E295,'Rec.'!B:H,5,FALSE),"")</f>
        <v/>
      </c>
      <c r="D295" s="20" t="str">
        <f>_xlfn.IFERROR(VLOOKUP(E295,'Rec.'!B:H,6,FALSE),"")</f>
        <v/>
      </c>
      <c r="E295" s="20" t="str">
        <f>_xlfn.IFERROR(VLOOKUP(ROW()-8,'Q3.SL'!B:Q,6,FALSE),"")</f>
        <v/>
      </c>
      <c r="F295" s="20" t="str">
        <f>VLOOKUP(E295,'Q3.SL'!G:O,6,FALSE)</f>
        <v/>
      </c>
      <c r="G295" s="31" t="str">
        <f>IF(ROW()-8&gt;'Inf.'!$I$10,"",VLOOKUP(E295,'Q3.SL'!G:O,4,FALSE))</f>
        <v/>
      </c>
      <c r="H295" s="20" t="str">
        <f>IF(ROW()-8&gt;'Inf.'!$I$10,"",VLOOKUP(E295,'Q3.SL'!G:O,5,FALSE))</f>
        <v/>
      </c>
      <c r="I295" s="46"/>
      <c r="J295" t="str">
        <f ca="1" t="shared" si="4"/>
        <v/>
      </c>
    </row>
    <row r="296" spans="1:10" ht="21.95" customHeight="1">
      <c r="A296" s="20" t="str">
        <f>VLOOKUP(E296,'Q3.SL'!G:O,8,FALSE)</f>
        <v/>
      </c>
      <c r="B296" s="21" t="str">
        <f>_xlfn.IFERROR(VLOOKUP(E296,'Rec.'!B:H,4,FALSE),"")</f>
        <v/>
      </c>
      <c r="C296" s="21" t="str">
        <f>_xlfn.IFERROR(VLOOKUP(E296,'Rec.'!B:H,5,FALSE),"")</f>
        <v/>
      </c>
      <c r="D296" s="20" t="str">
        <f>_xlfn.IFERROR(VLOOKUP(E296,'Rec.'!B:H,6,FALSE),"")</f>
        <v/>
      </c>
      <c r="E296" s="20" t="str">
        <f>_xlfn.IFERROR(VLOOKUP(ROW()-8,'Q3.SL'!B:Q,6,FALSE),"")</f>
        <v/>
      </c>
      <c r="F296" s="20" t="str">
        <f>VLOOKUP(E296,'Q3.SL'!G:O,6,FALSE)</f>
        <v/>
      </c>
      <c r="G296" s="31" t="str">
        <f>IF(ROW()-8&gt;'Inf.'!$I$10,"",VLOOKUP(E296,'Q3.SL'!G:O,4,FALSE))</f>
        <v/>
      </c>
      <c r="H296" s="20" t="str">
        <f>IF(ROW()-8&gt;'Inf.'!$I$10,"",VLOOKUP(E296,'Q3.SL'!G:O,5,FALSE))</f>
        <v/>
      </c>
      <c r="I296" s="46"/>
      <c r="J296" t="str">
        <f ca="1" t="shared" si="4"/>
        <v/>
      </c>
    </row>
    <row r="297" spans="1:10" ht="21.95" customHeight="1">
      <c r="A297" s="20" t="str">
        <f>VLOOKUP(E297,'Q3.SL'!G:O,8,FALSE)</f>
        <v/>
      </c>
      <c r="B297" s="21" t="str">
        <f>_xlfn.IFERROR(VLOOKUP(E297,'Rec.'!B:H,4,FALSE),"")</f>
        <v/>
      </c>
      <c r="C297" s="21" t="str">
        <f>_xlfn.IFERROR(VLOOKUP(E297,'Rec.'!B:H,5,FALSE),"")</f>
        <v/>
      </c>
      <c r="D297" s="20" t="str">
        <f>_xlfn.IFERROR(VLOOKUP(E297,'Rec.'!B:H,6,FALSE),"")</f>
        <v/>
      </c>
      <c r="E297" s="20" t="str">
        <f>_xlfn.IFERROR(VLOOKUP(ROW()-8,'Q3.SL'!B:Q,6,FALSE),"")</f>
        <v/>
      </c>
      <c r="F297" s="20" t="str">
        <f>VLOOKUP(E297,'Q3.SL'!G:O,6,FALSE)</f>
        <v/>
      </c>
      <c r="G297" s="31" t="str">
        <f>IF(ROW()-8&gt;'Inf.'!$I$10,"",VLOOKUP(E297,'Q3.SL'!G:O,4,FALSE))</f>
        <v/>
      </c>
      <c r="H297" s="20" t="str">
        <f>IF(ROW()-8&gt;'Inf.'!$I$10,"",VLOOKUP(E297,'Q3.SL'!G:O,5,FALSE))</f>
        <v/>
      </c>
      <c r="I297" s="46"/>
      <c r="J297" t="str">
        <f ca="1" t="shared" si="4"/>
        <v/>
      </c>
    </row>
    <row r="298" spans="1:10" ht="21.95" customHeight="1">
      <c r="A298" s="20" t="str">
        <f>VLOOKUP(E298,'Q3.SL'!G:O,8,FALSE)</f>
        <v/>
      </c>
      <c r="B298" s="21" t="str">
        <f>_xlfn.IFERROR(VLOOKUP(E298,'Rec.'!B:H,4,FALSE),"")</f>
        <v/>
      </c>
      <c r="C298" s="21" t="str">
        <f>_xlfn.IFERROR(VLOOKUP(E298,'Rec.'!B:H,5,FALSE),"")</f>
        <v/>
      </c>
      <c r="D298" s="20" t="str">
        <f>_xlfn.IFERROR(VLOOKUP(E298,'Rec.'!B:H,6,FALSE),"")</f>
        <v/>
      </c>
      <c r="E298" s="20" t="str">
        <f>_xlfn.IFERROR(VLOOKUP(ROW()-8,'Q3.SL'!B:Q,6,FALSE),"")</f>
        <v/>
      </c>
      <c r="F298" s="20" t="str">
        <f>VLOOKUP(E298,'Q3.SL'!G:O,6,FALSE)</f>
        <v/>
      </c>
      <c r="G298" s="31" t="str">
        <f>IF(ROW()-8&gt;'Inf.'!$I$10,"",VLOOKUP(E298,'Q3.SL'!G:O,4,FALSE))</f>
        <v/>
      </c>
      <c r="H298" s="20" t="str">
        <f>IF(ROW()-8&gt;'Inf.'!$I$10,"",VLOOKUP(E298,'Q3.SL'!G:O,5,FALSE))</f>
        <v/>
      </c>
      <c r="I298" s="46"/>
      <c r="J298" t="str">
        <f ca="1" t="shared" si="4"/>
        <v/>
      </c>
    </row>
    <row r="299" spans="1:10" ht="21.95" customHeight="1">
      <c r="A299" s="20" t="str">
        <f>VLOOKUP(E299,'Q3.SL'!G:O,8,FALSE)</f>
        <v/>
      </c>
      <c r="B299" s="21" t="str">
        <f>_xlfn.IFERROR(VLOOKUP(E299,'Rec.'!B:H,4,FALSE),"")</f>
        <v/>
      </c>
      <c r="C299" s="21" t="str">
        <f>_xlfn.IFERROR(VLOOKUP(E299,'Rec.'!B:H,5,FALSE),"")</f>
        <v/>
      </c>
      <c r="D299" s="20" t="str">
        <f>_xlfn.IFERROR(VLOOKUP(E299,'Rec.'!B:H,6,FALSE),"")</f>
        <v/>
      </c>
      <c r="E299" s="20" t="str">
        <f>_xlfn.IFERROR(VLOOKUP(ROW()-8,'Q3.SL'!B:Q,6,FALSE),"")</f>
        <v/>
      </c>
      <c r="F299" s="20" t="str">
        <f>VLOOKUP(E299,'Q3.SL'!G:O,6,FALSE)</f>
        <v/>
      </c>
      <c r="G299" s="31" t="str">
        <f>IF(ROW()-8&gt;'Inf.'!$I$10,"",VLOOKUP(E299,'Q3.SL'!G:O,4,FALSE))</f>
        <v/>
      </c>
      <c r="H299" s="20" t="str">
        <f>IF(ROW()-8&gt;'Inf.'!$I$10,"",VLOOKUP(E299,'Q3.SL'!G:O,5,FALSE))</f>
        <v/>
      </c>
      <c r="I299" s="46"/>
      <c r="J299" t="str">
        <f ca="1" t="shared" si="4"/>
        <v/>
      </c>
    </row>
    <row r="300" spans="1:10" ht="21.95" customHeight="1">
      <c r="A300" s="20" t="str">
        <f>VLOOKUP(E300,'Q3.SL'!G:O,8,FALSE)</f>
        <v/>
      </c>
      <c r="B300" s="21" t="str">
        <f>_xlfn.IFERROR(VLOOKUP(E300,'Rec.'!B:H,4,FALSE),"")</f>
        <v/>
      </c>
      <c r="C300" s="21" t="str">
        <f>_xlfn.IFERROR(VLOOKUP(E300,'Rec.'!B:H,5,FALSE),"")</f>
        <v/>
      </c>
      <c r="D300" s="20" t="str">
        <f>_xlfn.IFERROR(VLOOKUP(E300,'Rec.'!B:H,6,FALSE),"")</f>
        <v/>
      </c>
      <c r="E300" s="20" t="str">
        <f>_xlfn.IFERROR(VLOOKUP(ROW()-8,'Q3.SL'!B:Q,6,FALSE),"")</f>
        <v/>
      </c>
      <c r="F300" s="20" t="str">
        <f>VLOOKUP(E300,'Q3.SL'!G:O,6,FALSE)</f>
        <v/>
      </c>
      <c r="G300" s="31" t="str">
        <f>IF(ROW()-8&gt;'Inf.'!$I$10,"",VLOOKUP(E300,'Q3.SL'!G:O,4,FALSE))</f>
        <v/>
      </c>
      <c r="H300" s="20" t="str">
        <f>IF(ROW()-8&gt;'Inf.'!$I$10,"",VLOOKUP(E300,'Q3.SL'!G:O,5,FALSE))</f>
        <v/>
      </c>
      <c r="I300" s="46"/>
      <c r="J300" t="str">
        <f ca="1" t="shared" si="4"/>
        <v/>
      </c>
    </row>
    <row r="301" spans="1:10" ht="21.95" customHeight="1">
      <c r="A301" s="20" t="str">
        <f>VLOOKUP(E301,'Q3.SL'!G:O,8,FALSE)</f>
        <v/>
      </c>
      <c r="B301" s="21" t="str">
        <f>_xlfn.IFERROR(VLOOKUP(E301,'Rec.'!B:H,4,FALSE),"")</f>
        <v/>
      </c>
      <c r="C301" s="21" t="str">
        <f>_xlfn.IFERROR(VLOOKUP(E301,'Rec.'!B:H,5,FALSE),"")</f>
        <v/>
      </c>
      <c r="D301" s="20" t="str">
        <f>_xlfn.IFERROR(VLOOKUP(E301,'Rec.'!B:H,6,FALSE),"")</f>
        <v/>
      </c>
      <c r="E301" s="20" t="str">
        <f>_xlfn.IFERROR(VLOOKUP(ROW()-8,'Q3.SL'!B:Q,6,FALSE),"")</f>
        <v/>
      </c>
      <c r="F301" s="20" t="str">
        <f>VLOOKUP(E301,'Q3.SL'!G:O,6,FALSE)</f>
        <v/>
      </c>
      <c r="G301" s="31" t="str">
        <f>IF(ROW()-8&gt;'Inf.'!$I$10,"",VLOOKUP(E301,'Q3.SL'!G:O,4,FALSE))</f>
        <v/>
      </c>
      <c r="H301" s="20" t="str">
        <f>IF(ROW()-8&gt;'Inf.'!$I$10,"",VLOOKUP(E301,'Q3.SL'!G:O,5,FALSE))</f>
        <v/>
      </c>
      <c r="I301" s="46"/>
      <c r="J301" t="str">
        <f ca="1" t="shared" si="4"/>
        <v/>
      </c>
    </row>
    <row r="302" spans="1:10" ht="21.95" customHeight="1">
      <c r="A302" s="20" t="str">
        <f>VLOOKUP(E302,'Q3.SL'!G:O,8,FALSE)</f>
        <v/>
      </c>
      <c r="B302" s="21" t="str">
        <f>_xlfn.IFERROR(VLOOKUP(E302,'Rec.'!B:H,4,FALSE),"")</f>
        <v/>
      </c>
      <c r="C302" s="21" t="str">
        <f>_xlfn.IFERROR(VLOOKUP(E302,'Rec.'!B:H,5,FALSE),"")</f>
        <v/>
      </c>
      <c r="D302" s="20" t="str">
        <f>_xlfn.IFERROR(VLOOKUP(E302,'Rec.'!B:H,6,FALSE),"")</f>
        <v/>
      </c>
      <c r="E302" s="20" t="str">
        <f>_xlfn.IFERROR(VLOOKUP(ROW()-8,'Q3.SL'!B:Q,6,FALSE),"")</f>
        <v/>
      </c>
      <c r="F302" s="20" t="str">
        <f>VLOOKUP(E302,'Q3.SL'!G:O,6,FALSE)</f>
        <v/>
      </c>
      <c r="G302" s="31" t="str">
        <f>IF(ROW()-8&gt;'Inf.'!$I$10,"",VLOOKUP(E302,'Q3.SL'!G:O,4,FALSE))</f>
        <v/>
      </c>
      <c r="H302" s="20" t="str">
        <f>IF(ROW()-8&gt;'Inf.'!$I$10,"",VLOOKUP(E302,'Q3.SL'!G:O,5,FALSE))</f>
        <v/>
      </c>
      <c r="I302" s="46"/>
      <c r="J302" t="str">
        <f ca="1" t="shared" si="4"/>
        <v/>
      </c>
    </row>
    <row r="303" spans="1:10" ht="21.95" customHeight="1">
      <c r="A303" s="20" t="str">
        <f>VLOOKUP(E303,'Q3.SL'!G:O,8,FALSE)</f>
        <v/>
      </c>
      <c r="B303" s="21" t="str">
        <f>_xlfn.IFERROR(VLOOKUP(E303,'Rec.'!B:H,4,FALSE),"")</f>
        <v/>
      </c>
      <c r="C303" s="21" t="str">
        <f>_xlfn.IFERROR(VLOOKUP(E303,'Rec.'!B:H,5,FALSE),"")</f>
        <v/>
      </c>
      <c r="D303" s="20" t="str">
        <f>_xlfn.IFERROR(VLOOKUP(E303,'Rec.'!B:H,6,FALSE),"")</f>
        <v/>
      </c>
      <c r="E303" s="20" t="str">
        <f>_xlfn.IFERROR(VLOOKUP(ROW()-8,'Q3.SL'!B:Q,6,FALSE),"")</f>
        <v/>
      </c>
      <c r="F303" s="20" t="str">
        <f>VLOOKUP(E303,'Q3.SL'!G:O,6,FALSE)</f>
        <v/>
      </c>
      <c r="G303" s="31" t="str">
        <f>IF(ROW()-8&gt;'Inf.'!$I$10,"",VLOOKUP(E303,'Q3.SL'!G:O,4,FALSE))</f>
        <v/>
      </c>
      <c r="H303" s="20" t="str">
        <f>IF(ROW()-8&gt;'Inf.'!$I$10,"",VLOOKUP(E303,'Q3.SL'!G:O,5,FALSE))</f>
        <v/>
      </c>
      <c r="I303" s="46"/>
      <c r="J303" t="str">
        <f ca="1" t="shared" si="4"/>
        <v/>
      </c>
    </row>
    <row r="304" spans="1:10" ht="21.95" customHeight="1">
      <c r="A304" s="20" t="str">
        <f>VLOOKUP(E304,'Q3.SL'!G:O,8,FALSE)</f>
        <v/>
      </c>
      <c r="B304" s="21" t="str">
        <f>_xlfn.IFERROR(VLOOKUP(E304,'Rec.'!B:H,4,FALSE),"")</f>
        <v/>
      </c>
      <c r="C304" s="21" t="str">
        <f>_xlfn.IFERROR(VLOOKUP(E304,'Rec.'!B:H,5,FALSE),"")</f>
        <v/>
      </c>
      <c r="D304" s="20" t="str">
        <f>_xlfn.IFERROR(VLOOKUP(E304,'Rec.'!B:H,6,FALSE),"")</f>
        <v/>
      </c>
      <c r="E304" s="20" t="str">
        <f>_xlfn.IFERROR(VLOOKUP(ROW()-8,'Q3.SL'!B:Q,6,FALSE),"")</f>
        <v/>
      </c>
      <c r="F304" s="20" t="str">
        <f>VLOOKUP(E304,'Q3.SL'!G:O,6,FALSE)</f>
        <v/>
      </c>
      <c r="G304" s="31" t="str">
        <f>IF(ROW()-8&gt;'Inf.'!$I$10,"",VLOOKUP(E304,'Q3.SL'!G:O,4,FALSE))</f>
        <v/>
      </c>
      <c r="H304" s="20" t="str">
        <f>IF(ROW()-8&gt;'Inf.'!$I$10,"",VLOOKUP(E304,'Q3.SL'!G:O,5,FALSE))</f>
        <v/>
      </c>
      <c r="I304" s="46"/>
      <c r="J304" t="str">
        <f ca="1" t="shared" si="4"/>
        <v/>
      </c>
    </row>
    <row r="305" spans="1:10" ht="21.95" customHeight="1">
      <c r="A305" s="20" t="str">
        <f>VLOOKUP(E305,'Q3.SL'!G:O,8,FALSE)</f>
        <v/>
      </c>
      <c r="B305" s="21" t="str">
        <f>_xlfn.IFERROR(VLOOKUP(E305,'Rec.'!B:H,4,FALSE),"")</f>
        <v/>
      </c>
      <c r="C305" s="21" t="str">
        <f>_xlfn.IFERROR(VLOOKUP(E305,'Rec.'!B:H,5,FALSE),"")</f>
        <v/>
      </c>
      <c r="D305" s="20" t="str">
        <f>_xlfn.IFERROR(VLOOKUP(E305,'Rec.'!B:H,6,FALSE),"")</f>
        <v/>
      </c>
      <c r="E305" s="20" t="str">
        <f>_xlfn.IFERROR(VLOOKUP(ROW()-8,'Q3.SL'!B:Q,6,FALSE),"")</f>
        <v/>
      </c>
      <c r="F305" s="20" t="str">
        <f>VLOOKUP(E305,'Q3.SL'!G:O,6,FALSE)</f>
        <v/>
      </c>
      <c r="G305" s="31" t="str">
        <f>IF(ROW()-8&gt;'Inf.'!$I$10,"",VLOOKUP(E305,'Q3.SL'!G:O,4,FALSE))</f>
        <v/>
      </c>
      <c r="H305" s="20" t="str">
        <f>IF(ROW()-8&gt;'Inf.'!$I$10,"",VLOOKUP(E305,'Q3.SL'!G:O,5,FALSE))</f>
        <v/>
      </c>
      <c r="I305" s="46"/>
      <c r="J305" t="str">
        <f ca="1" t="shared" si="4"/>
        <v/>
      </c>
    </row>
    <row r="306" spans="1:10" ht="21.95" customHeight="1">
      <c r="A306" s="20" t="str">
        <f>VLOOKUP(E306,'Q3.SL'!G:O,8,FALSE)</f>
        <v/>
      </c>
      <c r="B306" s="21" t="str">
        <f>_xlfn.IFERROR(VLOOKUP(E306,'Rec.'!B:H,4,FALSE),"")</f>
        <v/>
      </c>
      <c r="C306" s="21" t="str">
        <f>_xlfn.IFERROR(VLOOKUP(E306,'Rec.'!B:H,5,FALSE),"")</f>
        <v/>
      </c>
      <c r="D306" s="20" t="str">
        <f>_xlfn.IFERROR(VLOOKUP(E306,'Rec.'!B:H,6,FALSE),"")</f>
        <v/>
      </c>
      <c r="E306" s="20" t="str">
        <f>_xlfn.IFERROR(VLOOKUP(ROW()-8,'Q3.SL'!B:Q,6,FALSE),"")</f>
        <v/>
      </c>
      <c r="F306" s="20" t="str">
        <f>VLOOKUP(E306,'Q3.SL'!G:O,6,FALSE)</f>
        <v/>
      </c>
      <c r="G306" s="31" t="str">
        <f>IF(ROW()-8&gt;'Inf.'!$I$10,"",VLOOKUP(E306,'Q3.SL'!G:O,4,FALSE))</f>
        <v/>
      </c>
      <c r="H306" s="20" t="str">
        <f>IF(ROW()-8&gt;'Inf.'!$I$10,"",VLOOKUP(E306,'Q3.SL'!G:O,5,FALSE))</f>
        <v/>
      </c>
      <c r="I306" s="46"/>
      <c r="J306" t="str">
        <f ca="1" t="shared" si="4"/>
        <v/>
      </c>
    </row>
    <row r="307" spans="1:10" ht="21.95" customHeight="1">
      <c r="A307" s="20" t="str">
        <f>VLOOKUP(E307,'Q3.SL'!G:O,8,FALSE)</f>
        <v/>
      </c>
      <c r="B307" s="21" t="str">
        <f>_xlfn.IFERROR(VLOOKUP(E307,'Rec.'!B:H,4,FALSE),"")</f>
        <v/>
      </c>
      <c r="C307" s="21" t="str">
        <f>_xlfn.IFERROR(VLOOKUP(E307,'Rec.'!B:H,5,FALSE),"")</f>
        <v/>
      </c>
      <c r="D307" s="20" t="str">
        <f>_xlfn.IFERROR(VLOOKUP(E307,'Rec.'!B:H,6,FALSE),"")</f>
        <v/>
      </c>
      <c r="E307" s="20" t="str">
        <f>_xlfn.IFERROR(VLOOKUP(ROW()-8,'Q3.SL'!B:Q,6,FALSE),"")</f>
        <v/>
      </c>
      <c r="F307" s="20" t="str">
        <f>VLOOKUP(E307,'Q3.SL'!G:O,6,FALSE)</f>
        <v/>
      </c>
      <c r="G307" s="31" t="str">
        <f>IF(ROW()-8&gt;'Inf.'!$I$10,"",VLOOKUP(E307,'Q3.SL'!G:O,4,FALSE))</f>
        <v/>
      </c>
      <c r="H307" s="20" t="str">
        <f>IF(ROW()-8&gt;'Inf.'!$I$10,"",VLOOKUP(E307,'Q3.SL'!G:O,5,FALSE))</f>
        <v/>
      </c>
      <c r="I307" s="46"/>
      <c r="J307" t="str">
        <f ca="1" t="shared" si="4"/>
        <v/>
      </c>
    </row>
    <row r="308" spans="1:10" ht="21.95" customHeight="1">
      <c r="A308" s="20" t="str">
        <f>VLOOKUP(E308,'Q3.SL'!G:O,8,FALSE)</f>
        <v/>
      </c>
      <c r="B308" s="21" t="str">
        <f>_xlfn.IFERROR(VLOOKUP(E308,'Rec.'!B:H,4,FALSE),"")</f>
        <v/>
      </c>
      <c r="C308" s="21" t="str">
        <f>_xlfn.IFERROR(VLOOKUP(E308,'Rec.'!B:H,5,FALSE),"")</f>
        <v/>
      </c>
      <c r="D308" s="20" t="str">
        <f>_xlfn.IFERROR(VLOOKUP(E308,'Rec.'!B:H,6,FALSE),"")</f>
        <v/>
      </c>
      <c r="E308" s="20" t="str">
        <f>_xlfn.IFERROR(VLOOKUP(ROW()-8,'Q3.SL'!B:Q,6,FALSE),"")</f>
        <v/>
      </c>
      <c r="F308" s="20" t="str">
        <f>VLOOKUP(E308,'Q3.SL'!G:O,6,FALSE)</f>
        <v/>
      </c>
      <c r="G308" s="31" t="str">
        <f>IF(ROW()-8&gt;'Inf.'!$I$10,"",VLOOKUP(E308,'Q3.SL'!G:O,4,FALSE))</f>
        <v/>
      </c>
      <c r="H308" s="20" t="str">
        <f>IF(ROW()-8&gt;'Inf.'!$I$10,"",VLOOKUP(E308,'Q3.SL'!G:O,5,FALSE))</f>
        <v/>
      </c>
      <c r="I308" s="46"/>
      <c r="J308" t="str">
        <f ca="1" t="shared" si="4"/>
        <v/>
      </c>
    </row>
    <row r="309" spans="1:10" ht="21.95" customHeight="1">
      <c r="A309" s="20" t="str">
        <f>VLOOKUP(E309,'Q3.SL'!G:O,8,FALSE)</f>
        <v/>
      </c>
      <c r="B309" s="21" t="str">
        <f>_xlfn.IFERROR(VLOOKUP(E309,'Rec.'!B:H,4,FALSE),"")</f>
        <v/>
      </c>
      <c r="C309" s="21" t="str">
        <f>_xlfn.IFERROR(VLOOKUP(E309,'Rec.'!B:H,5,FALSE),"")</f>
        <v/>
      </c>
      <c r="D309" s="20" t="str">
        <f>_xlfn.IFERROR(VLOOKUP(E309,'Rec.'!B:H,6,FALSE),"")</f>
        <v/>
      </c>
      <c r="E309" s="20" t="str">
        <f>_xlfn.IFERROR(VLOOKUP(ROW()-8,'Q3.SL'!B:Q,6,FALSE),"")</f>
        <v/>
      </c>
      <c r="F309" s="20" t="str">
        <f>VLOOKUP(E309,'Q3.SL'!G:O,6,FALSE)</f>
        <v/>
      </c>
      <c r="G309" s="31" t="str">
        <f>IF(ROW()-8&gt;'Inf.'!$I$10,"",VLOOKUP(E309,'Q3.SL'!G:O,4,FALSE))</f>
        <v/>
      </c>
      <c r="H309" s="20" t="str">
        <f>IF(ROW()-8&gt;'Inf.'!$I$10,"",VLOOKUP(E309,'Q3.SL'!G:O,5,FALSE))</f>
        <v/>
      </c>
      <c r="I309" s="46"/>
      <c r="J309" t="str">
        <f ca="1" t="shared" si="4"/>
        <v/>
      </c>
    </row>
  </sheetData>
  <mergeCells count="6">
    <mergeCell ref="A1:I1"/>
    <mergeCell ref="A2:I2"/>
    <mergeCell ref="G3:H3"/>
    <mergeCell ref="C4:D4"/>
    <mergeCell ref="C5:D5"/>
    <mergeCell ref="G5:H5"/>
  </mergeCells>
  <conditionalFormatting sqref="A9:I309">
    <cfRule type="expression" priority="2" dxfId="1">
      <formula>$A9&lt;&gt;""</formula>
    </cfRule>
  </conditionalFormatting>
  <conditionalFormatting sqref="F9:H309">
    <cfRule type="cellIs" priority="1" dxfId="18" operator="equal">
      <formula>0</formula>
    </cfRule>
  </conditionalFormatting>
  <printOptions/>
  <pageMargins left="0.7" right="0.7" top="0.75" bottom="0.75" header="0.3" footer="0.3"/>
  <pageSetup horizontalDpi="200" verticalDpi="200" orientation="portrait" paperSize="9" scale="85" r:id="rId2"/>
  <headerFooter>
    <oddFooter>&amp;L&amp;"B Titr"&amp;10Route Judge:  &amp;"B Mitra"&amp;12&amp;C&amp;"B Titr"&amp;10Category Judge:  &amp;"B Mitra"&amp;12Paťka Rafajdusová&amp;R&amp;"B Titr"&amp;10   Jury President:  &amp;"B Mitra"&amp;12Paťka Rafajdusová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308"/>
  <sheetViews>
    <sheetView workbookViewId="0" topLeftCell="A1">
      <pane ySplit="8" topLeftCell="A9" activePane="bottomLeft" state="frozen"/>
      <selection pane="topLeft" activeCell="C1" sqref="C1"/>
      <selection pane="bottomLeft" activeCell="J22" sqref="J22"/>
    </sheetView>
  </sheetViews>
  <sheetFormatPr defaultColWidth="9.00390625" defaultRowHeight="15"/>
  <cols>
    <col min="1" max="2" width="7.28125" style="8" hidden="1" customWidth="1"/>
    <col min="3" max="3" width="7.00390625" style="8" bestFit="1" customWidth="1"/>
    <col min="4" max="4" width="17.28125" style="8" customWidth="1"/>
    <col min="5" max="5" width="16.421875" style="8" customWidth="1"/>
    <col min="6" max="6" width="7.7109375" style="8" customWidth="1"/>
    <col min="7" max="7" width="9.28125" style="8" customWidth="1"/>
    <col min="8" max="8" width="15.57421875" style="47" customWidth="1"/>
    <col min="9" max="9" width="8.140625" style="48" customWidth="1"/>
    <col min="10" max="10" width="8.57421875" style="49" customWidth="1"/>
    <col min="11" max="11" width="13.57421875" style="48" customWidth="1"/>
    <col min="12" max="12" width="10.7109375" style="12" hidden="1" customWidth="1"/>
    <col min="13" max="13" width="9.7109375" style="8" hidden="1" customWidth="1"/>
    <col min="14" max="15" width="10.00390625" style="8" hidden="1" customWidth="1"/>
    <col min="16" max="16" width="10.421875" style="8" hidden="1" customWidth="1"/>
    <col min="17" max="17" width="9.421875" style="8" customWidth="1"/>
    <col min="18" max="16384" width="9.00390625" style="8" customWidth="1"/>
  </cols>
  <sheetData>
    <row r="1" spans="3:13" s="33" customFormat="1" ht="18" customHeight="1">
      <c r="C1" s="107" t="str">
        <f>'Inf.'!C2&amp;" - "&amp;'Inf.'!C5</f>
        <v xml:space="preserve">2.Kolo SP a MSR  v Drytoolingu - Zilina La Skala  Slovakia </v>
      </c>
      <c r="D1" s="107"/>
      <c r="E1" s="107"/>
      <c r="F1" s="107"/>
      <c r="G1" s="107"/>
      <c r="H1" s="107"/>
      <c r="I1" s="34"/>
      <c r="M1" s="36"/>
    </row>
    <row r="2" spans="3:13" s="33" customFormat="1" ht="18" customHeight="1">
      <c r="C2" s="106" t="str">
        <f>"Startlist Qualification(4) "&amp;'Inf.'!C7&amp;" "&amp;'Inf.'!C8&amp;" Lead"</f>
        <v>Startlist Qualification(4) Man  Lead</v>
      </c>
      <c r="D2" s="106"/>
      <c r="E2" s="106"/>
      <c r="F2" s="106"/>
      <c r="G2" s="106"/>
      <c r="H2" s="106"/>
      <c r="I2" s="50"/>
      <c r="M2" s="36"/>
    </row>
    <row r="3" spans="4:13" s="33" customFormat="1" ht="18" customHeight="1">
      <c r="D3" s="70"/>
      <c r="E3" s="45"/>
      <c r="F3" s="45"/>
      <c r="G3" s="70"/>
      <c r="H3" s="70"/>
      <c r="I3" s="44"/>
      <c r="M3" s="36"/>
    </row>
    <row r="4" spans="4:13" s="33" customFormat="1" ht="18" customHeight="1">
      <c r="D4" s="37" t="s">
        <v>18</v>
      </c>
      <c r="E4" s="64" t="str">
        <f>'Inf.'!C5</f>
        <v xml:space="preserve">Zilina La Skala  Slovakia </v>
      </c>
      <c r="F4" s="108" t="str">
        <f>IF('Inf.'!C10="Flash","Reciption Open:","Isolation Open:")</f>
        <v>Reciption Open:</v>
      </c>
      <c r="G4" s="108"/>
      <c r="H4" s="65">
        <f>'Inf.'!G4</f>
        <v>0</v>
      </c>
      <c r="I4" s="48"/>
      <c r="M4" s="36"/>
    </row>
    <row r="5" spans="4:13" s="33" customFormat="1" ht="18" customHeight="1">
      <c r="D5" s="37" t="s">
        <v>19</v>
      </c>
      <c r="E5" s="40">
        <f>'Inf.'!F4</f>
        <v>45269</v>
      </c>
      <c r="F5" s="108" t="str">
        <f>IF('Inf.'!C10="Flash","Reciption Close:","Isolation Close:")</f>
        <v>Reciption Close:</v>
      </c>
      <c r="G5" s="108"/>
      <c r="H5" s="65">
        <f>'Inf.'!H4</f>
        <v>0</v>
      </c>
      <c r="I5" s="48"/>
      <c r="M5" s="36"/>
    </row>
    <row r="6" spans="4:13" s="33" customFormat="1" ht="18" customHeight="1">
      <c r="D6" s="38"/>
      <c r="E6" s="64"/>
      <c r="F6" s="108" t="s">
        <v>27</v>
      </c>
      <c r="G6" s="108"/>
      <c r="H6" s="65">
        <f>'Inf.'!I4</f>
        <v>0</v>
      </c>
      <c r="I6" s="48"/>
      <c r="M6" s="36"/>
    </row>
    <row r="7" spans="3:13" s="33" customFormat="1" ht="18" customHeight="1">
      <c r="C7" s="35"/>
      <c r="D7" s="35"/>
      <c r="E7" s="35"/>
      <c r="F7" s="35"/>
      <c r="G7" s="35"/>
      <c r="H7" s="35"/>
      <c r="I7" s="35"/>
      <c r="J7" s="35"/>
      <c r="K7" s="35"/>
      <c r="L7" s="35"/>
      <c r="M7" s="36"/>
    </row>
    <row r="8" spans="1:15" ht="35.1" customHeight="1">
      <c r="A8" t="s">
        <v>48</v>
      </c>
      <c r="C8" s="16" t="s">
        <v>14</v>
      </c>
      <c r="D8" s="78" t="s">
        <v>15</v>
      </c>
      <c r="E8" s="78" t="s">
        <v>16</v>
      </c>
      <c r="F8" s="79" t="s">
        <v>45</v>
      </c>
      <c r="G8" s="78" t="s">
        <v>22</v>
      </c>
      <c r="H8" s="78" t="s">
        <v>30</v>
      </c>
      <c r="I8" s="78" t="s">
        <v>23</v>
      </c>
      <c r="J8" s="78" t="s">
        <v>24</v>
      </c>
      <c r="K8" s="80" t="s">
        <v>41</v>
      </c>
      <c r="L8" s="11"/>
      <c r="N8" s="3" t="s">
        <v>25</v>
      </c>
      <c r="O8" s="3" t="s">
        <v>26</v>
      </c>
    </row>
    <row r="9" spans="1:16" ht="21.95" customHeight="1">
      <c r="A9" s="8">
        <f>_xlfn.IFERROR(IF(C9&gt;3*ROUNDUP(MAX(C:C)/4,0)-IF(MOD(MAX(C:C),4)=0,0,IF(MOD(MAX(C:C),4)=1,3,IF(MOD(MAX(C:C),4)=2,2,IF(MOD(MAX(C:C),4)=3,1)))),C9-3*ROUNDUP(MAX(C:C)/4,0)+IF(MOD(MAX(C:C),4)=0,0,IF(MOD(MAX(C:C),4)=1,3,IF(MOD(MAX(C:C),4)=2,2,IF(MOD(MAX(C:C),4)=3,1)))),C9+ROUNDUP(MAX(C:C)/4,0)-IF(MOD(MAX(C:C),4)=0,0,IF(MOD(MAX(C:C),4)=1,0,IF(MOD(MAX(C:C),4)=2,0,IF(MOD(MAX(C:C),4)=3,0))))),"")</f>
        <v>6</v>
      </c>
      <c r="B9" s="8">
        <f aca="true" t="shared" si="0" ref="B9:B72">P9</f>
        <v>6</v>
      </c>
      <c r="C9" s="20">
        <f>IF('Rec.'!H2&gt;0,COUNT('Rec.'!H$2:H2),"")</f>
        <v>1</v>
      </c>
      <c r="D9" s="21" t="str">
        <f>IF(C9&gt;'Inf.'!$I$10,"",VLOOKUP(A9,'Q1.SL'!B:F,2,FALSE))</f>
        <v>Lienerth</v>
      </c>
      <c r="E9" s="21" t="str">
        <f>IF(C9&gt;'Inf.'!$I$10,"",VLOOKUP(A9,'Q1.SL'!B:F,3,FALSE))</f>
        <v>Radek</v>
      </c>
      <c r="F9" s="20" t="str">
        <f>IF(C9&gt;'Inf.'!$I$10,"",VLOOKUP(A9,'Q1.SL'!B:F,4,FALSE))</f>
        <v>CZE</v>
      </c>
      <c r="G9" s="20">
        <f>IF(C9&gt;'Inf.'!$I$10,"",VLOOKUP(A9,'Q1.SL'!B:F,5,FALSE))</f>
        <v>28</v>
      </c>
      <c r="H9" s="42"/>
      <c r="I9" s="42">
        <v>0</v>
      </c>
      <c r="J9" s="43"/>
      <c r="K9" s="42"/>
      <c r="L9" s="12">
        <f>_xlfn.IFERROR(IF(C9&gt;'Inf.'!$I$10,"",I9),"")</f>
        <v>0</v>
      </c>
      <c r="M9" s="8">
        <f>_xlfn.IFERROR(IF('Inf.'!$C$10="Onsight",IF(L9="TOP",10^7+(10-J9)+(3-K9)*10,L9*10^5+(3-K9)*10),IF(L9="TOP",10^7+(3-K9)*10,L9*10^5+(3-K9)*10)),"")</f>
        <v>30</v>
      </c>
      <c r="N9" s="8">
        <f aca="true" t="shared" si="1" ref="N9:N72">_xlfn.IFERROR(RANK(M9,M:M,0),"")</f>
        <v>1</v>
      </c>
      <c r="O9" s="8">
        <f>_xlfn.IFERROR(N9*100+'Rec.'!I2,"")</f>
        <v>100.59244577885185</v>
      </c>
      <c r="P9" s="8">
        <f aca="true" t="shared" si="2" ref="P9:P72">_xlfn.IFERROR(RANK(O9,O:O,1),"")</f>
        <v>6</v>
      </c>
    </row>
    <row r="10" spans="1:16" ht="21.95" customHeight="1">
      <c r="A10" s="8">
        <f aca="true" t="shared" si="3" ref="A10:A73">_xlfn.IFERROR(IF(C10&gt;3*ROUNDUP(MAX(C:C)/4,0)-IF(MOD(MAX(C:C),4)=0,0,IF(MOD(MAX(C:C),4)=1,3,IF(MOD(MAX(C:C),4)=2,2,IF(MOD(MAX(C:C),4)=3,1)))),C10-3*ROUNDUP(MAX(C:C)/4,0)+IF(MOD(MAX(C:C),4)=0,0,IF(MOD(MAX(C:C),4)=1,3,IF(MOD(MAX(C:C),4)=2,2,IF(MOD(MAX(C:C),4)=3,1)))),C10+ROUNDUP(MAX(C:C)/4,0)-IF(MOD(MAX(C:C),4)=0,0,IF(MOD(MAX(C:C),4)=1,0,IF(MOD(MAX(C:C),4)=2,0,IF(MOD(MAX(C:C),4)=3,0))))),"")</f>
        <v>7</v>
      </c>
      <c r="B10" s="8">
        <f t="shared" si="0"/>
        <v>10</v>
      </c>
      <c r="C10" s="20">
        <f>IF('Rec.'!H3&gt;0,COUNT('Rec.'!H$2:H3),"")</f>
        <v>2</v>
      </c>
      <c r="D10" s="21" t="str">
        <f>IF(C10&gt;'Inf.'!$I$10,"",VLOOKUP(A10,'Q1.SL'!B:F,2,FALSE))</f>
        <v>Černý</v>
      </c>
      <c r="E10" s="21" t="str">
        <f>IF(C10&gt;'Inf.'!$I$10,"",VLOOKUP(A10,'Q1.SL'!B:F,3,FALSE))</f>
        <v>Marek</v>
      </c>
      <c r="F10" s="20" t="str">
        <f>IF(C10&gt;'Inf.'!$I$10,"",VLOOKUP(A10,'Q1.SL'!B:F,4,FALSE))</f>
        <v>SVK</v>
      </c>
      <c r="G10" s="20">
        <f>IF(C10&gt;'Inf.'!$I$10,"",VLOOKUP(A10,'Q1.SL'!B:F,5,FALSE))</f>
        <v>35</v>
      </c>
      <c r="H10" s="42"/>
      <c r="I10" s="42">
        <v>0</v>
      </c>
      <c r="J10" s="43"/>
      <c r="K10" s="42"/>
      <c r="L10" s="12">
        <f>_xlfn.IFERROR(IF(C10&gt;'Inf.'!$I$10,"",I10),"")</f>
        <v>0</v>
      </c>
      <c r="M10" s="8">
        <f>_xlfn.IFERROR(IF('Inf.'!$C$10="Onsight",IF(L10="TOP",10^7+(10-J10)+(3-K10)*10,L10*10^5+(3-K10)*10),IF(L10="TOP",10^7+(3-K10)*10,L10*10^5+(3-K10)*10)),"")</f>
        <v>30</v>
      </c>
      <c r="N10" s="8">
        <f t="shared" si="1"/>
        <v>1</v>
      </c>
      <c r="O10" s="8">
        <f>_xlfn.IFERROR(N10*100+'Rec.'!I3,"")</f>
        <v>100.65367959353385</v>
      </c>
      <c r="P10" s="8">
        <f t="shared" si="2"/>
        <v>10</v>
      </c>
    </row>
    <row r="11" spans="1:16" ht="21.95" customHeight="1">
      <c r="A11" s="8">
        <f t="shared" si="3"/>
        <v>8</v>
      </c>
      <c r="B11" s="8">
        <f t="shared" si="0"/>
        <v>9</v>
      </c>
      <c r="C11" s="20">
        <f>IF('Rec.'!H4&gt;0,COUNT('Rec.'!H$2:H4),"")</f>
        <v>3</v>
      </c>
      <c r="D11" s="21" t="str">
        <f>IF(C11&gt;'Inf.'!$I$10,"",VLOOKUP(A11,'Q1.SL'!B:F,2,FALSE))</f>
        <v>Hamerský</v>
      </c>
      <c r="E11" s="21" t="str">
        <f>IF(C11&gt;'Inf.'!$I$10,"",VLOOKUP(A11,'Q1.SL'!B:F,3,FALSE))</f>
        <v>Oliver</v>
      </c>
      <c r="F11" s="20" t="str">
        <f>IF(C11&gt;'Inf.'!$I$10,"",VLOOKUP(A11,'Q1.SL'!B:F,4,FALSE))</f>
        <v>CZE</v>
      </c>
      <c r="G11" s="20">
        <f>IF(C11&gt;'Inf.'!$I$10,"",VLOOKUP(A11,'Q1.SL'!B:F,5,FALSE))</f>
        <v>40</v>
      </c>
      <c r="H11" s="42"/>
      <c r="I11" s="42">
        <v>0</v>
      </c>
      <c r="J11" s="43"/>
      <c r="K11" s="42"/>
      <c r="L11" s="12">
        <f>_xlfn.IFERROR(IF(C11&gt;'Inf.'!$I$10,"",I11),"")</f>
        <v>0</v>
      </c>
      <c r="M11" s="8">
        <f>_xlfn.IFERROR(IF('Inf.'!$C$10="Onsight",IF(L11="TOP",10^7+(10-J11)+(3-K11)*10,L11*10^5+(3-K11)*10),IF(L11="TOP",10^7+(3-K11)*10,L11*10^5+(3-K11)*10)),"")</f>
        <v>30</v>
      </c>
      <c r="N11" s="8">
        <f t="shared" si="1"/>
        <v>1</v>
      </c>
      <c r="O11" s="8">
        <f>_xlfn.IFERROR(N11*100+'Rec.'!I4,"")</f>
        <v>100.6152707397669</v>
      </c>
      <c r="P11" s="8">
        <f t="shared" si="2"/>
        <v>9</v>
      </c>
    </row>
    <row r="12" spans="1:16" ht="21.95" customHeight="1">
      <c r="A12" s="8">
        <f t="shared" si="3"/>
        <v>9</v>
      </c>
      <c r="B12" s="8">
        <f t="shared" si="0"/>
        <v>15</v>
      </c>
      <c r="C12" s="20">
        <f>IF('Rec.'!H5&gt;0,COUNT('Rec.'!H$2:H5),"")</f>
        <v>4</v>
      </c>
      <c r="D12" s="21" t="str">
        <f>IF(C12&gt;'Inf.'!$I$10,"",VLOOKUP(A12,'Q1.SL'!B:F,2,FALSE))</f>
        <v>Bizub</v>
      </c>
      <c r="E12" s="21" t="str">
        <f>IF(C12&gt;'Inf.'!$I$10,"",VLOOKUP(A12,'Q1.SL'!B:F,3,FALSE))</f>
        <v>Ondrej</v>
      </c>
      <c r="F12" s="20" t="str">
        <f>IF(C12&gt;'Inf.'!$I$10,"",VLOOKUP(A12,'Q1.SL'!B:F,4,FALSE))</f>
        <v>SVK</v>
      </c>
      <c r="G12" s="20">
        <f>IF(C12&gt;'Inf.'!$I$10,"",VLOOKUP(A12,'Q1.SL'!B:F,5,FALSE))</f>
        <v>27</v>
      </c>
      <c r="H12" s="42"/>
      <c r="I12" s="42">
        <v>0</v>
      </c>
      <c r="J12" s="43"/>
      <c r="K12" s="42"/>
      <c r="L12" s="12">
        <f>_xlfn.IFERROR(IF(C12&gt;'Inf.'!$I$10,"",I12),"")</f>
        <v>0</v>
      </c>
      <c r="M12" s="8">
        <f>_xlfn.IFERROR(IF('Inf.'!$C$10="Onsight",IF(L12="TOP",10^7+(10-J12)+(3-K12)*10,L12*10^5+(3-K12)*10),IF(L12="TOP",10^7+(3-K12)*10,L12*10^5+(3-K12)*10)),"")</f>
        <v>30</v>
      </c>
      <c r="N12" s="8">
        <f t="shared" si="1"/>
        <v>1</v>
      </c>
      <c r="O12" s="8">
        <f>_xlfn.IFERROR(N12*100+'Rec.'!I5,"")</f>
        <v>100.84688635133676</v>
      </c>
      <c r="P12" s="8">
        <f t="shared" si="2"/>
        <v>15</v>
      </c>
    </row>
    <row r="13" spans="1:16" ht="21.95" customHeight="1">
      <c r="A13" s="8">
        <f t="shared" si="3"/>
        <v>10</v>
      </c>
      <c r="B13" s="8">
        <f t="shared" si="0"/>
        <v>16</v>
      </c>
      <c r="C13" s="20">
        <f>IF('Rec.'!H6&gt;0,COUNT('Rec.'!H$2:H6),"")</f>
        <v>5</v>
      </c>
      <c r="D13" s="21" t="str">
        <f>IF(C13&gt;'Inf.'!$I$10,"",VLOOKUP(A13,'Q1.SL'!B:F,2,FALSE))</f>
        <v>Lienerth</v>
      </c>
      <c r="E13" s="21" t="str">
        <f>IF(C13&gt;'Inf.'!$I$10,"",VLOOKUP(A13,'Q1.SL'!B:F,3,FALSE))</f>
        <v>Matyáš</v>
      </c>
      <c r="F13" s="20" t="str">
        <f>IF(C13&gt;'Inf.'!$I$10,"",VLOOKUP(A13,'Q1.SL'!B:F,4,FALSE))</f>
        <v>CZE</v>
      </c>
      <c r="G13" s="20">
        <f>IF(C13&gt;'Inf.'!$I$10,"",VLOOKUP(A13,'Q1.SL'!B:F,5,FALSE))</f>
        <v>39</v>
      </c>
      <c r="H13" s="42"/>
      <c r="I13" s="42">
        <v>0</v>
      </c>
      <c r="J13" s="43"/>
      <c r="K13" s="42"/>
      <c r="L13" s="12">
        <f>_xlfn.IFERROR(IF(C13&gt;'Inf.'!$I$10,"",I13),"")</f>
        <v>0</v>
      </c>
      <c r="M13" s="8">
        <f>_xlfn.IFERROR(IF('Inf.'!$C$10="Onsight",IF(L13="TOP",10^7+(10-J13)+(3-K13)*10,L13*10^5+(3-K13)*10),IF(L13="TOP",10^7+(3-K13)*10,L13*10^5+(3-K13)*10)),"")</f>
        <v>30</v>
      </c>
      <c r="N13" s="8">
        <f t="shared" si="1"/>
        <v>1</v>
      </c>
      <c r="O13" s="8">
        <f>_xlfn.IFERROR(N13*100+'Rec.'!I6,"")</f>
        <v>100.89433202980618</v>
      </c>
      <c r="P13" s="8">
        <f t="shared" si="2"/>
        <v>16</v>
      </c>
    </row>
    <row r="14" spans="1:16" ht="21.95" customHeight="1">
      <c r="A14" s="8">
        <f t="shared" si="3"/>
        <v>11</v>
      </c>
      <c r="B14" s="8">
        <f t="shared" si="0"/>
        <v>7</v>
      </c>
      <c r="C14" s="20">
        <f>IF('Rec.'!H7&gt;0,COUNT('Rec.'!H$2:H7),"")</f>
        <v>6</v>
      </c>
      <c r="D14" s="21" t="str">
        <f>IF(C14&gt;'Inf.'!$I$10,"",VLOOKUP(A14,'Q1.SL'!B:F,2,FALSE))</f>
        <v>Stec</v>
      </c>
      <c r="E14" s="21" t="str">
        <f>IF(C14&gt;'Inf.'!$I$10,"",VLOOKUP(A14,'Q1.SL'!B:F,3,FALSE))</f>
        <v>Premyslav</v>
      </c>
      <c r="F14" s="20" t="str">
        <f>IF(C14&gt;'Inf.'!$I$10,"",VLOOKUP(A14,'Q1.SL'!B:F,4,FALSE))</f>
        <v>POL</v>
      </c>
      <c r="G14" s="20">
        <f>IF(C14&gt;'Inf.'!$I$10,"",VLOOKUP(A14,'Q1.SL'!B:F,5,FALSE))</f>
        <v>29</v>
      </c>
      <c r="H14" s="42"/>
      <c r="I14" s="42">
        <v>0</v>
      </c>
      <c r="J14" s="43"/>
      <c r="K14" s="42"/>
      <c r="L14" s="12">
        <f>_xlfn.IFERROR(IF(C14&gt;'Inf.'!$I$10,"",I14),"")</f>
        <v>0</v>
      </c>
      <c r="M14" s="8">
        <f>_xlfn.IFERROR(IF('Inf.'!$C$10="Onsight",IF(L14="TOP",10^7+(10-J14)+(3-K14)*10,L14*10^5+(3-K14)*10),IF(L14="TOP",10^7+(3-K14)*10,L14*10^5+(3-K14)*10)),"")</f>
        <v>30</v>
      </c>
      <c r="N14" s="8">
        <f t="shared" si="1"/>
        <v>1</v>
      </c>
      <c r="O14" s="8">
        <f>_xlfn.IFERROR(N14*100+'Rec.'!I7,"")</f>
        <v>100.60437180157506</v>
      </c>
      <c r="P14" s="8">
        <f t="shared" si="2"/>
        <v>7</v>
      </c>
    </row>
    <row r="15" spans="1:16" ht="21.95" customHeight="1">
      <c r="A15" s="8">
        <f t="shared" si="3"/>
        <v>12</v>
      </c>
      <c r="B15" s="8">
        <f t="shared" si="0"/>
        <v>1</v>
      </c>
      <c r="C15" s="20">
        <f>IF('Rec.'!H8&gt;0,COUNT('Rec.'!H$2:H8),"")</f>
        <v>7</v>
      </c>
      <c r="D15" s="21" t="str">
        <f>IF(C15&gt;'Inf.'!$I$10,"",VLOOKUP(A15,'Q1.SL'!B:F,2,FALSE))</f>
        <v>Sivák</v>
      </c>
      <c r="E15" s="21" t="str">
        <f>IF(C15&gt;'Inf.'!$I$10,"",VLOOKUP(A15,'Q1.SL'!B:F,3,FALSE))</f>
        <v>Pavol</v>
      </c>
      <c r="F15" s="20" t="str">
        <f>IF(C15&gt;'Inf.'!$I$10,"",VLOOKUP(A15,'Q1.SL'!B:F,4,FALSE))</f>
        <v>SVK</v>
      </c>
      <c r="G15" s="20">
        <f>IF(C15&gt;'Inf.'!$I$10,"",VLOOKUP(A15,'Q1.SL'!B:F,5,FALSE))</f>
        <v>45</v>
      </c>
      <c r="H15" s="42"/>
      <c r="I15" s="42"/>
      <c r="J15" s="43"/>
      <c r="K15" s="42"/>
      <c r="L15" s="12">
        <f>_xlfn.IFERROR(IF(C15&gt;'Inf.'!$I$10,"",I15),"")</f>
        <v>0</v>
      </c>
      <c r="M15" s="8">
        <f>_xlfn.IFERROR(IF('Inf.'!$C$10="Onsight",IF(L15="TOP",10^7+(10-J15)+(3-K15)*10,L15*10^5+(3-K15)*10),IF(L15="TOP",10^7+(3-K15)*10,L15*10^5+(3-K15)*10)),"")</f>
        <v>30</v>
      </c>
      <c r="N15" s="8">
        <f t="shared" si="1"/>
        <v>1</v>
      </c>
      <c r="O15" s="8">
        <f>_xlfn.IFERROR(N15*100+'Rec.'!I8,"")</f>
        <v>100.25488901434834</v>
      </c>
      <c r="P15" s="8">
        <f t="shared" si="2"/>
        <v>1</v>
      </c>
    </row>
    <row r="16" spans="1:16" ht="21.95" customHeight="1">
      <c r="A16" s="8">
        <f t="shared" si="3"/>
        <v>13</v>
      </c>
      <c r="B16" s="8">
        <f t="shared" si="0"/>
        <v>5</v>
      </c>
      <c r="C16" s="20">
        <f>IF('Rec.'!H9&gt;0,COUNT('Rec.'!H$2:H9),"")</f>
        <v>8</v>
      </c>
      <c r="D16" s="21" t="str">
        <f>IF(C16&gt;'Inf.'!$I$10,"",VLOOKUP(A16,'Q1.SL'!B:F,2,FALSE))</f>
        <v>Marfiak</v>
      </c>
      <c r="E16" s="21" t="str">
        <f>IF(C16&gt;'Inf.'!$I$10,"",VLOOKUP(A16,'Q1.SL'!B:F,3,FALSE))</f>
        <v>Dávid</v>
      </c>
      <c r="F16" s="20" t="str">
        <f>IF(C16&gt;'Inf.'!$I$10,"",VLOOKUP(A16,'Q1.SL'!B:F,4,FALSE))</f>
        <v>SVK</v>
      </c>
      <c r="G16" s="20">
        <f>IF(C16&gt;'Inf.'!$I$10,"",VLOOKUP(A16,'Q1.SL'!B:F,5,FALSE))</f>
        <v>46</v>
      </c>
      <c r="H16" s="42"/>
      <c r="I16" s="42"/>
      <c r="J16" s="43"/>
      <c r="K16" s="42"/>
      <c r="L16" s="12">
        <f>_xlfn.IFERROR(IF(C16&gt;'Inf.'!$I$10,"",I16),"")</f>
        <v>0</v>
      </c>
      <c r="M16" s="8">
        <f>_xlfn.IFERROR(IF('Inf.'!$C$10="Onsight",IF(L16="TOP",10^7+(10-J16)+(3-K16)*10,L16*10^5+(3-K16)*10),IF(L16="TOP",10^7+(3-K16)*10,L16*10^5+(3-K16)*10)),"")</f>
        <v>30</v>
      </c>
      <c r="N16" s="8">
        <f t="shared" si="1"/>
        <v>1</v>
      </c>
      <c r="O16" s="8">
        <f>_xlfn.IFERROR(N16*100+'Rec.'!I9,"")</f>
        <v>100.54425490221018</v>
      </c>
      <c r="P16" s="8">
        <f t="shared" si="2"/>
        <v>5</v>
      </c>
    </row>
    <row r="17" spans="1:16" ht="21.95" customHeight="1">
      <c r="A17" s="8">
        <f t="shared" si="3"/>
        <v>14</v>
      </c>
      <c r="B17" s="8">
        <f t="shared" si="0"/>
        <v>17</v>
      </c>
      <c r="C17" s="20">
        <f>IF('Rec.'!H10&gt;0,COUNT('Rec.'!H$2:H10),"")</f>
        <v>9</v>
      </c>
      <c r="D17" s="21" t="str">
        <f>IF(C17&gt;'Inf.'!$I$10,"",VLOOKUP(A17,'Q1.SL'!B:F,2,FALSE))</f>
        <v>Radovský</v>
      </c>
      <c r="E17" s="21" t="str">
        <f>IF(C17&gt;'Inf.'!$I$10,"",VLOOKUP(A17,'Q1.SL'!B:F,3,FALSE))</f>
        <v>Marek</v>
      </c>
      <c r="F17" s="20" t="str">
        <f>IF(C17&gt;'Inf.'!$I$10,"",VLOOKUP(A17,'Q1.SL'!B:F,4,FALSE))</f>
        <v>SVK</v>
      </c>
      <c r="G17" s="20">
        <f>IF(C17&gt;'Inf.'!$I$10,"",VLOOKUP(A17,'Q1.SL'!B:F,5,FALSE))</f>
        <v>47</v>
      </c>
      <c r="H17" s="42"/>
      <c r="I17" s="42"/>
      <c r="J17" s="43"/>
      <c r="K17" s="42"/>
      <c r="L17" s="12">
        <f>_xlfn.IFERROR(IF(C17&gt;'Inf.'!$I$10,"",I17),"")</f>
        <v>0</v>
      </c>
      <c r="M17" s="8">
        <f>_xlfn.IFERROR(IF('Inf.'!$C$10="Onsight",IF(L17="TOP",10^7+(10-J17)+(3-K17)*10,L17*10^5+(3-K17)*10),IF(L17="TOP",10^7+(3-K17)*10,L17*10^5+(3-K17)*10)),"")</f>
        <v>30</v>
      </c>
      <c r="N17" s="8">
        <f t="shared" si="1"/>
        <v>1</v>
      </c>
      <c r="O17" s="8">
        <f>_xlfn.IFERROR(N17*100+'Rec.'!I10,"")</f>
        <v>100.98046778154229</v>
      </c>
      <c r="P17" s="8">
        <f t="shared" si="2"/>
        <v>17</v>
      </c>
    </row>
    <row r="18" spans="1:16" ht="21.95" customHeight="1">
      <c r="A18" s="8">
        <f t="shared" si="3"/>
        <v>15</v>
      </c>
      <c r="B18" s="8">
        <f t="shared" si="0"/>
        <v>4</v>
      </c>
      <c r="C18" s="20">
        <f>IF('Rec.'!H11&gt;0,COUNT('Rec.'!H$2:H11),"")</f>
        <v>10</v>
      </c>
      <c r="D18" s="21" t="str">
        <f>IF(C18&gt;'Inf.'!$I$10,"",VLOOKUP(A18,'Q1.SL'!B:F,2,FALSE))</f>
        <v>Fraštia</v>
      </c>
      <c r="E18" s="21" t="str">
        <f>IF(C18&gt;'Inf.'!$I$10,"",VLOOKUP(A18,'Q1.SL'!B:F,3,FALSE))</f>
        <v>Emil</v>
      </c>
      <c r="F18" s="20" t="str">
        <f>IF(C18&gt;'Inf.'!$I$10,"",VLOOKUP(A18,'Q1.SL'!B:F,4,FALSE))</f>
        <v>SVK</v>
      </c>
      <c r="G18" s="20">
        <f>IF(C18&gt;'Inf.'!$I$10,"",VLOOKUP(A18,'Q1.SL'!B:F,5,FALSE))</f>
        <v>56</v>
      </c>
      <c r="H18" s="42"/>
      <c r="I18" s="42"/>
      <c r="J18" s="43"/>
      <c r="K18" s="42"/>
      <c r="L18" s="12">
        <f>_xlfn.IFERROR(IF(C18&gt;'Inf.'!$I$10,"",I18),"")</f>
        <v>0</v>
      </c>
      <c r="M18" s="8">
        <f>_xlfn.IFERROR(IF('Inf.'!$C$10="Onsight",IF(L18="TOP",10^7+(10-J18)+(3-K18)*10,L18*10^5+(3-K18)*10),IF(L18="TOP",10^7+(3-K18)*10,L18*10^5+(3-K18)*10)),"")</f>
        <v>30</v>
      </c>
      <c r="N18" s="8">
        <f t="shared" si="1"/>
        <v>1</v>
      </c>
      <c r="O18" s="8">
        <f>_xlfn.IFERROR(N18*100+'Rec.'!I11,"")</f>
        <v>100.51528812949108</v>
      </c>
      <c r="P18" s="8">
        <f t="shared" si="2"/>
        <v>4</v>
      </c>
    </row>
    <row r="19" spans="1:16" ht="21.95" customHeight="1">
      <c r="A19" s="8">
        <f t="shared" si="3"/>
        <v>16</v>
      </c>
      <c r="B19" s="8">
        <f t="shared" si="0"/>
        <v>11</v>
      </c>
      <c r="C19" s="20">
        <f>IF('Rec.'!H12&gt;0,COUNT('Rec.'!H$2:H12),"")</f>
        <v>11</v>
      </c>
      <c r="D19" s="21" t="str">
        <f>IF(C19&gt;'Inf.'!$I$10,"",VLOOKUP(A19,'Q1.SL'!B:F,2,FALSE))</f>
        <v>Mrovčák</v>
      </c>
      <c r="E19" s="21" t="str">
        <f>IF(C19&gt;'Inf.'!$I$10,"",VLOOKUP(A19,'Q1.SL'!B:F,3,FALSE))</f>
        <v>František</v>
      </c>
      <c r="F19" s="20" t="str">
        <f>IF(C19&gt;'Inf.'!$I$10,"",VLOOKUP(A19,'Q1.SL'!B:F,4,FALSE))</f>
        <v>SVK</v>
      </c>
      <c r="G19" s="20">
        <f>IF(C19&gt;'Inf.'!$I$10,"",VLOOKUP(A19,'Q1.SL'!B:F,5,FALSE))</f>
        <v>33</v>
      </c>
      <c r="H19" s="42"/>
      <c r="I19" s="42"/>
      <c r="J19" s="43"/>
      <c r="K19" s="42"/>
      <c r="L19" s="12">
        <f>_xlfn.IFERROR(IF(C19&gt;'Inf.'!$I$10,"",I19),"")</f>
        <v>0</v>
      </c>
      <c r="M19" s="8">
        <f>_xlfn.IFERROR(IF('Inf.'!$C$10="Onsight",IF(L19="TOP",10^7+(10-J19)+(3-K19)*10,L19*10^5+(3-K19)*10),IF(L19="TOP",10^7+(3-K19)*10,L19*10^5+(3-K19)*10)),"")</f>
        <v>30</v>
      </c>
      <c r="N19" s="8">
        <f t="shared" si="1"/>
        <v>1</v>
      </c>
      <c r="O19" s="8">
        <f>_xlfn.IFERROR(N19*100+'Rec.'!I12,"")</f>
        <v>100.6634055445233</v>
      </c>
      <c r="P19" s="8">
        <f t="shared" si="2"/>
        <v>11</v>
      </c>
    </row>
    <row r="20" spans="1:16" ht="21.95" customHeight="1">
      <c r="A20" s="8">
        <f t="shared" si="3"/>
        <v>17</v>
      </c>
      <c r="B20" s="8">
        <f t="shared" si="0"/>
        <v>8</v>
      </c>
      <c r="C20" s="20">
        <f>IF('Rec.'!H13&gt;0,COUNT('Rec.'!H$2:H13),"")</f>
        <v>12</v>
      </c>
      <c r="D20" s="21" t="str">
        <f>IF(C20&gt;'Inf.'!$I$10,"",VLOOKUP(A20,'Q1.SL'!B:F,2,FALSE))</f>
        <v>Pawlovski</v>
      </c>
      <c r="E20" s="21" t="str">
        <f>IF(C20&gt;'Inf.'!$I$10,"",VLOOKUP(A20,'Q1.SL'!B:F,3,FALSE))</f>
        <v>Pavel</v>
      </c>
      <c r="F20" s="20" t="str">
        <f>IF(C20&gt;'Inf.'!$I$10,"",VLOOKUP(A20,'Q1.SL'!B:F,4,FALSE))</f>
        <v>POL</v>
      </c>
      <c r="G20" s="20">
        <f>IF(C20&gt;'Inf.'!$I$10,"",VLOOKUP(A20,'Q1.SL'!B:F,5,FALSE))</f>
        <v>34</v>
      </c>
      <c r="H20" s="42"/>
      <c r="I20" s="42"/>
      <c r="J20" s="43"/>
      <c r="K20" s="42"/>
      <c r="L20" s="12">
        <f>_xlfn.IFERROR(IF(C20&gt;'Inf.'!$I$10,"",I20),"")</f>
        <v>0</v>
      </c>
      <c r="M20" s="8">
        <f>_xlfn.IFERROR(IF('Inf.'!$C$10="Onsight",IF(L20="TOP",10^7+(10-J20)+(3-K20)*10,L20*10^5+(3-K20)*10),IF(L20="TOP",10^7+(3-K20)*10,L20*10^5+(3-K20)*10)),"")</f>
        <v>30</v>
      </c>
      <c r="N20" s="8">
        <f t="shared" si="1"/>
        <v>1</v>
      </c>
      <c r="O20" s="8">
        <f>_xlfn.IFERROR(N20*100+'Rec.'!I13,"")</f>
        <v>100.60878781491644</v>
      </c>
      <c r="P20" s="8">
        <f t="shared" si="2"/>
        <v>8</v>
      </c>
    </row>
    <row r="21" spans="1:16" ht="21.95" customHeight="1">
      <c r="A21" s="8">
        <f t="shared" si="3"/>
        <v>1</v>
      </c>
      <c r="B21" s="8">
        <f t="shared" si="0"/>
        <v>12</v>
      </c>
      <c r="C21" s="20">
        <f>IF('Rec.'!H14&gt;0,COUNT('Rec.'!H$2:H14),"")</f>
        <v>13</v>
      </c>
      <c r="D21" s="21" t="str">
        <f>IF(C21&gt;'Inf.'!$I$10,"",VLOOKUP(A21,'Q1.SL'!B:F,2,FALSE))</f>
        <v>Mrovčák</v>
      </c>
      <c r="E21" s="21" t="str">
        <f>IF(C21&gt;'Inf.'!$I$10,"",VLOOKUP(A21,'Q1.SL'!B:F,3,FALSE))</f>
        <v>Miroslav</v>
      </c>
      <c r="F21" s="20" t="str">
        <f>IF(C21&gt;'Inf.'!$I$10,"",VLOOKUP(A21,'Q1.SL'!B:F,4,FALSE))</f>
        <v>SVK</v>
      </c>
      <c r="G21" s="20">
        <f>IF(C21&gt;'Inf.'!$I$10,"",VLOOKUP(A21,'Q1.SL'!B:F,5,FALSE))</f>
        <v>32</v>
      </c>
      <c r="H21" s="42"/>
      <c r="I21" s="42"/>
      <c r="J21" s="43"/>
      <c r="K21" s="42"/>
      <c r="L21" s="12">
        <f>_xlfn.IFERROR(IF(C21&gt;'Inf.'!$I$10,"",I21),"")</f>
        <v>0</v>
      </c>
      <c r="M21" s="8">
        <f>_xlfn.IFERROR(IF('Inf.'!$C$10="Onsight",IF(L21="TOP",10^7+(10-J21)+(3-K21)*10,L21*10^5+(3-K21)*10),IF(L21="TOP",10^7+(3-K21)*10,L21*10^5+(3-K21)*10)),"")</f>
        <v>30</v>
      </c>
      <c r="N21" s="8">
        <f t="shared" si="1"/>
        <v>1</v>
      </c>
      <c r="O21" s="8">
        <f>_xlfn.IFERROR(N21*100+'Rec.'!I14,"")</f>
        <v>100.71568306098663</v>
      </c>
      <c r="P21" s="8">
        <f t="shared" si="2"/>
        <v>12</v>
      </c>
    </row>
    <row r="22" spans="1:16" ht="21.95" customHeight="1">
      <c r="A22" s="8">
        <f t="shared" si="3"/>
        <v>2</v>
      </c>
      <c r="B22" s="8">
        <f t="shared" si="0"/>
        <v>2</v>
      </c>
      <c r="C22" s="20">
        <f>IF('Rec.'!H15&gt;0,COUNT('Rec.'!H$2:H15),"")</f>
        <v>14</v>
      </c>
      <c r="D22" s="21" t="str">
        <f>IF(C22&gt;'Inf.'!$I$10,"",VLOOKUP(A22,'Q1.SL'!B:F,2,FALSE))</f>
        <v>Nečej</v>
      </c>
      <c r="E22" s="21" t="str">
        <f>IF(C22&gt;'Inf.'!$I$10,"",VLOOKUP(A22,'Q1.SL'!B:F,3,FALSE))</f>
        <v>Martin</v>
      </c>
      <c r="F22" s="20" t="str">
        <f>IF(C22&gt;'Inf.'!$I$10,"",VLOOKUP(A22,'Q1.SL'!B:F,4,FALSE))</f>
        <v>SVK</v>
      </c>
      <c r="G22" s="20">
        <f>IF(C22&gt;'Inf.'!$I$10,"",VLOOKUP(A22,'Q1.SL'!B:F,5,FALSE))</f>
        <v>69</v>
      </c>
      <c r="H22" s="42"/>
      <c r="I22" s="42"/>
      <c r="J22" s="43"/>
      <c r="K22" s="42"/>
      <c r="L22" s="12">
        <f>_xlfn.IFERROR(IF(C22&gt;'Inf.'!$I$10,"",I22),"")</f>
        <v>0</v>
      </c>
      <c r="M22" s="8">
        <f>_xlfn.IFERROR(IF('Inf.'!$C$10="Onsight",IF(L22="TOP",10^7+(10-J22)+(3-K22)*10,L22*10^5+(3-K22)*10),IF(L22="TOP",10^7+(3-K22)*10,L22*10^5+(3-K22)*10)),"")</f>
        <v>30</v>
      </c>
      <c r="N22" s="8">
        <f t="shared" si="1"/>
        <v>1</v>
      </c>
      <c r="O22" s="8">
        <f>_xlfn.IFERROR(N22*100+'Rec.'!I15,"")</f>
        <v>100.28982587101858</v>
      </c>
      <c r="P22" s="8">
        <f t="shared" si="2"/>
        <v>2</v>
      </c>
    </row>
    <row r="23" spans="1:16" ht="21.95" customHeight="1">
      <c r="A23" s="8">
        <f t="shared" si="3"/>
        <v>3</v>
      </c>
      <c r="B23" s="8">
        <f t="shared" si="0"/>
        <v>13</v>
      </c>
      <c r="C23" s="20">
        <f>IF('Rec.'!H16&gt;0,COUNT('Rec.'!H$2:H16),"")</f>
        <v>15</v>
      </c>
      <c r="D23" s="21" t="str">
        <f>IF(C23&gt;'Inf.'!$I$10,"",VLOOKUP(A23,'Q1.SL'!B:F,2,FALSE))</f>
        <v>Mikel</v>
      </c>
      <c r="E23" s="21" t="str">
        <f>IF(C23&gt;'Inf.'!$I$10,"",VLOOKUP(A23,'Q1.SL'!B:F,3,FALSE))</f>
        <v>Jan</v>
      </c>
      <c r="F23" s="20" t="str">
        <f>IF(C23&gt;'Inf.'!$I$10,"",VLOOKUP(A23,'Q1.SL'!B:F,4,FALSE))</f>
        <v>CZE</v>
      </c>
      <c r="G23" s="20">
        <f>IF(C23&gt;'Inf.'!$I$10,"",VLOOKUP(A23,'Q1.SL'!B:F,5,FALSE))</f>
        <v>31</v>
      </c>
      <c r="H23" s="42"/>
      <c r="I23" s="42"/>
      <c r="J23" s="43"/>
      <c r="K23" s="42"/>
      <c r="L23" s="12">
        <f>_xlfn.IFERROR(IF(C23&gt;'Inf.'!$I$10,"",I23),"")</f>
        <v>0</v>
      </c>
      <c r="M23" s="8">
        <f>_xlfn.IFERROR(IF('Inf.'!$C$10="Onsight",IF(L23="TOP",10^7+(10-J23)+(3-K23)*10,L23*10^5+(3-K23)*10),IF(L23="TOP",10^7+(3-K23)*10,L23*10^5+(3-K23)*10)),"")</f>
        <v>30</v>
      </c>
      <c r="N23" s="8">
        <f t="shared" si="1"/>
        <v>1</v>
      </c>
      <c r="O23" s="8">
        <f>_xlfn.IFERROR(N23*100+'Rec.'!I16,"")</f>
        <v>100.7659925921917</v>
      </c>
      <c r="P23" s="8">
        <f t="shared" si="2"/>
        <v>13</v>
      </c>
    </row>
    <row r="24" spans="1:16" ht="21.95" customHeight="1">
      <c r="A24" s="8">
        <f t="shared" si="3"/>
        <v>4</v>
      </c>
      <c r="B24" s="8">
        <f t="shared" si="0"/>
        <v>3</v>
      </c>
      <c r="C24" s="20">
        <f>IF('Rec.'!H17&gt;0,COUNT('Rec.'!H$2:H17),"")</f>
        <v>16</v>
      </c>
      <c r="D24" s="21" t="str">
        <f>IF(C24&gt;'Inf.'!$I$10,"",VLOOKUP(A24,'Q1.SL'!B:F,2,FALSE))</f>
        <v>Stryhala</v>
      </c>
      <c r="E24" s="21" t="str">
        <f>IF(C24&gt;'Inf.'!$I$10,"",VLOOKUP(A24,'Q1.SL'!B:F,3,FALSE))</f>
        <v>Miroslaw</v>
      </c>
      <c r="F24" s="20" t="str">
        <f>IF(C24&gt;'Inf.'!$I$10,"",VLOOKUP(A24,'Q1.SL'!B:F,4,FALSE))</f>
        <v>POL</v>
      </c>
      <c r="G24" s="20">
        <f>IF(C24&gt;'Inf.'!$I$10,"",VLOOKUP(A24,'Q1.SL'!B:F,5,FALSE))</f>
        <v>52</v>
      </c>
      <c r="H24" s="42"/>
      <c r="I24" s="42"/>
      <c r="J24" s="43"/>
      <c r="K24" s="42"/>
      <c r="L24" s="12">
        <f>_xlfn.IFERROR(IF(C24&gt;'Inf.'!$I$10,"",I24),"")</f>
        <v>0</v>
      </c>
      <c r="M24" s="8">
        <f>_xlfn.IFERROR(IF('Inf.'!$C$10="Onsight",IF(L24="TOP",10^7+(10-J24)+(3-K24)*10,L24*10^5+(3-K24)*10),IF(L24="TOP",10^7+(3-K24)*10,L24*10^5+(3-K24)*10)),"")</f>
        <v>30</v>
      </c>
      <c r="N24" s="8">
        <f t="shared" si="1"/>
        <v>1</v>
      </c>
      <c r="O24" s="8">
        <f>_xlfn.IFERROR(N24*100+'Rec.'!I17,"")</f>
        <v>100.40484899020107</v>
      </c>
      <c r="P24" s="8">
        <f t="shared" si="2"/>
        <v>3</v>
      </c>
    </row>
    <row r="25" spans="1:16" ht="21.95" customHeight="1">
      <c r="A25" s="8">
        <f t="shared" si="3"/>
        <v>5</v>
      </c>
      <c r="B25" s="8">
        <f t="shared" si="0"/>
        <v>14</v>
      </c>
      <c r="C25" s="20">
        <f>IF('Rec.'!H18&gt;0,COUNT('Rec.'!H$2:H18),"")</f>
        <v>17</v>
      </c>
      <c r="D25" s="21" t="str">
        <f>IF(C25&gt;'Inf.'!$I$10,"",VLOOKUP(A25,'Q1.SL'!B:F,2,FALSE))</f>
        <v>Šustr</v>
      </c>
      <c r="E25" s="21" t="str">
        <f>IF(C25&gt;'Inf.'!$I$10,"",VLOOKUP(A25,'Q1.SL'!B:F,3,FALSE))</f>
        <v>Ján</v>
      </c>
      <c r="F25" s="20" t="str">
        <f>IF(C25&gt;'Inf.'!$I$10,"",VLOOKUP(A25,'Q1.SL'!B:F,4,FALSE))</f>
        <v>SVK</v>
      </c>
      <c r="G25" s="20">
        <f>IF(C25&gt;'Inf.'!$I$10,"",VLOOKUP(A25,'Q1.SL'!B:F,5,FALSE))</f>
        <v>55</v>
      </c>
      <c r="H25" s="42"/>
      <c r="I25" s="42"/>
      <c r="J25" s="43"/>
      <c r="K25" s="42"/>
      <c r="L25" s="12">
        <f>_xlfn.IFERROR(IF(C25&gt;'Inf.'!$I$10,"",I25),"")</f>
        <v>0</v>
      </c>
      <c r="M25" s="8">
        <f>_xlfn.IFERROR(IF('Inf.'!$C$10="Onsight",IF(L25="TOP",10^7+(10-J25)+(3-K25)*10,L25*10^5+(3-K25)*10),IF(L25="TOP",10^7+(3-K25)*10,L25*10^5+(3-K25)*10)),"")</f>
        <v>30</v>
      </c>
      <c r="N25" s="8">
        <f t="shared" si="1"/>
        <v>1</v>
      </c>
      <c r="O25" s="8">
        <f>_xlfn.IFERROR(N25*100+'Rec.'!I18,"")</f>
        <v>100.8243173174561</v>
      </c>
      <c r="P25" s="8">
        <f t="shared" si="2"/>
        <v>14</v>
      </c>
    </row>
    <row r="26" spans="1:16" ht="21.95" customHeight="1">
      <c r="A26" s="8" t="str">
        <f t="shared" si="3"/>
        <v/>
      </c>
      <c r="B26" s="8" t="str">
        <f t="shared" si="0"/>
        <v/>
      </c>
      <c r="C26" s="20" t="str">
        <f>IF('Rec.'!H19&gt;0,COUNT('Rec.'!H$2:H19),"")</f>
        <v/>
      </c>
      <c r="D26" s="21" t="str">
        <f>IF(C26&gt;'Inf.'!$I$10,"",VLOOKUP(A26,'Q1.SL'!B:F,2,FALSE))</f>
        <v/>
      </c>
      <c r="E26" s="21" t="str">
        <f>IF(C26&gt;'Inf.'!$I$10,"",VLOOKUP(A26,'Q1.SL'!B:F,3,FALSE))</f>
        <v/>
      </c>
      <c r="F26" s="20" t="str">
        <f>IF(C26&gt;'Inf.'!$I$10,"",VLOOKUP(A26,'Q1.SL'!B:F,4,FALSE))</f>
        <v/>
      </c>
      <c r="G26" s="20" t="str">
        <f>IF(C26&gt;'Inf.'!$I$10,"",VLOOKUP(A26,'Q1.SL'!B:F,5,FALSE))</f>
        <v/>
      </c>
      <c r="H26" s="42"/>
      <c r="I26" s="42"/>
      <c r="J26" s="43"/>
      <c r="K26" s="42"/>
      <c r="L26" s="12" t="str">
        <f>_xlfn.IFERROR(IF(C26&gt;'Inf.'!$I$10,"",I26),"")</f>
        <v/>
      </c>
      <c r="M26" s="8" t="str">
        <f>_xlfn.IFERROR(IF('Inf.'!$C$10="Onsight",IF(L26="TOP",10^7+(10-J26)+(3-K26)*10,L26*10^5+(3-K26)*10),IF(L26="TOP",10^7+(3-K26)*10,L26*10^5+(3-K26)*10)),"")</f>
        <v/>
      </c>
      <c r="N26" s="8" t="str">
        <f t="shared" si="1"/>
        <v/>
      </c>
      <c r="O26" s="8" t="str">
        <f>_xlfn.IFERROR(N26*100+'Rec.'!I19,"")</f>
        <v/>
      </c>
      <c r="P26" s="8" t="str">
        <f t="shared" si="2"/>
        <v/>
      </c>
    </row>
    <row r="27" spans="1:16" ht="21.95" customHeight="1">
      <c r="A27" s="8" t="str">
        <f t="shared" si="3"/>
        <v/>
      </c>
      <c r="B27" s="8" t="str">
        <f t="shared" si="0"/>
        <v/>
      </c>
      <c r="C27" s="20" t="str">
        <f>IF('Rec.'!H20&gt;0,COUNT('Rec.'!H$2:H20),"")</f>
        <v/>
      </c>
      <c r="D27" s="21" t="str">
        <f>IF(C27&gt;'Inf.'!$I$10,"",VLOOKUP(A27,'Q1.SL'!B:F,2,FALSE))</f>
        <v/>
      </c>
      <c r="E27" s="21" t="str">
        <f>IF(C27&gt;'Inf.'!$I$10,"",VLOOKUP(A27,'Q1.SL'!B:F,3,FALSE))</f>
        <v/>
      </c>
      <c r="F27" s="20" t="str">
        <f>IF(C27&gt;'Inf.'!$I$10,"",VLOOKUP(A27,'Q1.SL'!B:F,4,FALSE))</f>
        <v/>
      </c>
      <c r="G27" s="20" t="str">
        <f>IF(C27&gt;'Inf.'!$I$10,"",VLOOKUP(A27,'Q1.SL'!B:F,5,FALSE))</f>
        <v/>
      </c>
      <c r="H27" s="42"/>
      <c r="I27" s="42"/>
      <c r="J27" s="43"/>
      <c r="K27" s="42"/>
      <c r="L27" s="12" t="str">
        <f>_xlfn.IFERROR(IF(C27&gt;'Inf.'!$I$10,"",I27),"")</f>
        <v/>
      </c>
      <c r="M27" s="8" t="str">
        <f>_xlfn.IFERROR(IF('Inf.'!$C$10="Onsight",IF(L27="TOP",10^7+(10-J27)+(3-K27)*10,L27*10^5+(3-K27)*10),IF(L27="TOP",10^7+(3-K27)*10,L27*10^5+(3-K27)*10)),"")</f>
        <v/>
      </c>
      <c r="N27" s="8" t="str">
        <f t="shared" si="1"/>
        <v/>
      </c>
      <c r="O27" s="8" t="str">
        <f>_xlfn.IFERROR(N27*100+'Rec.'!I20,"")</f>
        <v/>
      </c>
      <c r="P27" s="8" t="str">
        <f t="shared" si="2"/>
        <v/>
      </c>
    </row>
    <row r="28" spans="1:16" ht="21.95" customHeight="1">
      <c r="A28" s="8" t="str">
        <f t="shared" si="3"/>
        <v/>
      </c>
      <c r="B28" s="8" t="str">
        <f t="shared" si="0"/>
        <v/>
      </c>
      <c r="C28" s="20" t="str">
        <f>IF('Rec.'!H21&gt;0,COUNT('Rec.'!H$2:H21),"")</f>
        <v/>
      </c>
      <c r="D28" s="21" t="str">
        <f>IF(C28&gt;'Inf.'!$I$10,"",VLOOKUP(A28,'Q1.SL'!B:F,2,FALSE))</f>
        <v/>
      </c>
      <c r="E28" s="21" t="str">
        <f>IF(C28&gt;'Inf.'!$I$10,"",VLOOKUP(A28,'Q1.SL'!B:F,3,FALSE))</f>
        <v/>
      </c>
      <c r="F28" s="20" t="str">
        <f>IF(C28&gt;'Inf.'!$I$10,"",VLOOKUP(A28,'Q1.SL'!B:F,4,FALSE))</f>
        <v/>
      </c>
      <c r="G28" s="20" t="str">
        <f>IF(C28&gt;'Inf.'!$I$10,"",VLOOKUP(A28,'Q1.SL'!B:F,5,FALSE))</f>
        <v/>
      </c>
      <c r="H28" s="42"/>
      <c r="I28" s="42"/>
      <c r="J28" s="43"/>
      <c r="K28" s="42"/>
      <c r="L28" s="12" t="str">
        <f>_xlfn.IFERROR(IF(C28&gt;'Inf.'!$I$10,"",I28),"")</f>
        <v/>
      </c>
      <c r="M28" s="8" t="str">
        <f>_xlfn.IFERROR(IF('Inf.'!$C$10="Onsight",IF(L28="TOP",10^7+(10-J28)+(3-K28)*10,L28*10^5+(3-K28)*10),IF(L28="TOP",10^7+(3-K28)*10,L28*10^5+(3-K28)*10)),"")</f>
        <v/>
      </c>
      <c r="N28" s="8" t="str">
        <f t="shared" si="1"/>
        <v/>
      </c>
      <c r="O28" s="8" t="str">
        <f>_xlfn.IFERROR(N28*100+'Rec.'!I21,"")</f>
        <v/>
      </c>
      <c r="P28" s="8" t="str">
        <f t="shared" si="2"/>
        <v/>
      </c>
    </row>
    <row r="29" spans="1:16" ht="21.95" customHeight="1">
      <c r="A29" s="8" t="str">
        <f t="shared" si="3"/>
        <v/>
      </c>
      <c r="B29" s="8" t="str">
        <f t="shared" si="0"/>
        <v/>
      </c>
      <c r="C29" s="20" t="str">
        <f>IF('Rec.'!H22&gt;0,COUNT('Rec.'!H$2:H22),"")</f>
        <v/>
      </c>
      <c r="D29" s="21" t="str">
        <f>IF(C29&gt;'Inf.'!$I$10,"",VLOOKUP(A29,'Q1.SL'!B:F,2,FALSE))</f>
        <v/>
      </c>
      <c r="E29" s="21" t="str">
        <f>IF(C29&gt;'Inf.'!$I$10,"",VLOOKUP(A29,'Q1.SL'!B:F,3,FALSE))</f>
        <v/>
      </c>
      <c r="F29" s="20" t="str">
        <f>IF(C29&gt;'Inf.'!$I$10,"",VLOOKUP(A29,'Q1.SL'!B:F,4,FALSE))</f>
        <v/>
      </c>
      <c r="G29" s="20" t="str">
        <f>IF(C29&gt;'Inf.'!$I$10,"",VLOOKUP(A29,'Q1.SL'!B:F,5,FALSE))</f>
        <v/>
      </c>
      <c r="H29" s="42"/>
      <c r="I29" s="42"/>
      <c r="J29" s="43"/>
      <c r="K29" s="42"/>
      <c r="L29" s="12" t="str">
        <f>_xlfn.IFERROR(IF(C29&gt;'Inf.'!$I$10,"",I29),"")</f>
        <v/>
      </c>
      <c r="M29" s="8" t="str">
        <f>_xlfn.IFERROR(IF('Inf.'!$C$10="Onsight",IF(L29="TOP",10^7+(10-J29)+(3-K29)*10,L29*10^5+(3-K29)*10),IF(L29="TOP",10^7+(3-K29)*10,L29*10^5+(3-K29)*10)),"")</f>
        <v/>
      </c>
      <c r="N29" s="8" t="str">
        <f t="shared" si="1"/>
        <v/>
      </c>
      <c r="O29" s="8" t="str">
        <f>_xlfn.IFERROR(N29*100+'Rec.'!I22,"")</f>
        <v/>
      </c>
      <c r="P29" s="8" t="str">
        <f t="shared" si="2"/>
        <v/>
      </c>
    </row>
    <row r="30" spans="1:16" ht="21.95" customHeight="1">
      <c r="A30" s="8" t="str">
        <f t="shared" si="3"/>
        <v/>
      </c>
      <c r="B30" s="8" t="str">
        <f t="shared" si="0"/>
        <v/>
      </c>
      <c r="C30" s="20" t="str">
        <f>IF('Rec.'!H23&gt;0,COUNT('Rec.'!H$2:H23),"")</f>
        <v/>
      </c>
      <c r="D30" s="21" t="str">
        <f>IF(C30&gt;'Inf.'!$I$10,"",VLOOKUP(A30,'Q1.SL'!B:F,2,FALSE))</f>
        <v/>
      </c>
      <c r="E30" s="21" t="str">
        <f>IF(C30&gt;'Inf.'!$I$10,"",VLOOKUP(A30,'Q1.SL'!B:F,3,FALSE))</f>
        <v/>
      </c>
      <c r="F30" s="20" t="str">
        <f>IF(C30&gt;'Inf.'!$I$10,"",VLOOKUP(A30,'Q1.SL'!B:F,4,FALSE))</f>
        <v/>
      </c>
      <c r="G30" s="20" t="str">
        <f>IF(C30&gt;'Inf.'!$I$10,"",VLOOKUP(A30,'Q1.SL'!B:F,5,FALSE))</f>
        <v/>
      </c>
      <c r="H30" s="42"/>
      <c r="I30" s="42"/>
      <c r="J30" s="43"/>
      <c r="K30" s="42"/>
      <c r="L30" s="12" t="str">
        <f>_xlfn.IFERROR(IF(C30&gt;'Inf.'!$I$10,"",I30),"")</f>
        <v/>
      </c>
      <c r="M30" s="8" t="str">
        <f>_xlfn.IFERROR(IF('Inf.'!$C$10="Onsight",IF(L30="TOP",10^7+(10-J30)+(3-K30)*10,L30*10^5+(3-K30)*10),IF(L30="TOP",10^7+(3-K30)*10,L30*10^5+(3-K30)*10)),"")</f>
        <v/>
      </c>
      <c r="N30" s="8" t="str">
        <f t="shared" si="1"/>
        <v/>
      </c>
      <c r="O30" s="8" t="str">
        <f>_xlfn.IFERROR(N30*100+'Rec.'!I23,"")</f>
        <v/>
      </c>
      <c r="P30" s="8" t="str">
        <f t="shared" si="2"/>
        <v/>
      </c>
    </row>
    <row r="31" spans="1:16" ht="21.95" customHeight="1">
      <c r="A31" s="8" t="str">
        <f t="shared" si="3"/>
        <v/>
      </c>
      <c r="B31" s="8" t="str">
        <f t="shared" si="0"/>
        <v/>
      </c>
      <c r="C31" s="20" t="str">
        <f>IF('Rec.'!H24&gt;0,COUNT('Rec.'!H$2:H24),"")</f>
        <v/>
      </c>
      <c r="D31" s="21" t="str">
        <f>IF(C31&gt;'Inf.'!$I$10,"",VLOOKUP(A31,'Q1.SL'!B:F,2,FALSE))</f>
        <v/>
      </c>
      <c r="E31" s="21" t="str">
        <f>IF(C31&gt;'Inf.'!$I$10,"",VLOOKUP(A31,'Q1.SL'!B:F,3,FALSE))</f>
        <v/>
      </c>
      <c r="F31" s="20" t="str">
        <f>IF(C31&gt;'Inf.'!$I$10,"",VLOOKUP(A31,'Q1.SL'!B:F,4,FALSE))</f>
        <v/>
      </c>
      <c r="G31" s="20" t="str">
        <f>IF(C31&gt;'Inf.'!$I$10,"",VLOOKUP(A31,'Q1.SL'!B:F,5,FALSE))</f>
        <v/>
      </c>
      <c r="H31" s="42"/>
      <c r="I31" s="42"/>
      <c r="J31" s="43"/>
      <c r="K31" s="42"/>
      <c r="L31" s="12" t="str">
        <f>_xlfn.IFERROR(IF(C31&gt;'Inf.'!$I$10,"",I31),"")</f>
        <v/>
      </c>
      <c r="M31" s="8" t="str">
        <f>_xlfn.IFERROR(IF('Inf.'!$C$10="Onsight",IF(L31="TOP",10^7+(10-J31)+(3-K31)*10,L31*10^5+(3-K31)*10),IF(L31="TOP",10^7+(3-K31)*10,L31*10^5+(3-K31)*10)),"")</f>
        <v/>
      </c>
      <c r="N31" s="8" t="str">
        <f t="shared" si="1"/>
        <v/>
      </c>
      <c r="O31" s="8" t="str">
        <f>_xlfn.IFERROR(N31*100+'Rec.'!I24,"")</f>
        <v/>
      </c>
      <c r="P31" s="8" t="str">
        <f t="shared" si="2"/>
        <v/>
      </c>
    </row>
    <row r="32" spans="1:16" ht="21.95" customHeight="1">
      <c r="A32" s="8" t="str">
        <f t="shared" si="3"/>
        <v/>
      </c>
      <c r="B32" s="8" t="str">
        <f t="shared" si="0"/>
        <v/>
      </c>
      <c r="C32" s="20" t="str">
        <f>IF('Rec.'!H25&gt;0,COUNT('Rec.'!H$2:H25),"")</f>
        <v/>
      </c>
      <c r="D32" s="21" t="str">
        <f>IF(C32&gt;'Inf.'!$I$10,"",VLOOKUP(A32,'Q1.SL'!B:F,2,FALSE))</f>
        <v/>
      </c>
      <c r="E32" s="21" t="str">
        <f>IF(C32&gt;'Inf.'!$I$10,"",VLOOKUP(A32,'Q1.SL'!B:F,3,FALSE))</f>
        <v/>
      </c>
      <c r="F32" s="20" t="str">
        <f>IF(C32&gt;'Inf.'!$I$10,"",VLOOKUP(A32,'Q1.SL'!B:F,4,FALSE))</f>
        <v/>
      </c>
      <c r="G32" s="20" t="str">
        <f>IF(C32&gt;'Inf.'!$I$10,"",VLOOKUP(A32,'Q1.SL'!B:F,5,FALSE))</f>
        <v/>
      </c>
      <c r="H32" s="42"/>
      <c r="I32" s="42"/>
      <c r="J32" s="43"/>
      <c r="K32" s="42"/>
      <c r="L32" s="12" t="str">
        <f>_xlfn.IFERROR(IF(C32&gt;'Inf.'!$I$10,"",I32),"")</f>
        <v/>
      </c>
      <c r="M32" s="8" t="str">
        <f>_xlfn.IFERROR(IF('Inf.'!$C$10="Onsight",IF(L32="TOP",10^7+(10-J32)+(3-K32)*10,L32*10^5+(3-K32)*10),IF(L32="TOP",10^7+(3-K32)*10,L32*10^5+(3-K32)*10)),"")</f>
        <v/>
      </c>
      <c r="N32" s="8" t="str">
        <f t="shared" si="1"/>
        <v/>
      </c>
      <c r="O32" s="8" t="str">
        <f>_xlfn.IFERROR(N32*100+'Rec.'!I25,"")</f>
        <v/>
      </c>
      <c r="P32" s="8" t="str">
        <f t="shared" si="2"/>
        <v/>
      </c>
    </row>
    <row r="33" spans="1:16" ht="21.95" customHeight="1">
      <c r="A33" s="8" t="str">
        <f t="shared" si="3"/>
        <v/>
      </c>
      <c r="B33" s="8" t="str">
        <f t="shared" si="0"/>
        <v/>
      </c>
      <c r="C33" s="20" t="str">
        <f>IF('Rec.'!H26&gt;0,COUNT('Rec.'!H$2:H26),"")</f>
        <v/>
      </c>
      <c r="D33" s="21" t="str">
        <f>IF(C33&gt;'Inf.'!$I$10,"",VLOOKUP(A33,'Q1.SL'!B:F,2,FALSE))</f>
        <v/>
      </c>
      <c r="E33" s="21" t="str">
        <f>IF(C33&gt;'Inf.'!$I$10,"",VLOOKUP(A33,'Q1.SL'!B:F,3,FALSE))</f>
        <v/>
      </c>
      <c r="F33" s="20" t="str">
        <f>IF(C33&gt;'Inf.'!$I$10,"",VLOOKUP(A33,'Q1.SL'!B:F,4,FALSE))</f>
        <v/>
      </c>
      <c r="G33" s="20" t="str">
        <f>IF(C33&gt;'Inf.'!$I$10,"",VLOOKUP(A33,'Q1.SL'!B:F,5,FALSE))</f>
        <v/>
      </c>
      <c r="H33" s="42"/>
      <c r="I33" s="42"/>
      <c r="J33" s="43"/>
      <c r="K33" s="42"/>
      <c r="L33" s="12" t="str">
        <f>_xlfn.IFERROR(IF(C33&gt;'Inf.'!$I$10,"",I33),"")</f>
        <v/>
      </c>
      <c r="M33" s="8" t="str">
        <f>_xlfn.IFERROR(IF('Inf.'!$C$10="Onsight",IF(L33="TOP",10^7+(10-J33)+(3-K33)*10,L33*10^5+(3-K33)*10),IF(L33="TOP",10^7+(3-K33)*10,L33*10^5+(3-K33)*10)),"")</f>
        <v/>
      </c>
      <c r="N33" s="8" t="str">
        <f t="shared" si="1"/>
        <v/>
      </c>
      <c r="O33" s="8" t="str">
        <f>_xlfn.IFERROR(N33*100+'Rec.'!I26,"")</f>
        <v/>
      </c>
      <c r="P33" s="8" t="str">
        <f t="shared" si="2"/>
        <v/>
      </c>
    </row>
    <row r="34" spans="1:16" ht="21.95" customHeight="1">
      <c r="A34" s="8" t="str">
        <f t="shared" si="3"/>
        <v/>
      </c>
      <c r="B34" s="8" t="str">
        <f t="shared" si="0"/>
        <v/>
      </c>
      <c r="C34" s="20" t="str">
        <f>IF('Rec.'!H27&gt;0,COUNT('Rec.'!H$2:H27),"")</f>
        <v/>
      </c>
      <c r="D34" s="21" t="str">
        <f>IF(C34&gt;'Inf.'!$I$10,"",VLOOKUP(A34,'Q1.SL'!B:F,2,FALSE))</f>
        <v/>
      </c>
      <c r="E34" s="21" t="str">
        <f>IF(C34&gt;'Inf.'!$I$10,"",VLOOKUP(A34,'Q1.SL'!B:F,3,FALSE))</f>
        <v/>
      </c>
      <c r="F34" s="20" t="str">
        <f>IF(C34&gt;'Inf.'!$I$10,"",VLOOKUP(A34,'Q1.SL'!B:F,4,FALSE))</f>
        <v/>
      </c>
      <c r="G34" s="20" t="str">
        <f>IF(C34&gt;'Inf.'!$I$10,"",VLOOKUP(A34,'Q1.SL'!B:F,5,FALSE))</f>
        <v/>
      </c>
      <c r="H34" s="42"/>
      <c r="I34" s="42"/>
      <c r="J34" s="43"/>
      <c r="K34" s="42"/>
      <c r="L34" s="12" t="str">
        <f>_xlfn.IFERROR(IF(C34&gt;'Inf.'!$I$10,"",I34),"")</f>
        <v/>
      </c>
      <c r="M34" s="8" t="str">
        <f>_xlfn.IFERROR(IF('Inf.'!$C$10="Onsight",IF(L34="TOP",10^7+(10-J34)+(3-K34)*10,L34*10^5+(3-K34)*10),IF(L34="TOP",10^7+(3-K34)*10,L34*10^5+(3-K34)*10)),"")</f>
        <v/>
      </c>
      <c r="N34" s="8" t="str">
        <f t="shared" si="1"/>
        <v/>
      </c>
      <c r="O34" s="8" t="str">
        <f>_xlfn.IFERROR(N34*100+'Rec.'!I27,"")</f>
        <v/>
      </c>
      <c r="P34" s="8" t="str">
        <f t="shared" si="2"/>
        <v/>
      </c>
    </row>
    <row r="35" spans="1:16" ht="21.95" customHeight="1">
      <c r="A35" s="8" t="str">
        <f t="shared" si="3"/>
        <v/>
      </c>
      <c r="B35" s="8" t="str">
        <f t="shared" si="0"/>
        <v/>
      </c>
      <c r="C35" s="20" t="str">
        <f>IF('Rec.'!H28&gt;0,COUNT('Rec.'!H$2:H28),"")</f>
        <v/>
      </c>
      <c r="D35" s="21" t="str">
        <f>IF(C35&gt;'Inf.'!$I$10,"",VLOOKUP(A35,'Q1.SL'!B:F,2,FALSE))</f>
        <v/>
      </c>
      <c r="E35" s="21" t="str">
        <f>IF(C35&gt;'Inf.'!$I$10,"",VLOOKUP(A35,'Q1.SL'!B:F,3,FALSE))</f>
        <v/>
      </c>
      <c r="F35" s="20" t="str">
        <f>IF(C35&gt;'Inf.'!$I$10,"",VLOOKUP(A35,'Q1.SL'!B:F,4,FALSE))</f>
        <v/>
      </c>
      <c r="G35" s="20" t="str">
        <f>IF(C35&gt;'Inf.'!$I$10,"",VLOOKUP(A35,'Q1.SL'!B:F,5,FALSE))</f>
        <v/>
      </c>
      <c r="H35" s="42"/>
      <c r="I35" s="42"/>
      <c r="J35" s="43"/>
      <c r="K35" s="42"/>
      <c r="L35" s="12" t="str">
        <f>_xlfn.IFERROR(IF(C35&gt;'Inf.'!$I$10,"",I35),"")</f>
        <v/>
      </c>
      <c r="M35" s="8" t="str">
        <f>_xlfn.IFERROR(IF('Inf.'!$C$10="Onsight",IF(L35="TOP",10^7+(10-J35)+(3-K35)*10,L35*10^5+(3-K35)*10),IF(L35="TOP",10^7+(3-K35)*10,L35*10^5+(3-K35)*10)),"")</f>
        <v/>
      </c>
      <c r="N35" s="8" t="str">
        <f t="shared" si="1"/>
        <v/>
      </c>
      <c r="O35" s="8" t="str">
        <f>_xlfn.IFERROR(N35*100+'Rec.'!I28,"")</f>
        <v/>
      </c>
      <c r="P35" s="8" t="str">
        <f t="shared" si="2"/>
        <v/>
      </c>
    </row>
    <row r="36" spans="1:16" ht="21.95" customHeight="1">
      <c r="A36" s="8" t="str">
        <f t="shared" si="3"/>
        <v/>
      </c>
      <c r="B36" s="8" t="str">
        <f t="shared" si="0"/>
        <v/>
      </c>
      <c r="C36" s="20" t="str">
        <f>IF('Rec.'!H29&gt;0,COUNT('Rec.'!H$2:H29),"")</f>
        <v/>
      </c>
      <c r="D36" s="21" t="str">
        <f>IF(C36&gt;'Inf.'!$I$10,"",VLOOKUP(A36,'Q1.SL'!B:F,2,FALSE))</f>
        <v/>
      </c>
      <c r="E36" s="21" t="str">
        <f>IF(C36&gt;'Inf.'!$I$10,"",VLOOKUP(A36,'Q1.SL'!B:F,3,FALSE))</f>
        <v/>
      </c>
      <c r="F36" s="20" t="str">
        <f>IF(C36&gt;'Inf.'!$I$10,"",VLOOKUP(A36,'Q1.SL'!B:F,4,FALSE))</f>
        <v/>
      </c>
      <c r="G36" s="20" t="str">
        <f>IF(C36&gt;'Inf.'!$I$10,"",VLOOKUP(A36,'Q1.SL'!B:F,5,FALSE))</f>
        <v/>
      </c>
      <c r="H36" s="42"/>
      <c r="I36" s="42"/>
      <c r="J36" s="43"/>
      <c r="K36" s="42"/>
      <c r="L36" s="12" t="str">
        <f>_xlfn.IFERROR(IF(C36&gt;'Inf.'!$I$10,"",I36),"")</f>
        <v/>
      </c>
      <c r="M36" s="8" t="str">
        <f>_xlfn.IFERROR(IF('Inf.'!$C$10="Onsight",IF(L36="TOP",10^7+(10-J36)+(3-K36)*10,L36*10^5+(3-K36)*10),IF(L36="TOP",10^7+(3-K36)*10,L36*10^5+(3-K36)*10)),"")</f>
        <v/>
      </c>
      <c r="N36" s="8" t="str">
        <f t="shared" si="1"/>
        <v/>
      </c>
      <c r="O36" s="8" t="str">
        <f>_xlfn.IFERROR(N36*100+'Rec.'!I29,"")</f>
        <v/>
      </c>
      <c r="P36" s="8" t="str">
        <f t="shared" si="2"/>
        <v/>
      </c>
    </row>
    <row r="37" spans="1:16" ht="21.95" customHeight="1">
      <c r="A37" s="8" t="str">
        <f t="shared" si="3"/>
        <v/>
      </c>
      <c r="B37" s="8" t="str">
        <f t="shared" si="0"/>
        <v/>
      </c>
      <c r="C37" s="20" t="str">
        <f>IF('Rec.'!H30&gt;0,COUNT('Rec.'!H$2:H30),"")</f>
        <v/>
      </c>
      <c r="D37" s="21" t="str">
        <f>IF(C37&gt;'Inf.'!$I$10,"",VLOOKUP(A37,'Q1.SL'!B:F,2,FALSE))</f>
        <v/>
      </c>
      <c r="E37" s="21" t="str">
        <f>IF(C37&gt;'Inf.'!$I$10,"",VLOOKUP(A37,'Q1.SL'!B:F,3,FALSE))</f>
        <v/>
      </c>
      <c r="F37" s="20" t="str">
        <f>IF(C37&gt;'Inf.'!$I$10,"",VLOOKUP(A37,'Q1.SL'!B:F,4,FALSE))</f>
        <v/>
      </c>
      <c r="G37" s="20" t="str">
        <f>IF(C37&gt;'Inf.'!$I$10,"",VLOOKUP(A37,'Q1.SL'!B:F,5,FALSE))</f>
        <v/>
      </c>
      <c r="H37" s="42"/>
      <c r="I37" s="42"/>
      <c r="J37" s="43"/>
      <c r="K37" s="42"/>
      <c r="L37" s="12" t="str">
        <f>_xlfn.IFERROR(IF(C37&gt;'Inf.'!$I$10,"",I37),"")</f>
        <v/>
      </c>
      <c r="M37" s="8" t="str">
        <f>_xlfn.IFERROR(IF('Inf.'!$C$10="Onsight",IF(L37="TOP",10^7+(10-J37)+(3-K37)*10,L37*10^5+(3-K37)*10),IF(L37="TOP",10^7+(3-K37)*10,L37*10^5+(3-K37)*10)),"")</f>
        <v/>
      </c>
      <c r="N37" s="8" t="str">
        <f t="shared" si="1"/>
        <v/>
      </c>
      <c r="O37" s="8" t="str">
        <f>_xlfn.IFERROR(N37*100+'Rec.'!I30,"")</f>
        <v/>
      </c>
      <c r="P37" s="8" t="str">
        <f t="shared" si="2"/>
        <v/>
      </c>
    </row>
    <row r="38" spans="1:16" ht="21.95" customHeight="1">
      <c r="A38" s="8" t="str">
        <f t="shared" si="3"/>
        <v/>
      </c>
      <c r="B38" s="8" t="str">
        <f t="shared" si="0"/>
        <v/>
      </c>
      <c r="C38" s="20" t="str">
        <f>IF('Rec.'!H31&gt;0,COUNT('Rec.'!H$2:H31),"")</f>
        <v/>
      </c>
      <c r="D38" s="21" t="str">
        <f>IF(C38&gt;'Inf.'!$I$10,"",VLOOKUP(A38,'Q1.SL'!B:F,2,FALSE))</f>
        <v/>
      </c>
      <c r="E38" s="21" t="str">
        <f>IF(C38&gt;'Inf.'!$I$10,"",VLOOKUP(A38,'Q1.SL'!B:F,3,FALSE))</f>
        <v/>
      </c>
      <c r="F38" s="20" t="str">
        <f>IF(C38&gt;'Inf.'!$I$10,"",VLOOKUP(A38,'Q1.SL'!B:F,4,FALSE))</f>
        <v/>
      </c>
      <c r="G38" s="20" t="str">
        <f>IF(C38&gt;'Inf.'!$I$10,"",VLOOKUP(A38,'Q1.SL'!B:F,5,FALSE))</f>
        <v/>
      </c>
      <c r="H38" s="42"/>
      <c r="I38" s="42"/>
      <c r="J38" s="43"/>
      <c r="K38" s="42"/>
      <c r="L38" s="12" t="str">
        <f>_xlfn.IFERROR(IF(C38&gt;'Inf.'!$I$10,"",I38),"")</f>
        <v/>
      </c>
      <c r="M38" s="8" t="str">
        <f>_xlfn.IFERROR(IF('Inf.'!$C$10="Onsight",IF(L38="TOP",10^7+(10-J38)+(3-K38)*10,L38*10^5+(3-K38)*10),IF(L38="TOP",10^7+(3-K38)*10,L38*10^5+(3-K38)*10)),"")</f>
        <v/>
      </c>
      <c r="N38" s="8" t="str">
        <f t="shared" si="1"/>
        <v/>
      </c>
      <c r="O38" s="8" t="str">
        <f>_xlfn.IFERROR(N38*100+'Rec.'!I31,"")</f>
        <v/>
      </c>
      <c r="P38" s="8" t="str">
        <f t="shared" si="2"/>
        <v/>
      </c>
    </row>
    <row r="39" spans="1:16" ht="21.95" customHeight="1">
      <c r="A39" s="8" t="str">
        <f t="shared" si="3"/>
        <v/>
      </c>
      <c r="B39" s="8" t="str">
        <f t="shared" si="0"/>
        <v/>
      </c>
      <c r="C39" s="20" t="str">
        <f>IF('Rec.'!H32&gt;0,COUNT('Rec.'!H$2:H32),"")</f>
        <v/>
      </c>
      <c r="D39" s="21" t="str">
        <f>IF(C39&gt;'Inf.'!$I$10,"",VLOOKUP(A39,'Q1.SL'!B:F,2,FALSE))</f>
        <v/>
      </c>
      <c r="E39" s="21" t="str">
        <f>IF(C39&gt;'Inf.'!$I$10,"",VLOOKUP(A39,'Q1.SL'!B:F,3,FALSE))</f>
        <v/>
      </c>
      <c r="F39" s="20" t="str">
        <f>IF(C39&gt;'Inf.'!$I$10,"",VLOOKUP(A39,'Q1.SL'!B:F,4,FALSE))</f>
        <v/>
      </c>
      <c r="G39" s="20" t="str">
        <f>IF(C39&gt;'Inf.'!$I$10,"",VLOOKUP(A39,'Q1.SL'!B:F,5,FALSE))</f>
        <v/>
      </c>
      <c r="H39" s="42"/>
      <c r="I39" s="42"/>
      <c r="J39" s="43"/>
      <c r="K39" s="42"/>
      <c r="L39" s="12" t="str">
        <f>_xlfn.IFERROR(IF(C39&gt;'Inf.'!$I$10,"",I39),"")</f>
        <v/>
      </c>
      <c r="M39" s="8" t="str">
        <f>_xlfn.IFERROR(IF('Inf.'!$C$10="Onsight",IF(L39="TOP",10^7+(10-J39)+(3-K39)*10,L39*10^5+(3-K39)*10),IF(L39="TOP",10^7+(3-K39)*10,L39*10^5+(3-K39)*10)),"")</f>
        <v/>
      </c>
      <c r="N39" s="8" t="str">
        <f t="shared" si="1"/>
        <v/>
      </c>
      <c r="O39" s="8" t="str">
        <f>_xlfn.IFERROR(N39*100+'Rec.'!I32,"")</f>
        <v/>
      </c>
      <c r="P39" s="8" t="str">
        <f t="shared" si="2"/>
        <v/>
      </c>
    </row>
    <row r="40" spans="1:16" ht="21.95" customHeight="1">
      <c r="A40" s="8" t="str">
        <f t="shared" si="3"/>
        <v/>
      </c>
      <c r="B40" s="8" t="str">
        <f t="shared" si="0"/>
        <v/>
      </c>
      <c r="C40" s="20" t="str">
        <f>IF('Rec.'!H33&gt;0,COUNT('Rec.'!H$2:H33),"")</f>
        <v/>
      </c>
      <c r="D40" s="21" t="str">
        <f>IF(C40&gt;'Inf.'!$I$10,"",VLOOKUP(A40,'Q1.SL'!B:F,2,FALSE))</f>
        <v/>
      </c>
      <c r="E40" s="21" t="str">
        <f>IF(C40&gt;'Inf.'!$I$10,"",VLOOKUP(A40,'Q1.SL'!B:F,3,FALSE))</f>
        <v/>
      </c>
      <c r="F40" s="20" t="str">
        <f>IF(C40&gt;'Inf.'!$I$10,"",VLOOKUP(A40,'Q1.SL'!B:F,4,FALSE))</f>
        <v/>
      </c>
      <c r="G40" s="20" t="str">
        <f>IF(C40&gt;'Inf.'!$I$10,"",VLOOKUP(A40,'Q1.SL'!B:F,5,FALSE))</f>
        <v/>
      </c>
      <c r="H40" s="42"/>
      <c r="I40" s="42"/>
      <c r="J40" s="43"/>
      <c r="K40" s="42"/>
      <c r="L40" s="12" t="str">
        <f>_xlfn.IFERROR(IF(C40&gt;'Inf.'!$I$10,"",I40),"")</f>
        <v/>
      </c>
      <c r="M40" s="8" t="str">
        <f>_xlfn.IFERROR(IF('Inf.'!$C$10="Onsight",IF(L40="TOP",10^7+(10-J40)+(3-K40)*10,L40*10^5+(3-K40)*10),IF(L40="TOP",10^7+(3-K40)*10,L40*10^5+(3-K40)*10)),"")</f>
        <v/>
      </c>
      <c r="N40" s="8" t="str">
        <f t="shared" si="1"/>
        <v/>
      </c>
      <c r="O40" s="8" t="str">
        <f>_xlfn.IFERROR(N40*100+'Rec.'!I33,"")</f>
        <v/>
      </c>
      <c r="P40" s="8" t="str">
        <f t="shared" si="2"/>
        <v/>
      </c>
    </row>
    <row r="41" spans="1:16" ht="21.95" customHeight="1">
      <c r="A41" s="8" t="str">
        <f t="shared" si="3"/>
        <v/>
      </c>
      <c r="B41" s="8" t="str">
        <f t="shared" si="0"/>
        <v/>
      </c>
      <c r="C41" s="20" t="str">
        <f>IF('Rec.'!H34&gt;0,COUNT('Rec.'!H$2:H34),"")</f>
        <v/>
      </c>
      <c r="D41" s="21" t="str">
        <f>IF(C41&gt;'Inf.'!$I$10,"",VLOOKUP(A41,'Q1.SL'!B:F,2,FALSE))</f>
        <v/>
      </c>
      <c r="E41" s="21" t="str">
        <f>IF(C41&gt;'Inf.'!$I$10,"",VLOOKUP(A41,'Q1.SL'!B:F,3,FALSE))</f>
        <v/>
      </c>
      <c r="F41" s="20" t="str">
        <f>IF(C41&gt;'Inf.'!$I$10,"",VLOOKUP(A41,'Q1.SL'!B:F,4,FALSE))</f>
        <v/>
      </c>
      <c r="G41" s="20" t="str">
        <f>IF(C41&gt;'Inf.'!$I$10,"",VLOOKUP(A41,'Q1.SL'!B:F,5,FALSE))</f>
        <v/>
      </c>
      <c r="H41" s="42"/>
      <c r="I41" s="42"/>
      <c r="J41" s="43"/>
      <c r="K41" s="42"/>
      <c r="L41" s="12" t="str">
        <f>_xlfn.IFERROR(IF(C41&gt;'Inf.'!$I$10,"",I41),"")</f>
        <v/>
      </c>
      <c r="M41" s="8" t="str">
        <f>_xlfn.IFERROR(IF('Inf.'!$C$10="Onsight",IF(L41="TOP",10^7+(10-J41)+(3-K41)*10,L41*10^5+(3-K41)*10),IF(L41="TOP",10^7+(3-K41)*10,L41*10^5+(3-K41)*10)),"")</f>
        <v/>
      </c>
      <c r="N41" s="8" t="str">
        <f t="shared" si="1"/>
        <v/>
      </c>
      <c r="O41" s="8" t="str">
        <f>_xlfn.IFERROR(N41*100+'Rec.'!I34,"")</f>
        <v/>
      </c>
      <c r="P41" s="8" t="str">
        <f t="shared" si="2"/>
        <v/>
      </c>
    </row>
    <row r="42" spans="1:16" ht="21.95" customHeight="1">
      <c r="A42" s="8" t="str">
        <f t="shared" si="3"/>
        <v/>
      </c>
      <c r="B42" s="8" t="str">
        <f t="shared" si="0"/>
        <v/>
      </c>
      <c r="C42" s="20" t="str">
        <f>IF('Rec.'!H35&gt;0,COUNT('Rec.'!H$2:H35),"")</f>
        <v/>
      </c>
      <c r="D42" s="21" t="str">
        <f>IF(C42&gt;'Inf.'!$I$10,"",VLOOKUP(A42,'Q1.SL'!B:F,2,FALSE))</f>
        <v/>
      </c>
      <c r="E42" s="21" t="str">
        <f>IF(C42&gt;'Inf.'!$I$10,"",VLOOKUP(A42,'Q1.SL'!B:F,3,FALSE))</f>
        <v/>
      </c>
      <c r="F42" s="20" t="str">
        <f>IF(C42&gt;'Inf.'!$I$10,"",VLOOKUP(A42,'Q1.SL'!B:F,4,FALSE))</f>
        <v/>
      </c>
      <c r="G42" s="20" t="str">
        <f>IF(C42&gt;'Inf.'!$I$10,"",VLOOKUP(A42,'Q1.SL'!B:F,5,FALSE))</f>
        <v/>
      </c>
      <c r="H42" s="42"/>
      <c r="I42" s="42"/>
      <c r="J42" s="43"/>
      <c r="K42" s="42"/>
      <c r="L42" s="12" t="str">
        <f>_xlfn.IFERROR(IF(C42&gt;'Inf.'!$I$10,"",I42),"")</f>
        <v/>
      </c>
      <c r="M42" s="8" t="str">
        <f>_xlfn.IFERROR(IF('Inf.'!$C$10="Onsight",IF(L42="TOP",10^7+(10-J42)+(3-K42)*10,L42*10^5+(3-K42)*10),IF(L42="TOP",10^7+(3-K42)*10,L42*10^5+(3-K42)*10)),"")</f>
        <v/>
      </c>
      <c r="N42" s="8" t="str">
        <f t="shared" si="1"/>
        <v/>
      </c>
      <c r="O42" s="8" t="str">
        <f>_xlfn.IFERROR(N42*100+'Rec.'!I35,"")</f>
        <v/>
      </c>
      <c r="P42" s="8" t="str">
        <f t="shared" si="2"/>
        <v/>
      </c>
    </row>
    <row r="43" spans="1:16" ht="21.95" customHeight="1">
      <c r="A43" s="8" t="str">
        <f t="shared" si="3"/>
        <v/>
      </c>
      <c r="B43" s="8" t="str">
        <f t="shared" si="0"/>
        <v/>
      </c>
      <c r="C43" s="20" t="str">
        <f>IF('Rec.'!H36&gt;0,COUNT('Rec.'!H$2:H36),"")</f>
        <v/>
      </c>
      <c r="D43" s="21" t="str">
        <f>IF(C43&gt;'Inf.'!$I$10,"",VLOOKUP(A43,'Q1.SL'!B:F,2,FALSE))</f>
        <v/>
      </c>
      <c r="E43" s="21" t="str">
        <f>IF(C43&gt;'Inf.'!$I$10,"",VLOOKUP(A43,'Q1.SL'!B:F,3,FALSE))</f>
        <v/>
      </c>
      <c r="F43" s="20" t="str">
        <f>IF(C43&gt;'Inf.'!$I$10,"",VLOOKUP(A43,'Q1.SL'!B:F,4,FALSE))</f>
        <v/>
      </c>
      <c r="G43" s="20" t="str">
        <f>IF(C43&gt;'Inf.'!$I$10,"",VLOOKUP(A43,'Q1.SL'!B:F,5,FALSE))</f>
        <v/>
      </c>
      <c r="H43" s="42"/>
      <c r="I43" s="42"/>
      <c r="J43" s="43"/>
      <c r="K43" s="42"/>
      <c r="L43" s="12" t="str">
        <f>_xlfn.IFERROR(IF(C43&gt;'Inf.'!$I$10,"",I43),"")</f>
        <v/>
      </c>
      <c r="M43" s="8" t="str">
        <f>_xlfn.IFERROR(IF('Inf.'!$C$10="Onsight",IF(L43="TOP",10^7+(10-J43)+(3-K43)*10,L43*10^5+(3-K43)*10),IF(L43="TOP",10^7+(3-K43)*10,L43*10^5+(3-K43)*10)),"")</f>
        <v/>
      </c>
      <c r="N43" s="8" t="str">
        <f t="shared" si="1"/>
        <v/>
      </c>
      <c r="O43" s="8" t="str">
        <f>_xlfn.IFERROR(N43*100+'Rec.'!I36,"")</f>
        <v/>
      </c>
      <c r="P43" s="8" t="str">
        <f t="shared" si="2"/>
        <v/>
      </c>
    </row>
    <row r="44" spans="1:16" ht="21.95" customHeight="1">
      <c r="A44" s="8" t="str">
        <f t="shared" si="3"/>
        <v/>
      </c>
      <c r="B44" s="8" t="str">
        <f t="shared" si="0"/>
        <v/>
      </c>
      <c r="C44" s="20" t="str">
        <f>IF('Rec.'!H37&gt;0,COUNT('Rec.'!H$2:H37),"")</f>
        <v/>
      </c>
      <c r="D44" s="21" t="str">
        <f>IF(C44&gt;'Inf.'!$I$10,"",VLOOKUP(A44,'Q1.SL'!B:F,2,FALSE))</f>
        <v/>
      </c>
      <c r="E44" s="21" t="str">
        <f>IF(C44&gt;'Inf.'!$I$10,"",VLOOKUP(A44,'Q1.SL'!B:F,3,FALSE))</f>
        <v/>
      </c>
      <c r="F44" s="20" t="str">
        <f>IF(C44&gt;'Inf.'!$I$10,"",VLOOKUP(A44,'Q1.SL'!B:F,4,FALSE))</f>
        <v/>
      </c>
      <c r="G44" s="20" t="str">
        <f>IF(C44&gt;'Inf.'!$I$10,"",VLOOKUP(A44,'Q1.SL'!B:F,5,FALSE))</f>
        <v/>
      </c>
      <c r="H44" s="42"/>
      <c r="I44" s="42"/>
      <c r="J44" s="43"/>
      <c r="K44" s="42"/>
      <c r="L44" s="12" t="str">
        <f>_xlfn.IFERROR(IF(C44&gt;'Inf.'!$I$10,"",I44),"")</f>
        <v/>
      </c>
      <c r="M44" s="8" t="str">
        <f>_xlfn.IFERROR(IF('Inf.'!$C$10="Onsight",IF(L44="TOP",10^7+(10-J44)+(3-K44)*10,L44*10^5+(3-K44)*10),IF(L44="TOP",10^7+(3-K44)*10,L44*10^5+(3-K44)*10)),"")</f>
        <v/>
      </c>
      <c r="N44" s="8" t="str">
        <f t="shared" si="1"/>
        <v/>
      </c>
      <c r="O44" s="8" t="str">
        <f>_xlfn.IFERROR(N44*100+'Rec.'!I37,"")</f>
        <v/>
      </c>
      <c r="P44" s="8" t="str">
        <f t="shared" si="2"/>
        <v/>
      </c>
    </row>
    <row r="45" spans="1:16" ht="21.95" customHeight="1">
      <c r="A45" s="8" t="str">
        <f t="shared" si="3"/>
        <v/>
      </c>
      <c r="B45" s="8" t="str">
        <f t="shared" si="0"/>
        <v/>
      </c>
      <c r="C45" s="20" t="str">
        <f>IF('Rec.'!H38&gt;0,COUNT('Rec.'!H$2:H38),"")</f>
        <v/>
      </c>
      <c r="D45" s="21" t="str">
        <f>IF(C45&gt;'Inf.'!$I$10,"",VLOOKUP(A45,'Q1.SL'!B:F,2,FALSE))</f>
        <v/>
      </c>
      <c r="E45" s="21" t="str">
        <f>IF(C45&gt;'Inf.'!$I$10,"",VLOOKUP(A45,'Q1.SL'!B:F,3,FALSE))</f>
        <v/>
      </c>
      <c r="F45" s="20" t="str">
        <f>IF(C45&gt;'Inf.'!$I$10,"",VLOOKUP(A45,'Q1.SL'!B:F,4,FALSE))</f>
        <v/>
      </c>
      <c r="G45" s="20" t="str">
        <f>IF(C45&gt;'Inf.'!$I$10,"",VLOOKUP(A45,'Q1.SL'!B:F,5,FALSE))</f>
        <v/>
      </c>
      <c r="H45" s="42"/>
      <c r="I45" s="42"/>
      <c r="J45" s="43"/>
      <c r="K45" s="42"/>
      <c r="L45" s="12" t="str">
        <f>_xlfn.IFERROR(IF(C45&gt;'Inf.'!$I$10,"",I45),"")</f>
        <v/>
      </c>
      <c r="M45" s="8" t="str">
        <f>_xlfn.IFERROR(IF('Inf.'!$C$10="Onsight",IF(L45="TOP",10^7+(10-J45)+(3-K45)*10,L45*10^5+(3-K45)*10),IF(L45="TOP",10^7+(3-K45)*10,L45*10^5+(3-K45)*10)),"")</f>
        <v/>
      </c>
      <c r="N45" s="8" t="str">
        <f t="shared" si="1"/>
        <v/>
      </c>
      <c r="O45" s="8" t="str">
        <f>_xlfn.IFERROR(N45*100+'Rec.'!I38,"")</f>
        <v/>
      </c>
      <c r="P45" s="8" t="str">
        <f t="shared" si="2"/>
        <v/>
      </c>
    </row>
    <row r="46" spans="1:16" ht="21.95" customHeight="1">
      <c r="A46" s="8" t="str">
        <f t="shared" si="3"/>
        <v/>
      </c>
      <c r="B46" s="8" t="str">
        <f t="shared" si="0"/>
        <v/>
      </c>
      <c r="C46" s="20" t="str">
        <f>IF('Rec.'!H39&gt;0,COUNT('Rec.'!H$2:H39),"")</f>
        <v/>
      </c>
      <c r="D46" s="21" t="str">
        <f>IF(C46&gt;'Inf.'!$I$10,"",VLOOKUP(A46,'Q1.SL'!B:F,2,FALSE))</f>
        <v/>
      </c>
      <c r="E46" s="21" t="str">
        <f>IF(C46&gt;'Inf.'!$I$10,"",VLOOKUP(A46,'Q1.SL'!B:F,3,FALSE))</f>
        <v/>
      </c>
      <c r="F46" s="20" t="str">
        <f>IF(C46&gt;'Inf.'!$I$10,"",VLOOKUP(A46,'Q1.SL'!B:F,4,FALSE))</f>
        <v/>
      </c>
      <c r="G46" s="20" t="str">
        <f>IF(C46&gt;'Inf.'!$I$10,"",VLOOKUP(A46,'Q1.SL'!B:F,5,FALSE))</f>
        <v/>
      </c>
      <c r="H46" s="42"/>
      <c r="I46" s="42"/>
      <c r="J46" s="43"/>
      <c r="K46" s="42"/>
      <c r="L46" s="12" t="str">
        <f>_xlfn.IFERROR(IF(C46&gt;'Inf.'!$I$10,"",I46),"")</f>
        <v/>
      </c>
      <c r="M46" s="8" t="str">
        <f>_xlfn.IFERROR(IF('Inf.'!$C$10="Onsight",IF(L46="TOP",10^7+(10-J46)+(3-K46)*10,L46*10^5+(3-K46)*10),IF(L46="TOP",10^7+(3-K46)*10,L46*10^5+(3-K46)*10)),"")</f>
        <v/>
      </c>
      <c r="N46" s="8" t="str">
        <f t="shared" si="1"/>
        <v/>
      </c>
      <c r="O46" s="8" t="str">
        <f>_xlfn.IFERROR(N46*100+'Rec.'!I39,"")</f>
        <v/>
      </c>
      <c r="P46" s="8" t="str">
        <f t="shared" si="2"/>
        <v/>
      </c>
    </row>
    <row r="47" spans="1:16" ht="21.95" customHeight="1">
      <c r="A47" s="8" t="str">
        <f t="shared" si="3"/>
        <v/>
      </c>
      <c r="B47" s="8" t="str">
        <f t="shared" si="0"/>
        <v/>
      </c>
      <c r="C47" s="20" t="str">
        <f>IF('Rec.'!H40&gt;0,COUNT('Rec.'!H$2:H40),"")</f>
        <v/>
      </c>
      <c r="D47" s="21" t="str">
        <f>IF(C47&gt;'Inf.'!$I$10,"",VLOOKUP(A47,'Q1.SL'!B:F,2,FALSE))</f>
        <v/>
      </c>
      <c r="E47" s="21" t="str">
        <f>IF(C47&gt;'Inf.'!$I$10,"",VLOOKUP(A47,'Q1.SL'!B:F,3,FALSE))</f>
        <v/>
      </c>
      <c r="F47" s="20" t="str">
        <f>IF(C47&gt;'Inf.'!$I$10,"",VLOOKUP(A47,'Q1.SL'!B:F,4,FALSE))</f>
        <v/>
      </c>
      <c r="G47" s="20" t="str">
        <f>IF(C47&gt;'Inf.'!$I$10,"",VLOOKUP(A47,'Q1.SL'!B:F,5,FALSE))</f>
        <v/>
      </c>
      <c r="H47" s="42"/>
      <c r="I47" s="42"/>
      <c r="J47" s="43"/>
      <c r="K47" s="42"/>
      <c r="L47" s="12" t="str">
        <f>_xlfn.IFERROR(IF(C47&gt;'Inf.'!$I$10,"",I47),"")</f>
        <v/>
      </c>
      <c r="M47" s="8" t="str">
        <f>_xlfn.IFERROR(IF('Inf.'!$C$10="Onsight",IF(L47="TOP",10^7+(10-J47)+(3-K47)*10,L47*10^5+(3-K47)*10),IF(L47="TOP",10^7+(3-K47)*10,L47*10^5+(3-K47)*10)),"")</f>
        <v/>
      </c>
      <c r="N47" s="8" t="str">
        <f t="shared" si="1"/>
        <v/>
      </c>
      <c r="O47" s="8" t="str">
        <f>_xlfn.IFERROR(N47*100+'Rec.'!I40,"")</f>
        <v/>
      </c>
      <c r="P47" s="8" t="str">
        <f t="shared" si="2"/>
        <v/>
      </c>
    </row>
    <row r="48" spans="1:16" ht="21.95" customHeight="1">
      <c r="A48" s="8" t="str">
        <f t="shared" si="3"/>
        <v/>
      </c>
      <c r="B48" s="8" t="str">
        <f t="shared" si="0"/>
        <v/>
      </c>
      <c r="C48" s="20" t="str">
        <f>IF('Rec.'!H41&gt;0,COUNT('Rec.'!H$2:H41),"")</f>
        <v/>
      </c>
      <c r="D48" s="21" t="str">
        <f>IF(C48&gt;'Inf.'!$I$10,"",VLOOKUP(A48,'Q1.SL'!B:F,2,FALSE))</f>
        <v/>
      </c>
      <c r="E48" s="21" t="str">
        <f>IF(C48&gt;'Inf.'!$I$10,"",VLOOKUP(A48,'Q1.SL'!B:F,3,FALSE))</f>
        <v/>
      </c>
      <c r="F48" s="20" t="str">
        <f>IF(C48&gt;'Inf.'!$I$10,"",VLOOKUP(A48,'Q1.SL'!B:F,4,FALSE))</f>
        <v/>
      </c>
      <c r="G48" s="20" t="str">
        <f>IF(C48&gt;'Inf.'!$I$10,"",VLOOKUP(A48,'Q1.SL'!B:F,5,FALSE))</f>
        <v/>
      </c>
      <c r="H48" s="42"/>
      <c r="I48" s="42"/>
      <c r="J48" s="43"/>
      <c r="K48" s="42"/>
      <c r="L48" s="12" t="str">
        <f>_xlfn.IFERROR(IF(C48&gt;'Inf.'!$I$10,"",I48),"")</f>
        <v/>
      </c>
      <c r="M48" s="8" t="str">
        <f>_xlfn.IFERROR(IF('Inf.'!$C$10="Onsight",IF(L48="TOP",10^7+(10-J48)+(3-K48)*10,L48*10^5+(3-K48)*10),IF(L48="TOP",10^7+(3-K48)*10,L48*10^5+(3-K48)*10)),"")</f>
        <v/>
      </c>
      <c r="N48" s="8" t="str">
        <f t="shared" si="1"/>
        <v/>
      </c>
      <c r="O48" s="8" t="str">
        <f>_xlfn.IFERROR(N48*100+'Rec.'!I41,"")</f>
        <v/>
      </c>
      <c r="P48" s="8" t="str">
        <f t="shared" si="2"/>
        <v/>
      </c>
    </row>
    <row r="49" spans="1:16" ht="21.95" customHeight="1">
      <c r="A49" s="8" t="str">
        <f t="shared" si="3"/>
        <v/>
      </c>
      <c r="B49" s="8" t="str">
        <f t="shared" si="0"/>
        <v/>
      </c>
      <c r="C49" s="20" t="str">
        <f>IF('Rec.'!H42&gt;0,COUNT('Rec.'!H$2:H42),"")</f>
        <v/>
      </c>
      <c r="D49" s="21" t="str">
        <f>IF(C49&gt;'Inf.'!$I$10,"",VLOOKUP(A49,'Q1.SL'!B:F,2,FALSE))</f>
        <v/>
      </c>
      <c r="E49" s="21" t="str">
        <f>IF(C49&gt;'Inf.'!$I$10,"",VLOOKUP(A49,'Q1.SL'!B:F,3,FALSE))</f>
        <v/>
      </c>
      <c r="F49" s="20" t="str">
        <f>IF(C49&gt;'Inf.'!$I$10,"",VLOOKUP(A49,'Q1.SL'!B:F,4,FALSE))</f>
        <v/>
      </c>
      <c r="G49" s="20" t="str">
        <f>IF(C49&gt;'Inf.'!$I$10,"",VLOOKUP(A49,'Q1.SL'!B:F,5,FALSE))</f>
        <v/>
      </c>
      <c r="H49" s="42"/>
      <c r="I49" s="42"/>
      <c r="J49" s="43"/>
      <c r="K49" s="42"/>
      <c r="L49" s="12" t="str">
        <f>_xlfn.IFERROR(IF(C49&gt;'Inf.'!$I$10,"",I49),"")</f>
        <v/>
      </c>
      <c r="M49" s="8" t="str">
        <f>_xlfn.IFERROR(IF('Inf.'!$C$10="Onsight",IF(L49="TOP",10^7+(10-J49)+(3-K49)*10,L49*10^5+(3-K49)*10),IF(L49="TOP",10^7+(3-K49)*10,L49*10^5+(3-K49)*10)),"")</f>
        <v/>
      </c>
      <c r="N49" s="8" t="str">
        <f t="shared" si="1"/>
        <v/>
      </c>
      <c r="O49" s="8" t="str">
        <f>_xlfn.IFERROR(N49*100+'Rec.'!I42,"")</f>
        <v/>
      </c>
      <c r="P49" s="8" t="str">
        <f t="shared" si="2"/>
        <v/>
      </c>
    </row>
    <row r="50" spans="1:16" ht="21.95" customHeight="1">
      <c r="A50" s="8" t="str">
        <f t="shared" si="3"/>
        <v/>
      </c>
      <c r="B50" s="8" t="str">
        <f t="shared" si="0"/>
        <v/>
      </c>
      <c r="C50" s="20" t="str">
        <f>IF('Rec.'!H43&gt;0,COUNT('Rec.'!H$2:H43),"")</f>
        <v/>
      </c>
      <c r="D50" s="21" t="str">
        <f>IF(C50&gt;'Inf.'!$I$10,"",VLOOKUP(A50,'Q1.SL'!B:F,2,FALSE))</f>
        <v/>
      </c>
      <c r="E50" s="21" t="str">
        <f>IF(C50&gt;'Inf.'!$I$10,"",VLOOKUP(A50,'Q1.SL'!B:F,3,FALSE))</f>
        <v/>
      </c>
      <c r="F50" s="20" t="str">
        <f>IF(C50&gt;'Inf.'!$I$10,"",VLOOKUP(A50,'Q1.SL'!B:F,4,FALSE))</f>
        <v/>
      </c>
      <c r="G50" s="20" t="str">
        <f>IF(C50&gt;'Inf.'!$I$10,"",VLOOKUP(A50,'Q1.SL'!B:F,5,FALSE))</f>
        <v/>
      </c>
      <c r="H50" s="42"/>
      <c r="I50" s="42"/>
      <c r="J50" s="43"/>
      <c r="K50" s="42"/>
      <c r="L50" s="12" t="str">
        <f>_xlfn.IFERROR(IF(C50&gt;'Inf.'!$I$10,"",I50),"")</f>
        <v/>
      </c>
      <c r="M50" s="8" t="str">
        <f>_xlfn.IFERROR(IF('Inf.'!$C$10="Onsight",IF(L50="TOP",10^7+(10-J50)+(3-K50)*10,L50*10^5+(3-K50)*10),IF(L50="TOP",10^7+(3-K50)*10,L50*10^5+(3-K50)*10)),"")</f>
        <v/>
      </c>
      <c r="N50" s="8" t="str">
        <f t="shared" si="1"/>
        <v/>
      </c>
      <c r="O50" s="8" t="str">
        <f>_xlfn.IFERROR(N50*100+'Rec.'!I43,"")</f>
        <v/>
      </c>
      <c r="P50" s="8" t="str">
        <f t="shared" si="2"/>
        <v/>
      </c>
    </row>
    <row r="51" spans="1:16" ht="21.95" customHeight="1">
      <c r="A51" s="8" t="str">
        <f t="shared" si="3"/>
        <v/>
      </c>
      <c r="B51" s="8" t="str">
        <f t="shared" si="0"/>
        <v/>
      </c>
      <c r="C51" s="20" t="str">
        <f>IF('Rec.'!H44&gt;0,COUNT('Rec.'!H$2:H44),"")</f>
        <v/>
      </c>
      <c r="D51" s="21" t="str">
        <f>IF(C51&gt;'Inf.'!$I$10,"",VLOOKUP(A51,'Q1.SL'!B:F,2,FALSE))</f>
        <v/>
      </c>
      <c r="E51" s="21" t="str">
        <f>IF(C51&gt;'Inf.'!$I$10,"",VLOOKUP(A51,'Q1.SL'!B:F,3,FALSE))</f>
        <v/>
      </c>
      <c r="F51" s="20" t="str">
        <f>IF(C51&gt;'Inf.'!$I$10,"",VLOOKUP(A51,'Q1.SL'!B:F,4,FALSE))</f>
        <v/>
      </c>
      <c r="G51" s="20" t="str">
        <f>IF(C51&gt;'Inf.'!$I$10,"",VLOOKUP(A51,'Q1.SL'!B:F,5,FALSE))</f>
        <v/>
      </c>
      <c r="H51" s="42"/>
      <c r="I51" s="42"/>
      <c r="J51" s="43"/>
      <c r="K51" s="42"/>
      <c r="L51" s="12" t="str">
        <f>_xlfn.IFERROR(IF(C51&gt;'Inf.'!$I$10,"",I51),"")</f>
        <v/>
      </c>
      <c r="M51" s="8" t="str">
        <f>_xlfn.IFERROR(IF('Inf.'!$C$10="Onsight",IF(L51="TOP",10^7+(10-J51)+(3-K51)*10,L51*10^5+(3-K51)*10),IF(L51="TOP",10^7+(3-K51)*10,L51*10^5+(3-K51)*10)),"")</f>
        <v/>
      </c>
      <c r="N51" s="8" t="str">
        <f t="shared" si="1"/>
        <v/>
      </c>
      <c r="O51" s="8" t="str">
        <f>_xlfn.IFERROR(N51*100+'Rec.'!I44,"")</f>
        <v/>
      </c>
      <c r="P51" s="8" t="str">
        <f t="shared" si="2"/>
        <v/>
      </c>
    </row>
    <row r="52" spans="1:16" ht="21.95" customHeight="1">
      <c r="A52" s="8" t="str">
        <f t="shared" si="3"/>
        <v/>
      </c>
      <c r="B52" s="8" t="str">
        <f t="shared" si="0"/>
        <v/>
      </c>
      <c r="C52" s="20" t="str">
        <f>IF('Rec.'!H45&gt;0,COUNT('Rec.'!H$2:H45),"")</f>
        <v/>
      </c>
      <c r="D52" s="21" t="str">
        <f>IF(C52&gt;'Inf.'!$I$10,"",VLOOKUP(A52,'Q1.SL'!B:F,2,FALSE))</f>
        <v/>
      </c>
      <c r="E52" s="21" t="str">
        <f>IF(C52&gt;'Inf.'!$I$10,"",VLOOKUP(A52,'Q1.SL'!B:F,3,FALSE))</f>
        <v/>
      </c>
      <c r="F52" s="20" t="str">
        <f>IF(C52&gt;'Inf.'!$I$10,"",VLOOKUP(A52,'Q1.SL'!B:F,4,FALSE))</f>
        <v/>
      </c>
      <c r="G52" s="20" t="str">
        <f>IF(C52&gt;'Inf.'!$I$10,"",VLOOKUP(A52,'Q1.SL'!B:F,5,FALSE))</f>
        <v/>
      </c>
      <c r="H52" s="42"/>
      <c r="I52" s="42"/>
      <c r="J52" s="43"/>
      <c r="K52" s="42"/>
      <c r="L52" s="12" t="str">
        <f>_xlfn.IFERROR(IF(C52&gt;'Inf.'!$I$10,"",I52),"")</f>
        <v/>
      </c>
      <c r="M52" s="8" t="str">
        <f>_xlfn.IFERROR(IF('Inf.'!$C$10="Onsight",IF(L52="TOP",10^7+(10-J52)+(3-K52)*10,L52*10^5+(3-K52)*10),IF(L52="TOP",10^7+(3-K52)*10,L52*10^5+(3-K52)*10)),"")</f>
        <v/>
      </c>
      <c r="N52" s="8" t="str">
        <f t="shared" si="1"/>
        <v/>
      </c>
      <c r="O52" s="8" t="str">
        <f>_xlfn.IFERROR(N52*100+'Rec.'!I45,"")</f>
        <v/>
      </c>
      <c r="P52" s="8" t="str">
        <f t="shared" si="2"/>
        <v/>
      </c>
    </row>
    <row r="53" spans="1:16" ht="21.95" customHeight="1">
      <c r="A53" s="8" t="str">
        <f t="shared" si="3"/>
        <v/>
      </c>
      <c r="B53" s="8" t="str">
        <f t="shared" si="0"/>
        <v/>
      </c>
      <c r="C53" s="20" t="str">
        <f>IF('Rec.'!H46&gt;0,COUNT('Rec.'!H$2:H46),"")</f>
        <v/>
      </c>
      <c r="D53" s="21" t="str">
        <f>IF(C53&gt;'Inf.'!$I$10,"",VLOOKUP(A53,'Q1.SL'!B:F,2,FALSE))</f>
        <v/>
      </c>
      <c r="E53" s="21" t="str">
        <f>IF(C53&gt;'Inf.'!$I$10,"",VLOOKUP(A53,'Q1.SL'!B:F,3,FALSE))</f>
        <v/>
      </c>
      <c r="F53" s="20" t="str">
        <f>IF(C53&gt;'Inf.'!$I$10,"",VLOOKUP(A53,'Q1.SL'!B:F,4,FALSE))</f>
        <v/>
      </c>
      <c r="G53" s="20" t="str">
        <f>IF(C53&gt;'Inf.'!$I$10,"",VLOOKUP(A53,'Q1.SL'!B:F,5,FALSE))</f>
        <v/>
      </c>
      <c r="H53" s="42"/>
      <c r="I53" s="42"/>
      <c r="J53" s="43"/>
      <c r="K53" s="42"/>
      <c r="L53" s="12" t="str">
        <f>_xlfn.IFERROR(IF(C53&gt;'Inf.'!$I$10,"",I53),"")</f>
        <v/>
      </c>
      <c r="M53" s="8" t="str">
        <f>_xlfn.IFERROR(IF('Inf.'!$C$10="Onsight",IF(L53="TOP",10^7+(10-J53)+(3-K53)*10,L53*10^5+(3-K53)*10),IF(L53="TOP",10^7+(3-K53)*10,L53*10^5+(3-K53)*10)),"")</f>
        <v/>
      </c>
      <c r="N53" s="8" t="str">
        <f t="shared" si="1"/>
        <v/>
      </c>
      <c r="O53" s="8" t="str">
        <f>_xlfn.IFERROR(N53*100+'Rec.'!I46,"")</f>
        <v/>
      </c>
      <c r="P53" s="8" t="str">
        <f t="shared" si="2"/>
        <v/>
      </c>
    </row>
    <row r="54" spans="1:16" ht="21.95" customHeight="1">
      <c r="A54" s="8" t="str">
        <f t="shared" si="3"/>
        <v/>
      </c>
      <c r="B54" s="8" t="str">
        <f t="shared" si="0"/>
        <v/>
      </c>
      <c r="C54" s="20" t="str">
        <f>IF('Rec.'!H47&gt;0,COUNT('Rec.'!H$2:H47),"")</f>
        <v/>
      </c>
      <c r="D54" s="21" t="str">
        <f>IF(C54&gt;'Inf.'!$I$10,"",VLOOKUP(A54,'Q1.SL'!B:F,2,FALSE))</f>
        <v/>
      </c>
      <c r="E54" s="21" t="str">
        <f>IF(C54&gt;'Inf.'!$I$10,"",VLOOKUP(A54,'Q1.SL'!B:F,3,FALSE))</f>
        <v/>
      </c>
      <c r="F54" s="20" t="str">
        <f>IF(C54&gt;'Inf.'!$I$10,"",VLOOKUP(A54,'Q1.SL'!B:F,4,FALSE))</f>
        <v/>
      </c>
      <c r="G54" s="20" t="str">
        <f>IF(C54&gt;'Inf.'!$I$10,"",VLOOKUP(A54,'Q1.SL'!B:F,5,FALSE))</f>
        <v/>
      </c>
      <c r="H54" s="42"/>
      <c r="I54" s="42"/>
      <c r="J54" s="43"/>
      <c r="K54" s="42"/>
      <c r="L54" s="12" t="str">
        <f>_xlfn.IFERROR(IF(C54&gt;'Inf.'!$I$10,"",I54),"")</f>
        <v/>
      </c>
      <c r="M54" s="8" t="str">
        <f>_xlfn.IFERROR(IF('Inf.'!$C$10="Onsight",IF(L54="TOP",10^7+(10-J54)+(3-K54)*10,L54*10^5+(3-K54)*10),IF(L54="TOP",10^7+(3-K54)*10,L54*10^5+(3-K54)*10)),"")</f>
        <v/>
      </c>
      <c r="N54" s="8" t="str">
        <f t="shared" si="1"/>
        <v/>
      </c>
      <c r="O54" s="8" t="str">
        <f>_xlfn.IFERROR(N54*100+'Rec.'!I47,"")</f>
        <v/>
      </c>
      <c r="P54" s="8" t="str">
        <f t="shared" si="2"/>
        <v/>
      </c>
    </row>
    <row r="55" spans="1:16" ht="21.95" customHeight="1">
      <c r="A55" s="8" t="str">
        <f t="shared" si="3"/>
        <v/>
      </c>
      <c r="B55" s="8" t="str">
        <f t="shared" si="0"/>
        <v/>
      </c>
      <c r="C55" s="20" t="str">
        <f>IF('Rec.'!H48&gt;0,COUNT('Rec.'!H$2:H48),"")</f>
        <v/>
      </c>
      <c r="D55" s="21" t="str">
        <f>IF(C55&gt;'Inf.'!$I$10,"",VLOOKUP(A55,'Q1.SL'!B:F,2,FALSE))</f>
        <v/>
      </c>
      <c r="E55" s="21" t="str">
        <f>IF(C55&gt;'Inf.'!$I$10,"",VLOOKUP(A55,'Q1.SL'!B:F,3,FALSE))</f>
        <v/>
      </c>
      <c r="F55" s="20" t="str">
        <f>IF(C55&gt;'Inf.'!$I$10,"",VLOOKUP(A55,'Q1.SL'!B:F,4,FALSE))</f>
        <v/>
      </c>
      <c r="G55" s="20" t="str">
        <f>IF(C55&gt;'Inf.'!$I$10,"",VLOOKUP(A55,'Q1.SL'!B:F,5,FALSE))</f>
        <v/>
      </c>
      <c r="H55" s="42"/>
      <c r="I55" s="42"/>
      <c r="J55" s="43"/>
      <c r="K55" s="42"/>
      <c r="L55" s="12" t="str">
        <f>_xlfn.IFERROR(IF(C55&gt;'Inf.'!$I$10,"",I55),"")</f>
        <v/>
      </c>
      <c r="M55" s="8" t="str">
        <f>_xlfn.IFERROR(IF('Inf.'!$C$10="Onsight",IF(L55="TOP",10^7+(10-J55)+(3-K55)*10,L55*10^5+(3-K55)*10),IF(L55="TOP",10^7+(3-K55)*10,L55*10^5+(3-K55)*10)),"")</f>
        <v/>
      </c>
      <c r="N55" s="8" t="str">
        <f t="shared" si="1"/>
        <v/>
      </c>
      <c r="O55" s="8" t="str">
        <f>_xlfn.IFERROR(N55*100+'Rec.'!I48,"")</f>
        <v/>
      </c>
      <c r="P55" s="8" t="str">
        <f t="shared" si="2"/>
        <v/>
      </c>
    </row>
    <row r="56" spans="1:16" ht="21.95" customHeight="1">
      <c r="A56" s="8" t="str">
        <f t="shared" si="3"/>
        <v/>
      </c>
      <c r="B56" s="8" t="str">
        <f t="shared" si="0"/>
        <v/>
      </c>
      <c r="C56" s="20" t="str">
        <f>IF('Rec.'!H49&gt;0,COUNT('Rec.'!H$2:H49),"")</f>
        <v/>
      </c>
      <c r="D56" s="21" t="str">
        <f>IF(C56&gt;'Inf.'!$I$10,"",VLOOKUP(A56,'Q1.SL'!B:F,2,FALSE))</f>
        <v/>
      </c>
      <c r="E56" s="21" t="str">
        <f>IF(C56&gt;'Inf.'!$I$10,"",VLOOKUP(A56,'Q1.SL'!B:F,3,FALSE))</f>
        <v/>
      </c>
      <c r="F56" s="20" t="str">
        <f>IF(C56&gt;'Inf.'!$I$10,"",VLOOKUP(A56,'Q1.SL'!B:F,4,FALSE))</f>
        <v/>
      </c>
      <c r="G56" s="20" t="str">
        <f>IF(C56&gt;'Inf.'!$I$10,"",VLOOKUP(A56,'Q1.SL'!B:F,5,FALSE))</f>
        <v/>
      </c>
      <c r="H56" s="42"/>
      <c r="I56" s="42"/>
      <c r="J56" s="43"/>
      <c r="K56" s="42"/>
      <c r="L56" s="12" t="str">
        <f>_xlfn.IFERROR(IF(C56&gt;'Inf.'!$I$10,"",I56),"")</f>
        <v/>
      </c>
      <c r="M56" s="8" t="str">
        <f>_xlfn.IFERROR(IF('Inf.'!$C$10="Onsight",IF(L56="TOP",10^7+(10-J56)+(3-K56)*10,L56*10^5+(3-K56)*10),IF(L56="TOP",10^7+(3-K56)*10,L56*10^5+(3-K56)*10)),"")</f>
        <v/>
      </c>
      <c r="N56" s="8" t="str">
        <f t="shared" si="1"/>
        <v/>
      </c>
      <c r="O56" s="8" t="str">
        <f>_xlfn.IFERROR(N56*100+'Rec.'!I49,"")</f>
        <v/>
      </c>
      <c r="P56" s="8" t="str">
        <f t="shared" si="2"/>
        <v/>
      </c>
    </row>
    <row r="57" spans="1:16" ht="21.95" customHeight="1">
      <c r="A57" s="8" t="str">
        <f t="shared" si="3"/>
        <v/>
      </c>
      <c r="B57" s="8" t="str">
        <f t="shared" si="0"/>
        <v/>
      </c>
      <c r="C57" s="20" t="str">
        <f>IF('Rec.'!H50&gt;0,COUNT('Rec.'!H$2:H50),"")</f>
        <v/>
      </c>
      <c r="D57" s="21" t="str">
        <f>IF(C57&gt;'Inf.'!$I$10,"",VLOOKUP(A57,'Q1.SL'!B:F,2,FALSE))</f>
        <v/>
      </c>
      <c r="E57" s="21" t="str">
        <f>IF(C57&gt;'Inf.'!$I$10,"",VLOOKUP(A57,'Q1.SL'!B:F,3,FALSE))</f>
        <v/>
      </c>
      <c r="F57" s="20" t="str">
        <f>IF(C57&gt;'Inf.'!$I$10,"",VLOOKUP(A57,'Q1.SL'!B:F,4,FALSE))</f>
        <v/>
      </c>
      <c r="G57" s="20" t="str">
        <f>IF(C57&gt;'Inf.'!$I$10,"",VLOOKUP(A57,'Q1.SL'!B:F,5,FALSE))</f>
        <v/>
      </c>
      <c r="H57" s="42"/>
      <c r="I57" s="42"/>
      <c r="J57" s="43"/>
      <c r="K57" s="42"/>
      <c r="L57" s="12" t="str">
        <f>_xlfn.IFERROR(IF(C57&gt;'Inf.'!$I$10,"",I57),"")</f>
        <v/>
      </c>
      <c r="M57" s="8" t="str">
        <f>_xlfn.IFERROR(IF('Inf.'!$C$10="Onsight",IF(L57="TOP",10^7+(10-J57)+(3-K57)*10,L57*10^5+(3-K57)*10),IF(L57="TOP",10^7+(3-K57)*10,L57*10^5+(3-K57)*10)),"")</f>
        <v/>
      </c>
      <c r="N57" s="8" t="str">
        <f t="shared" si="1"/>
        <v/>
      </c>
      <c r="O57" s="8" t="str">
        <f>_xlfn.IFERROR(N57*100+'Rec.'!I50,"")</f>
        <v/>
      </c>
      <c r="P57" s="8" t="str">
        <f t="shared" si="2"/>
        <v/>
      </c>
    </row>
    <row r="58" spans="1:16" ht="21.95" customHeight="1">
      <c r="A58" s="8" t="str">
        <f t="shared" si="3"/>
        <v/>
      </c>
      <c r="B58" s="8" t="str">
        <f t="shared" si="0"/>
        <v/>
      </c>
      <c r="C58" s="20" t="str">
        <f>IF('Rec.'!H51&gt;0,COUNT('Rec.'!H$2:H51),"")</f>
        <v/>
      </c>
      <c r="D58" s="21" t="str">
        <f>IF(C58&gt;'Inf.'!$I$10,"",VLOOKUP(A58,'Q1.SL'!B:F,2,FALSE))</f>
        <v/>
      </c>
      <c r="E58" s="21" t="str">
        <f>IF(C58&gt;'Inf.'!$I$10,"",VLOOKUP(A58,'Q1.SL'!B:F,3,FALSE))</f>
        <v/>
      </c>
      <c r="F58" s="20" t="str">
        <f>IF(C58&gt;'Inf.'!$I$10,"",VLOOKUP(A58,'Q1.SL'!B:F,4,FALSE))</f>
        <v/>
      </c>
      <c r="G58" s="20" t="str">
        <f>IF(C58&gt;'Inf.'!$I$10,"",VLOOKUP(A58,'Q1.SL'!B:F,5,FALSE))</f>
        <v/>
      </c>
      <c r="H58" s="42"/>
      <c r="I58" s="42"/>
      <c r="J58" s="43"/>
      <c r="K58" s="42"/>
      <c r="L58" s="12" t="str">
        <f>_xlfn.IFERROR(IF(C58&gt;'Inf.'!$I$10,"",I58),"")</f>
        <v/>
      </c>
      <c r="M58" s="8" t="str">
        <f>_xlfn.IFERROR(IF('Inf.'!$C$10="Onsight",IF(L58="TOP",10^7+(10-J58)+(3-K58)*10,L58*10^5+(3-K58)*10),IF(L58="TOP",10^7+(3-K58)*10,L58*10^5+(3-K58)*10)),"")</f>
        <v/>
      </c>
      <c r="N58" s="8" t="str">
        <f t="shared" si="1"/>
        <v/>
      </c>
      <c r="O58" s="8" t="str">
        <f>_xlfn.IFERROR(N58*100+'Rec.'!I51,"")</f>
        <v/>
      </c>
      <c r="P58" s="8" t="str">
        <f t="shared" si="2"/>
        <v/>
      </c>
    </row>
    <row r="59" spans="1:16" ht="21.95" customHeight="1">
      <c r="A59" s="8" t="str">
        <f t="shared" si="3"/>
        <v/>
      </c>
      <c r="B59" s="8" t="str">
        <f t="shared" si="0"/>
        <v/>
      </c>
      <c r="C59" s="20" t="str">
        <f>IF('Rec.'!H52&gt;0,COUNT('Rec.'!H$2:H52),"")</f>
        <v/>
      </c>
      <c r="D59" s="21" t="str">
        <f>IF(C59&gt;'Inf.'!$I$10,"",VLOOKUP(A59,'Q1.SL'!B:F,2,FALSE))</f>
        <v/>
      </c>
      <c r="E59" s="21" t="str">
        <f>IF(C59&gt;'Inf.'!$I$10,"",VLOOKUP(A59,'Q1.SL'!B:F,3,FALSE))</f>
        <v/>
      </c>
      <c r="F59" s="20" t="str">
        <f>IF(C59&gt;'Inf.'!$I$10,"",VLOOKUP(A59,'Q1.SL'!B:F,4,FALSE))</f>
        <v/>
      </c>
      <c r="G59" s="20" t="str">
        <f>IF(C59&gt;'Inf.'!$I$10,"",VLOOKUP(A59,'Q1.SL'!B:F,5,FALSE))</f>
        <v/>
      </c>
      <c r="H59" s="42"/>
      <c r="I59" s="42"/>
      <c r="J59" s="43"/>
      <c r="K59" s="42"/>
      <c r="L59" s="12" t="str">
        <f>_xlfn.IFERROR(IF(C59&gt;'Inf.'!$I$10,"",I59),"")</f>
        <v/>
      </c>
      <c r="M59" s="8" t="str">
        <f>_xlfn.IFERROR(IF('Inf.'!$C$10="Onsight",IF(L59="TOP",10^7+(10-J59)+(3-K59)*10,L59*10^5+(3-K59)*10),IF(L59="TOP",10^7+(3-K59)*10,L59*10^5+(3-K59)*10)),"")</f>
        <v/>
      </c>
      <c r="N59" s="8" t="str">
        <f t="shared" si="1"/>
        <v/>
      </c>
      <c r="O59" s="8" t="str">
        <f>_xlfn.IFERROR(N59*100+'Rec.'!I52,"")</f>
        <v/>
      </c>
      <c r="P59" s="8" t="str">
        <f t="shared" si="2"/>
        <v/>
      </c>
    </row>
    <row r="60" spans="1:16" ht="21.95" customHeight="1">
      <c r="A60" s="8" t="str">
        <f t="shared" si="3"/>
        <v/>
      </c>
      <c r="B60" s="8" t="str">
        <f t="shared" si="0"/>
        <v/>
      </c>
      <c r="C60" s="20" t="str">
        <f>IF('Rec.'!H53&gt;0,COUNT('Rec.'!H$2:H53),"")</f>
        <v/>
      </c>
      <c r="D60" s="21" t="str">
        <f>IF(C60&gt;'Inf.'!$I$10,"",VLOOKUP(A60,'Q1.SL'!B:F,2,FALSE))</f>
        <v/>
      </c>
      <c r="E60" s="21" t="str">
        <f>IF(C60&gt;'Inf.'!$I$10,"",VLOOKUP(A60,'Q1.SL'!B:F,3,FALSE))</f>
        <v/>
      </c>
      <c r="F60" s="20" t="str">
        <f>IF(C60&gt;'Inf.'!$I$10,"",VLOOKUP(A60,'Q1.SL'!B:F,4,FALSE))</f>
        <v/>
      </c>
      <c r="G60" s="20" t="str">
        <f>IF(C60&gt;'Inf.'!$I$10,"",VLOOKUP(A60,'Q1.SL'!B:F,5,FALSE))</f>
        <v/>
      </c>
      <c r="H60" s="42"/>
      <c r="I60" s="42"/>
      <c r="J60" s="43"/>
      <c r="K60" s="42"/>
      <c r="L60" s="12" t="str">
        <f>_xlfn.IFERROR(IF(C60&gt;'Inf.'!$I$10,"",I60),"")</f>
        <v/>
      </c>
      <c r="M60" s="8" t="str">
        <f>_xlfn.IFERROR(IF('Inf.'!$C$10="Onsight",IF(L60="TOP",10^7+(10-J60)+(3-K60)*10,L60*10^5+(3-K60)*10),IF(L60="TOP",10^7+(3-K60)*10,L60*10^5+(3-K60)*10)),"")</f>
        <v/>
      </c>
      <c r="N60" s="8" t="str">
        <f t="shared" si="1"/>
        <v/>
      </c>
      <c r="O60" s="8" t="str">
        <f>_xlfn.IFERROR(N60*100+'Rec.'!I53,"")</f>
        <v/>
      </c>
      <c r="P60" s="8" t="str">
        <f t="shared" si="2"/>
        <v/>
      </c>
    </row>
    <row r="61" spans="1:16" ht="21.95" customHeight="1">
      <c r="A61" s="8" t="str">
        <f t="shared" si="3"/>
        <v/>
      </c>
      <c r="B61" s="8" t="str">
        <f t="shared" si="0"/>
        <v/>
      </c>
      <c r="C61" s="20" t="str">
        <f>IF('Rec.'!H54&gt;0,COUNT('Rec.'!H$2:H54),"")</f>
        <v/>
      </c>
      <c r="D61" s="21" t="str">
        <f>IF(C61&gt;'Inf.'!$I$10,"",VLOOKUP(A61,'Q1.SL'!B:F,2,FALSE))</f>
        <v/>
      </c>
      <c r="E61" s="21" t="str">
        <f>IF(C61&gt;'Inf.'!$I$10,"",VLOOKUP(A61,'Q1.SL'!B:F,3,FALSE))</f>
        <v/>
      </c>
      <c r="F61" s="20" t="str">
        <f>IF(C61&gt;'Inf.'!$I$10,"",VLOOKUP(A61,'Q1.SL'!B:F,4,FALSE))</f>
        <v/>
      </c>
      <c r="G61" s="20" t="str">
        <f>IF(C61&gt;'Inf.'!$I$10,"",VLOOKUP(A61,'Q1.SL'!B:F,5,FALSE))</f>
        <v/>
      </c>
      <c r="H61" s="42"/>
      <c r="I61" s="42"/>
      <c r="J61" s="43"/>
      <c r="K61" s="42"/>
      <c r="L61" s="12" t="str">
        <f>_xlfn.IFERROR(IF(C61&gt;'Inf.'!$I$10,"",I61),"")</f>
        <v/>
      </c>
      <c r="M61" s="8" t="str">
        <f>_xlfn.IFERROR(IF('Inf.'!$C$10="Onsight",IF(L61="TOP",10^7+(10-J61)+(3-K61)*10,L61*10^5+(3-K61)*10),IF(L61="TOP",10^7+(3-K61)*10,L61*10^5+(3-K61)*10)),"")</f>
        <v/>
      </c>
      <c r="N61" s="8" t="str">
        <f t="shared" si="1"/>
        <v/>
      </c>
      <c r="O61" s="8" t="str">
        <f>_xlfn.IFERROR(N61*100+'Rec.'!I54,"")</f>
        <v/>
      </c>
      <c r="P61" s="8" t="str">
        <f t="shared" si="2"/>
        <v/>
      </c>
    </row>
    <row r="62" spans="1:16" ht="21.95" customHeight="1">
      <c r="A62" s="8" t="str">
        <f t="shared" si="3"/>
        <v/>
      </c>
      <c r="B62" s="8" t="str">
        <f t="shared" si="0"/>
        <v/>
      </c>
      <c r="C62" s="20" t="str">
        <f>IF('Rec.'!H55&gt;0,COUNT('Rec.'!H$2:H55),"")</f>
        <v/>
      </c>
      <c r="D62" s="21" t="str">
        <f>IF(C62&gt;'Inf.'!$I$10,"",VLOOKUP(A62,'Q1.SL'!B:F,2,FALSE))</f>
        <v/>
      </c>
      <c r="E62" s="21" t="str">
        <f>IF(C62&gt;'Inf.'!$I$10,"",VLOOKUP(A62,'Q1.SL'!B:F,3,FALSE))</f>
        <v/>
      </c>
      <c r="F62" s="20" t="str">
        <f>IF(C62&gt;'Inf.'!$I$10,"",VLOOKUP(A62,'Q1.SL'!B:F,4,FALSE))</f>
        <v/>
      </c>
      <c r="G62" s="20" t="str">
        <f>IF(C62&gt;'Inf.'!$I$10,"",VLOOKUP(A62,'Q1.SL'!B:F,5,FALSE))</f>
        <v/>
      </c>
      <c r="H62" s="42"/>
      <c r="I62" s="42"/>
      <c r="J62" s="43"/>
      <c r="K62" s="42"/>
      <c r="L62" s="12" t="str">
        <f>_xlfn.IFERROR(IF(C62&gt;'Inf.'!$I$10,"",I62),"")</f>
        <v/>
      </c>
      <c r="M62" s="8" t="str">
        <f>_xlfn.IFERROR(IF('Inf.'!$C$10="Onsight",IF(L62="TOP",10^7+(10-J62)+(3-K62)*10,L62*10^5+(3-K62)*10),IF(L62="TOP",10^7+(3-K62)*10,L62*10^5+(3-K62)*10)),"")</f>
        <v/>
      </c>
      <c r="N62" s="8" t="str">
        <f t="shared" si="1"/>
        <v/>
      </c>
      <c r="O62" s="8" t="str">
        <f>_xlfn.IFERROR(N62*100+'Rec.'!I55,"")</f>
        <v/>
      </c>
      <c r="P62" s="8" t="str">
        <f t="shared" si="2"/>
        <v/>
      </c>
    </row>
    <row r="63" spans="1:16" ht="21.95" customHeight="1">
      <c r="A63" s="8" t="str">
        <f t="shared" si="3"/>
        <v/>
      </c>
      <c r="B63" s="8" t="str">
        <f t="shared" si="0"/>
        <v/>
      </c>
      <c r="C63" s="20" t="str">
        <f>IF('Rec.'!H56&gt;0,COUNT('Rec.'!H$2:H56),"")</f>
        <v/>
      </c>
      <c r="D63" s="21" t="str">
        <f>IF(C63&gt;'Inf.'!$I$10,"",VLOOKUP(A63,'Q1.SL'!B:F,2,FALSE))</f>
        <v/>
      </c>
      <c r="E63" s="21" t="str">
        <f>IF(C63&gt;'Inf.'!$I$10,"",VLOOKUP(A63,'Q1.SL'!B:F,3,FALSE))</f>
        <v/>
      </c>
      <c r="F63" s="20" t="str">
        <f>IF(C63&gt;'Inf.'!$I$10,"",VLOOKUP(A63,'Q1.SL'!B:F,4,FALSE))</f>
        <v/>
      </c>
      <c r="G63" s="20" t="str">
        <f>IF(C63&gt;'Inf.'!$I$10,"",VLOOKUP(A63,'Q1.SL'!B:F,5,FALSE))</f>
        <v/>
      </c>
      <c r="H63" s="42"/>
      <c r="I63" s="42"/>
      <c r="J63" s="43"/>
      <c r="K63" s="42"/>
      <c r="L63" s="12" t="str">
        <f>_xlfn.IFERROR(IF(C63&gt;'Inf.'!$I$10,"",I63),"")</f>
        <v/>
      </c>
      <c r="M63" s="8" t="str">
        <f>_xlfn.IFERROR(IF('Inf.'!$C$10="Onsight",IF(L63="TOP",10^7+(10-J63)+(3-K63)*10,L63*10^5+(3-K63)*10),IF(L63="TOP",10^7+(3-K63)*10,L63*10^5+(3-K63)*10)),"")</f>
        <v/>
      </c>
      <c r="N63" s="8" t="str">
        <f t="shared" si="1"/>
        <v/>
      </c>
      <c r="O63" s="8" t="str">
        <f>_xlfn.IFERROR(N63*100+'Rec.'!I56,"")</f>
        <v/>
      </c>
      <c r="P63" s="8" t="str">
        <f t="shared" si="2"/>
        <v/>
      </c>
    </row>
    <row r="64" spans="1:16" ht="21.95" customHeight="1">
      <c r="A64" s="8" t="str">
        <f t="shared" si="3"/>
        <v/>
      </c>
      <c r="B64" s="8" t="str">
        <f t="shared" si="0"/>
        <v/>
      </c>
      <c r="C64" s="20" t="str">
        <f>IF('Rec.'!H57&gt;0,COUNT('Rec.'!H$2:H57),"")</f>
        <v/>
      </c>
      <c r="D64" s="21" t="str">
        <f>IF(C64&gt;'Inf.'!$I$10,"",VLOOKUP(A64,'Q1.SL'!B:F,2,FALSE))</f>
        <v/>
      </c>
      <c r="E64" s="21" t="str">
        <f>IF(C64&gt;'Inf.'!$I$10,"",VLOOKUP(A64,'Q1.SL'!B:F,3,FALSE))</f>
        <v/>
      </c>
      <c r="F64" s="20" t="str">
        <f>IF(C64&gt;'Inf.'!$I$10,"",VLOOKUP(A64,'Q1.SL'!B:F,4,FALSE))</f>
        <v/>
      </c>
      <c r="G64" s="20" t="str">
        <f>IF(C64&gt;'Inf.'!$I$10,"",VLOOKUP(A64,'Q1.SL'!B:F,5,FALSE))</f>
        <v/>
      </c>
      <c r="H64" s="42"/>
      <c r="I64" s="42"/>
      <c r="J64" s="43"/>
      <c r="K64" s="42"/>
      <c r="L64" s="12" t="str">
        <f>_xlfn.IFERROR(IF(C64&gt;'Inf.'!$I$10,"",I64),"")</f>
        <v/>
      </c>
      <c r="M64" s="8" t="str">
        <f>_xlfn.IFERROR(IF('Inf.'!$C$10="Onsight",IF(L64="TOP",10^7+(10-J64)+(3-K64)*10,L64*10^5+(3-K64)*10),IF(L64="TOP",10^7+(3-K64)*10,L64*10^5+(3-K64)*10)),"")</f>
        <v/>
      </c>
      <c r="N64" s="8" t="str">
        <f t="shared" si="1"/>
        <v/>
      </c>
      <c r="O64" s="8" t="str">
        <f>_xlfn.IFERROR(N64*100+'Rec.'!I57,"")</f>
        <v/>
      </c>
      <c r="P64" s="8" t="str">
        <f t="shared" si="2"/>
        <v/>
      </c>
    </row>
    <row r="65" spans="1:16" ht="21.95" customHeight="1">
      <c r="A65" s="8" t="str">
        <f t="shared" si="3"/>
        <v/>
      </c>
      <c r="B65" s="8" t="str">
        <f t="shared" si="0"/>
        <v/>
      </c>
      <c r="C65" s="20" t="str">
        <f>IF('Rec.'!H58&gt;0,COUNT('Rec.'!H$2:H58),"")</f>
        <v/>
      </c>
      <c r="D65" s="21" t="str">
        <f>IF(C65&gt;'Inf.'!$I$10,"",VLOOKUP(A65,'Q1.SL'!B:F,2,FALSE))</f>
        <v/>
      </c>
      <c r="E65" s="21" t="str">
        <f>IF(C65&gt;'Inf.'!$I$10,"",VLOOKUP(A65,'Q1.SL'!B:F,3,FALSE))</f>
        <v/>
      </c>
      <c r="F65" s="20" t="str">
        <f>IF(C65&gt;'Inf.'!$I$10,"",VLOOKUP(A65,'Q1.SL'!B:F,4,FALSE))</f>
        <v/>
      </c>
      <c r="G65" s="20" t="str">
        <f>IF(C65&gt;'Inf.'!$I$10,"",VLOOKUP(A65,'Q1.SL'!B:F,5,FALSE))</f>
        <v/>
      </c>
      <c r="H65" s="42"/>
      <c r="I65" s="42"/>
      <c r="J65" s="43"/>
      <c r="K65" s="42"/>
      <c r="L65" s="12" t="str">
        <f>_xlfn.IFERROR(IF(C65&gt;'Inf.'!$I$10,"",I65),"")</f>
        <v/>
      </c>
      <c r="M65" s="8" t="str">
        <f>_xlfn.IFERROR(IF('Inf.'!$C$10="Onsight",IF(L65="TOP",10^7+(10-J65)+(3-K65)*10,L65*10^5+(3-K65)*10),IF(L65="TOP",10^7+(3-K65)*10,L65*10^5+(3-K65)*10)),"")</f>
        <v/>
      </c>
      <c r="N65" s="8" t="str">
        <f t="shared" si="1"/>
        <v/>
      </c>
      <c r="O65" s="8" t="str">
        <f>_xlfn.IFERROR(N65*100+'Rec.'!I58,"")</f>
        <v/>
      </c>
      <c r="P65" s="8" t="str">
        <f t="shared" si="2"/>
        <v/>
      </c>
    </row>
    <row r="66" spans="1:16" ht="21.95" customHeight="1">
      <c r="A66" s="8" t="str">
        <f t="shared" si="3"/>
        <v/>
      </c>
      <c r="B66" s="8" t="str">
        <f t="shared" si="0"/>
        <v/>
      </c>
      <c r="C66" s="20" t="str">
        <f>IF('Rec.'!H59&gt;0,COUNT('Rec.'!H$2:H59),"")</f>
        <v/>
      </c>
      <c r="D66" s="21" t="str">
        <f>IF(C66&gt;'Inf.'!$I$10,"",VLOOKUP(A66,'Q1.SL'!B:F,2,FALSE))</f>
        <v/>
      </c>
      <c r="E66" s="21" t="str">
        <f>IF(C66&gt;'Inf.'!$I$10,"",VLOOKUP(A66,'Q1.SL'!B:F,3,FALSE))</f>
        <v/>
      </c>
      <c r="F66" s="20" t="str">
        <f>IF(C66&gt;'Inf.'!$I$10,"",VLOOKUP(A66,'Q1.SL'!B:F,4,FALSE))</f>
        <v/>
      </c>
      <c r="G66" s="20" t="str">
        <f>IF(C66&gt;'Inf.'!$I$10,"",VLOOKUP(A66,'Q1.SL'!B:F,5,FALSE))</f>
        <v/>
      </c>
      <c r="H66" s="42"/>
      <c r="I66" s="42"/>
      <c r="J66" s="43"/>
      <c r="K66" s="42"/>
      <c r="L66" s="12" t="str">
        <f>_xlfn.IFERROR(IF(C66&gt;'Inf.'!$I$10,"",I66),"")</f>
        <v/>
      </c>
      <c r="M66" s="8" t="str">
        <f>_xlfn.IFERROR(IF('Inf.'!$C$10="Onsight",IF(L66="TOP",10^7+(10-J66)+(3-K66)*10,L66*10^5+(3-K66)*10),IF(L66="TOP",10^7+(3-K66)*10,L66*10^5+(3-K66)*10)),"")</f>
        <v/>
      </c>
      <c r="N66" s="8" t="str">
        <f t="shared" si="1"/>
        <v/>
      </c>
      <c r="O66" s="8" t="str">
        <f>_xlfn.IFERROR(N66*100+'Rec.'!I59,"")</f>
        <v/>
      </c>
      <c r="P66" s="8" t="str">
        <f t="shared" si="2"/>
        <v/>
      </c>
    </row>
    <row r="67" spans="1:16" ht="21.95" customHeight="1">
      <c r="A67" s="8" t="str">
        <f t="shared" si="3"/>
        <v/>
      </c>
      <c r="B67" s="8" t="str">
        <f t="shared" si="0"/>
        <v/>
      </c>
      <c r="C67" s="20" t="str">
        <f>IF('Rec.'!H60&gt;0,COUNT('Rec.'!H$2:H60),"")</f>
        <v/>
      </c>
      <c r="D67" s="21" t="str">
        <f>IF(C67&gt;'Inf.'!$I$10,"",VLOOKUP(A67,'Q1.SL'!B:F,2,FALSE))</f>
        <v/>
      </c>
      <c r="E67" s="21" t="str">
        <f>IF(C67&gt;'Inf.'!$I$10,"",VLOOKUP(A67,'Q1.SL'!B:F,3,FALSE))</f>
        <v/>
      </c>
      <c r="F67" s="20" t="str">
        <f>IF(C67&gt;'Inf.'!$I$10,"",VLOOKUP(A67,'Q1.SL'!B:F,4,FALSE))</f>
        <v/>
      </c>
      <c r="G67" s="20" t="str">
        <f>IF(C67&gt;'Inf.'!$I$10,"",VLOOKUP(A67,'Q1.SL'!B:F,5,FALSE))</f>
        <v/>
      </c>
      <c r="H67" s="42"/>
      <c r="I67" s="42"/>
      <c r="J67" s="43"/>
      <c r="K67" s="42"/>
      <c r="L67" s="12" t="str">
        <f>_xlfn.IFERROR(IF(C67&gt;'Inf.'!$I$10,"",I67),"")</f>
        <v/>
      </c>
      <c r="M67" s="8" t="str">
        <f>_xlfn.IFERROR(IF('Inf.'!$C$10="Onsight",IF(L67="TOP",10^7+(10-J67)+(3-K67)*10,L67*10^5+(3-K67)*10),IF(L67="TOP",10^7+(3-K67)*10,L67*10^5+(3-K67)*10)),"")</f>
        <v/>
      </c>
      <c r="N67" s="8" t="str">
        <f t="shared" si="1"/>
        <v/>
      </c>
      <c r="O67" s="8" t="str">
        <f>_xlfn.IFERROR(N67*100+'Rec.'!I60,"")</f>
        <v/>
      </c>
      <c r="P67" s="8" t="str">
        <f t="shared" si="2"/>
        <v/>
      </c>
    </row>
    <row r="68" spans="1:16" ht="21.95" customHeight="1">
      <c r="A68" s="8" t="str">
        <f t="shared" si="3"/>
        <v/>
      </c>
      <c r="B68" s="8" t="str">
        <f t="shared" si="0"/>
        <v/>
      </c>
      <c r="C68" s="20" t="str">
        <f>IF('Rec.'!H61&gt;0,COUNT('Rec.'!H$2:H61),"")</f>
        <v/>
      </c>
      <c r="D68" s="21" t="str">
        <f>IF(C68&gt;'Inf.'!$I$10,"",VLOOKUP(A68,'Q1.SL'!B:F,2,FALSE))</f>
        <v/>
      </c>
      <c r="E68" s="21" t="str">
        <f>IF(C68&gt;'Inf.'!$I$10,"",VLOOKUP(A68,'Q1.SL'!B:F,3,FALSE))</f>
        <v/>
      </c>
      <c r="F68" s="20" t="str">
        <f>IF(C68&gt;'Inf.'!$I$10,"",VLOOKUP(A68,'Q1.SL'!B:F,4,FALSE))</f>
        <v/>
      </c>
      <c r="G68" s="20" t="str">
        <f>IF(C68&gt;'Inf.'!$I$10,"",VLOOKUP(A68,'Q1.SL'!B:F,5,FALSE))</f>
        <v/>
      </c>
      <c r="H68" s="42"/>
      <c r="I68" s="42"/>
      <c r="J68" s="43"/>
      <c r="K68" s="42"/>
      <c r="L68" s="12" t="str">
        <f>_xlfn.IFERROR(IF(C68&gt;'Inf.'!$I$10,"",I68),"")</f>
        <v/>
      </c>
      <c r="M68" s="8" t="str">
        <f>_xlfn.IFERROR(IF('Inf.'!$C$10="Onsight",IF(L68="TOP",10^7+(10-J68)+(3-K68)*10,L68*10^5+(3-K68)*10),IF(L68="TOP",10^7+(3-K68)*10,L68*10^5+(3-K68)*10)),"")</f>
        <v/>
      </c>
      <c r="N68" s="8" t="str">
        <f t="shared" si="1"/>
        <v/>
      </c>
      <c r="O68" s="8" t="str">
        <f>_xlfn.IFERROR(N68*100+'Rec.'!I61,"")</f>
        <v/>
      </c>
      <c r="P68" s="8" t="str">
        <f t="shared" si="2"/>
        <v/>
      </c>
    </row>
    <row r="69" spans="1:16" ht="21.95" customHeight="1">
      <c r="A69" s="8" t="str">
        <f t="shared" si="3"/>
        <v/>
      </c>
      <c r="B69" s="8" t="str">
        <f t="shared" si="0"/>
        <v/>
      </c>
      <c r="C69" s="20" t="str">
        <f>IF('Rec.'!H62&gt;0,COUNT('Rec.'!H$2:H62),"")</f>
        <v/>
      </c>
      <c r="D69" s="21" t="str">
        <f>IF(C69&gt;'Inf.'!$I$10,"",VLOOKUP(A69,'Q1.SL'!B:F,2,FALSE))</f>
        <v/>
      </c>
      <c r="E69" s="21" t="str">
        <f>IF(C69&gt;'Inf.'!$I$10,"",VLOOKUP(A69,'Q1.SL'!B:F,3,FALSE))</f>
        <v/>
      </c>
      <c r="F69" s="20" t="str">
        <f>IF(C69&gt;'Inf.'!$I$10,"",VLOOKUP(A69,'Q1.SL'!B:F,4,FALSE))</f>
        <v/>
      </c>
      <c r="G69" s="20" t="str">
        <f>IF(C69&gt;'Inf.'!$I$10,"",VLOOKUP(A69,'Q1.SL'!B:F,5,FALSE))</f>
        <v/>
      </c>
      <c r="H69" s="42"/>
      <c r="I69" s="42"/>
      <c r="J69" s="43"/>
      <c r="K69" s="42"/>
      <c r="L69" s="12" t="str">
        <f>_xlfn.IFERROR(IF(C69&gt;'Inf.'!$I$10,"",I69),"")</f>
        <v/>
      </c>
      <c r="M69" s="8" t="str">
        <f>_xlfn.IFERROR(IF('Inf.'!$C$10="Onsight",IF(L69="TOP",10^7+(10-J69)+(3-K69)*10,L69*10^5+(3-K69)*10),IF(L69="TOP",10^7+(3-K69)*10,L69*10^5+(3-K69)*10)),"")</f>
        <v/>
      </c>
      <c r="N69" s="8" t="str">
        <f t="shared" si="1"/>
        <v/>
      </c>
      <c r="O69" s="8" t="str">
        <f>_xlfn.IFERROR(N69*100+'Rec.'!I62,"")</f>
        <v/>
      </c>
      <c r="P69" s="8" t="str">
        <f t="shared" si="2"/>
        <v/>
      </c>
    </row>
    <row r="70" spans="1:16" ht="21.95" customHeight="1">
      <c r="A70" s="8" t="str">
        <f t="shared" si="3"/>
        <v/>
      </c>
      <c r="B70" s="8" t="str">
        <f t="shared" si="0"/>
        <v/>
      </c>
      <c r="C70" s="20" t="str">
        <f>IF('Rec.'!H63&gt;0,COUNT('Rec.'!H$2:H63),"")</f>
        <v/>
      </c>
      <c r="D70" s="21" t="str">
        <f>IF(C70&gt;'Inf.'!$I$10,"",VLOOKUP(A70,'Q1.SL'!B:F,2,FALSE))</f>
        <v/>
      </c>
      <c r="E70" s="21" t="str">
        <f>IF(C70&gt;'Inf.'!$I$10,"",VLOOKUP(A70,'Q1.SL'!B:F,3,FALSE))</f>
        <v/>
      </c>
      <c r="F70" s="20" t="str">
        <f>IF(C70&gt;'Inf.'!$I$10,"",VLOOKUP(A70,'Q1.SL'!B:F,4,FALSE))</f>
        <v/>
      </c>
      <c r="G70" s="20" t="str">
        <f>IF(C70&gt;'Inf.'!$I$10,"",VLOOKUP(A70,'Q1.SL'!B:F,5,FALSE))</f>
        <v/>
      </c>
      <c r="H70" s="42"/>
      <c r="I70" s="42"/>
      <c r="J70" s="43"/>
      <c r="K70" s="42"/>
      <c r="L70" s="12" t="str">
        <f>_xlfn.IFERROR(IF(C70&gt;'Inf.'!$I$10,"",I70),"")</f>
        <v/>
      </c>
      <c r="M70" s="8" t="str">
        <f>_xlfn.IFERROR(IF('Inf.'!$C$10="Onsight",IF(L70="TOP",10^7+(10-J70)+(3-K70)*10,L70*10^5+(3-K70)*10),IF(L70="TOP",10^7+(3-K70)*10,L70*10^5+(3-K70)*10)),"")</f>
        <v/>
      </c>
      <c r="N70" s="8" t="str">
        <f t="shared" si="1"/>
        <v/>
      </c>
      <c r="O70" s="8" t="str">
        <f>_xlfn.IFERROR(N70*100+'Rec.'!I63,"")</f>
        <v/>
      </c>
      <c r="P70" s="8" t="str">
        <f t="shared" si="2"/>
        <v/>
      </c>
    </row>
    <row r="71" spans="1:16" ht="21.95" customHeight="1">
      <c r="A71" s="8" t="str">
        <f t="shared" si="3"/>
        <v/>
      </c>
      <c r="B71" s="8" t="str">
        <f t="shared" si="0"/>
        <v/>
      </c>
      <c r="C71" s="20" t="str">
        <f>IF('Rec.'!H64&gt;0,COUNT('Rec.'!H$2:H64),"")</f>
        <v/>
      </c>
      <c r="D71" s="21" t="str">
        <f>IF(C71&gt;'Inf.'!$I$10,"",VLOOKUP(A71,'Q1.SL'!B:F,2,FALSE))</f>
        <v/>
      </c>
      <c r="E71" s="21" t="str">
        <f>IF(C71&gt;'Inf.'!$I$10,"",VLOOKUP(A71,'Q1.SL'!B:F,3,FALSE))</f>
        <v/>
      </c>
      <c r="F71" s="20" t="str">
        <f>IF(C71&gt;'Inf.'!$I$10,"",VLOOKUP(A71,'Q1.SL'!B:F,4,FALSE))</f>
        <v/>
      </c>
      <c r="G71" s="20" t="str">
        <f>IF(C71&gt;'Inf.'!$I$10,"",VLOOKUP(A71,'Q1.SL'!B:F,5,FALSE))</f>
        <v/>
      </c>
      <c r="H71" s="42"/>
      <c r="I71" s="42"/>
      <c r="J71" s="43"/>
      <c r="K71" s="42"/>
      <c r="L71" s="12" t="str">
        <f>_xlfn.IFERROR(IF(C71&gt;'Inf.'!$I$10,"",I71),"")</f>
        <v/>
      </c>
      <c r="M71" s="8" t="str">
        <f>_xlfn.IFERROR(IF('Inf.'!$C$10="Onsight",IF(L71="TOP",10^7+(10-J71)+(3-K71)*10,L71*10^5+(3-K71)*10),IF(L71="TOP",10^7+(3-K71)*10,L71*10^5+(3-K71)*10)),"")</f>
        <v/>
      </c>
      <c r="N71" s="8" t="str">
        <f t="shared" si="1"/>
        <v/>
      </c>
      <c r="O71" s="8" t="str">
        <f>_xlfn.IFERROR(N71*100+'Rec.'!I64,"")</f>
        <v/>
      </c>
      <c r="P71" s="8" t="str">
        <f t="shared" si="2"/>
        <v/>
      </c>
    </row>
    <row r="72" spans="1:16" ht="21.95" customHeight="1">
      <c r="A72" s="8" t="str">
        <f t="shared" si="3"/>
        <v/>
      </c>
      <c r="B72" s="8" t="str">
        <f t="shared" si="0"/>
        <v/>
      </c>
      <c r="C72" s="20" t="str">
        <f>IF('Rec.'!H65&gt;0,COUNT('Rec.'!H$2:H65),"")</f>
        <v/>
      </c>
      <c r="D72" s="21" t="str">
        <f>IF(C72&gt;'Inf.'!$I$10,"",VLOOKUP(A72,'Q1.SL'!B:F,2,FALSE))</f>
        <v/>
      </c>
      <c r="E72" s="21" t="str">
        <f>IF(C72&gt;'Inf.'!$I$10,"",VLOOKUP(A72,'Q1.SL'!B:F,3,FALSE))</f>
        <v/>
      </c>
      <c r="F72" s="20" t="str">
        <f>IF(C72&gt;'Inf.'!$I$10,"",VLOOKUP(A72,'Q1.SL'!B:F,4,FALSE))</f>
        <v/>
      </c>
      <c r="G72" s="20" t="str">
        <f>IF(C72&gt;'Inf.'!$I$10,"",VLOOKUP(A72,'Q1.SL'!B:F,5,FALSE))</f>
        <v/>
      </c>
      <c r="H72" s="42"/>
      <c r="I72" s="42"/>
      <c r="J72" s="43"/>
      <c r="K72" s="42"/>
      <c r="L72" s="12" t="str">
        <f>_xlfn.IFERROR(IF(C72&gt;'Inf.'!$I$10,"",I72),"")</f>
        <v/>
      </c>
      <c r="M72" s="8" t="str">
        <f>_xlfn.IFERROR(IF('Inf.'!$C$10="Onsight",IF(L72="TOP",10^7+(10-J72)+(3-K72)*10,L72*10^5+(3-K72)*10),IF(L72="TOP",10^7+(3-K72)*10,L72*10^5+(3-K72)*10)),"")</f>
        <v/>
      </c>
      <c r="N72" s="8" t="str">
        <f t="shared" si="1"/>
        <v/>
      </c>
      <c r="O72" s="8" t="str">
        <f>_xlfn.IFERROR(N72*100+'Rec.'!I65,"")</f>
        <v/>
      </c>
      <c r="P72" s="8" t="str">
        <f t="shared" si="2"/>
        <v/>
      </c>
    </row>
    <row r="73" spans="1:16" ht="21.95" customHeight="1">
      <c r="A73" s="8" t="str">
        <f t="shared" si="3"/>
        <v/>
      </c>
      <c r="B73" s="8" t="str">
        <f aca="true" t="shared" si="4" ref="B73:B136">P73</f>
        <v/>
      </c>
      <c r="C73" s="20" t="str">
        <f>IF('Rec.'!H66&gt;0,COUNT('Rec.'!H$2:H66),"")</f>
        <v/>
      </c>
      <c r="D73" s="21" t="str">
        <f>IF(C73&gt;'Inf.'!$I$10,"",VLOOKUP(A73,'Q1.SL'!B:F,2,FALSE))</f>
        <v/>
      </c>
      <c r="E73" s="21" t="str">
        <f>IF(C73&gt;'Inf.'!$I$10,"",VLOOKUP(A73,'Q1.SL'!B:F,3,FALSE))</f>
        <v/>
      </c>
      <c r="F73" s="20" t="str">
        <f>IF(C73&gt;'Inf.'!$I$10,"",VLOOKUP(A73,'Q1.SL'!B:F,4,FALSE))</f>
        <v/>
      </c>
      <c r="G73" s="20" t="str">
        <f>IF(C73&gt;'Inf.'!$I$10,"",VLOOKUP(A73,'Q1.SL'!B:F,5,FALSE))</f>
        <v/>
      </c>
      <c r="H73" s="42"/>
      <c r="I73" s="42"/>
      <c r="J73" s="43"/>
      <c r="K73" s="42"/>
      <c r="L73" s="12" t="str">
        <f>_xlfn.IFERROR(IF(C73&gt;'Inf.'!$I$10,"",I73),"")</f>
        <v/>
      </c>
      <c r="M73" s="8" t="str">
        <f>_xlfn.IFERROR(IF('Inf.'!$C$10="Onsight",IF(L73="TOP",10^7+(10-J73)+(3-K73)*10,L73*10^5+(3-K73)*10),IF(L73="TOP",10^7+(3-K73)*10,L73*10^5+(3-K73)*10)),"")</f>
        <v/>
      </c>
      <c r="N73" s="8" t="str">
        <f aca="true" t="shared" si="5" ref="N73:N136">_xlfn.IFERROR(RANK(M73,M:M,0),"")</f>
        <v/>
      </c>
      <c r="O73" s="8" t="str">
        <f>_xlfn.IFERROR(N73*100+'Rec.'!I66,"")</f>
        <v/>
      </c>
      <c r="P73" s="8" t="str">
        <f aca="true" t="shared" si="6" ref="P73:P136">_xlfn.IFERROR(RANK(O73,O:O,1),"")</f>
        <v/>
      </c>
    </row>
    <row r="74" spans="1:16" ht="21.95" customHeight="1">
      <c r="A74" s="8" t="str">
        <f aca="true" t="shared" si="7" ref="A74:A137">_xlfn.IFERROR(IF(C74&gt;3*ROUNDUP(MAX(C:C)/4,0)-IF(MOD(MAX(C:C),4)=0,0,IF(MOD(MAX(C:C),4)=1,3,IF(MOD(MAX(C:C),4)=2,2,IF(MOD(MAX(C:C),4)=3,1)))),C74-3*ROUNDUP(MAX(C:C)/4,0)+IF(MOD(MAX(C:C),4)=0,0,IF(MOD(MAX(C:C),4)=1,3,IF(MOD(MAX(C:C),4)=2,2,IF(MOD(MAX(C:C),4)=3,1)))),C74+ROUNDUP(MAX(C:C)/4,0)-IF(MOD(MAX(C:C),4)=0,0,IF(MOD(MAX(C:C),4)=1,0,IF(MOD(MAX(C:C),4)=2,0,IF(MOD(MAX(C:C),4)=3,0))))),"")</f>
        <v/>
      </c>
      <c r="B74" s="8" t="str">
        <f t="shared" si="4"/>
        <v/>
      </c>
      <c r="C74" s="20" t="str">
        <f>IF('Rec.'!H67&gt;0,COUNT('Rec.'!H$2:H67),"")</f>
        <v/>
      </c>
      <c r="D74" s="21" t="str">
        <f>IF(C74&gt;'Inf.'!$I$10,"",VLOOKUP(A74,'Q1.SL'!B:F,2,FALSE))</f>
        <v/>
      </c>
      <c r="E74" s="21" t="str">
        <f>IF(C74&gt;'Inf.'!$I$10,"",VLOOKUP(A74,'Q1.SL'!B:F,3,FALSE))</f>
        <v/>
      </c>
      <c r="F74" s="20" t="str">
        <f>IF(C74&gt;'Inf.'!$I$10,"",VLOOKUP(A74,'Q1.SL'!B:F,4,FALSE))</f>
        <v/>
      </c>
      <c r="G74" s="20" t="str">
        <f>IF(C74&gt;'Inf.'!$I$10,"",VLOOKUP(A74,'Q1.SL'!B:F,5,FALSE))</f>
        <v/>
      </c>
      <c r="H74" s="42"/>
      <c r="I74" s="42"/>
      <c r="J74" s="43"/>
      <c r="K74" s="42"/>
      <c r="L74" s="12" t="str">
        <f>_xlfn.IFERROR(IF(C74&gt;'Inf.'!$I$10,"",I74),"")</f>
        <v/>
      </c>
      <c r="M74" s="8" t="str">
        <f>_xlfn.IFERROR(IF('Inf.'!$C$10="Onsight",IF(L74="TOP",10^7+(10-J74)+(3-K74)*10,L74*10^5+(3-K74)*10),IF(L74="TOP",10^7+(3-K74)*10,L74*10^5+(3-K74)*10)),"")</f>
        <v/>
      </c>
      <c r="N74" s="8" t="str">
        <f t="shared" si="5"/>
        <v/>
      </c>
      <c r="O74" s="8" t="str">
        <f>_xlfn.IFERROR(N74*100+'Rec.'!I67,"")</f>
        <v/>
      </c>
      <c r="P74" s="8" t="str">
        <f t="shared" si="6"/>
        <v/>
      </c>
    </row>
    <row r="75" spans="1:16" ht="21.95" customHeight="1">
      <c r="A75" s="8" t="str">
        <f t="shared" si="7"/>
        <v/>
      </c>
      <c r="B75" s="8" t="str">
        <f t="shared" si="4"/>
        <v/>
      </c>
      <c r="C75" s="20" t="str">
        <f>IF('Rec.'!H68&gt;0,COUNT('Rec.'!H$2:H68),"")</f>
        <v/>
      </c>
      <c r="D75" s="21" t="str">
        <f>IF(C75&gt;'Inf.'!$I$10,"",VLOOKUP(A75,'Q1.SL'!B:F,2,FALSE))</f>
        <v/>
      </c>
      <c r="E75" s="21" t="str">
        <f>IF(C75&gt;'Inf.'!$I$10,"",VLOOKUP(A75,'Q1.SL'!B:F,3,FALSE))</f>
        <v/>
      </c>
      <c r="F75" s="20" t="str">
        <f>IF(C75&gt;'Inf.'!$I$10,"",VLOOKUP(A75,'Q1.SL'!B:F,4,FALSE))</f>
        <v/>
      </c>
      <c r="G75" s="20" t="str">
        <f>IF(C75&gt;'Inf.'!$I$10,"",VLOOKUP(A75,'Q1.SL'!B:F,5,FALSE))</f>
        <v/>
      </c>
      <c r="H75" s="42"/>
      <c r="I75" s="42"/>
      <c r="J75" s="43"/>
      <c r="K75" s="42"/>
      <c r="L75" s="12" t="str">
        <f>_xlfn.IFERROR(IF(C75&gt;'Inf.'!$I$10,"",I75),"")</f>
        <v/>
      </c>
      <c r="M75" s="8" t="str">
        <f>_xlfn.IFERROR(IF('Inf.'!$C$10="Onsight",IF(L75="TOP",10^7+(10-J75)+(3-K75)*10,L75*10^5+(3-K75)*10),IF(L75="TOP",10^7+(3-K75)*10,L75*10^5+(3-K75)*10)),"")</f>
        <v/>
      </c>
      <c r="N75" s="8" t="str">
        <f t="shared" si="5"/>
        <v/>
      </c>
      <c r="O75" s="8" t="str">
        <f>_xlfn.IFERROR(N75*100+'Rec.'!I68,"")</f>
        <v/>
      </c>
      <c r="P75" s="8" t="str">
        <f t="shared" si="6"/>
        <v/>
      </c>
    </row>
    <row r="76" spans="1:16" ht="21.95" customHeight="1">
      <c r="A76" s="8" t="str">
        <f t="shared" si="7"/>
        <v/>
      </c>
      <c r="B76" s="8" t="str">
        <f t="shared" si="4"/>
        <v/>
      </c>
      <c r="C76" s="20" t="str">
        <f>IF('Rec.'!H69&gt;0,COUNT('Rec.'!H$2:H69),"")</f>
        <v/>
      </c>
      <c r="D76" s="21" t="str">
        <f>IF(C76&gt;'Inf.'!$I$10,"",VLOOKUP(A76,'Q1.SL'!B:F,2,FALSE))</f>
        <v/>
      </c>
      <c r="E76" s="21" t="str">
        <f>IF(C76&gt;'Inf.'!$I$10,"",VLOOKUP(A76,'Q1.SL'!B:F,3,FALSE))</f>
        <v/>
      </c>
      <c r="F76" s="20" t="str">
        <f>IF(C76&gt;'Inf.'!$I$10,"",VLOOKUP(A76,'Q1.SL'!B:F,4,FALSE))</f>
        <v/>
      </c>
      <c r="G76" s="20" t="str">
        <f>IF(C76&gt;'Inf.'!$I$10,"",VLOOKUP(A76,'Q1.SL'!B:F,5,FALSE))</f>
        <v/>
      </c>
      <c r="H76" s="42"/>
      <c r="I76" s="42"/>
      <c r="J76" s="43"/>
      <c r="K76" s="42"/>
      <c r="L76" s="12" t="str">
        <f>_xlfn.IFERROR(IF(C76&gt;'Inf.'!$I$10,"",I76),"")</f>
        <v/>
      </c>
      <c r="M76" s="8" t="str">
        <f>_xlfn.IFERROR(IF('Inf.'!$C$10="Onsight",IF(L76="TOP",10^7+(10-J76)+(3-K76)*10,L76*10^5+(3-K76)*10),IF(L76="TOP",10^7+(3-K76)*10,L76*10^5+(3-K76)*10)),"")</f>
        <v/>
      </c>
      <c r="N76" s="8" t="str">
        <f t="shared" si="5"/>
        <v/>
      </c>
      <c r="O76" s="8" t="str">
        <f>_xlfn.IFERROR(N76*100+'Rec.'!I69,"")</f>
        <v/>
      </c>
      <c r="P76" s="8" t="str">
        <f t="shared" si="6"/>
        <v/>
      </c>
    </row>
    <row r="77" spans="1:16" ht="21.95" customHeight="1">
      <c r="A77" s="8" t="str">
        <f t="shared" si="7"/>
        <v/>
      </c>
      <c r="B77" s="8" t="str">
        <f t="shared" si="4"/>
        <v/>
      </c>
      <c r="C77" s="20" t="str">
        <f>IF('Rec.'!H70&gt;0,COUNT('Rec.'!H$2:H70),"")</f>
        <v/>
      </c>
      <c r="D77" s="21" t="str">
        <f>IF(C77&gt;'Inf.'!$I$10,"",VLOOKUP(A77,'Q1.SL'!B:F,2,FALSE))</f>
        <v/>
      </c>
      <c r="E77" s="21" t="str">
        <f>IF(C77&gt;'Inf.'!$I$10,"",VLOOKUP(A77,'Q1.SL'!B:F,3,FALSE))</f>
        <v/>
      </c>
      <c r="F77" s="20" t="str">
        <f>IF(C77&gt;'Inf.'!$I$10,"",VLOOKUP(A77,'Q1.SL'!B:F,4,FALSE))</f>
        <v/>
      </c>
      <c r="G77" s="20" t="str">
        <f>IF(C77&gt;'Inf.'!$I$10,"",VLOOKUP(A77,'Q1.SL'!B:F,5,FALSE))</f>
        <v/>
      </c>
      <c r="H77" s="42"/>
      <c r="I77" s="42"/>
      <c r="J77" s="43"/>
      <c r="K77" s="42"/>
      <c r="L77" s="12" t="str">
        <f>_xlfn.IFERROR(IF(C77&gt;'Inf.'!$I$10,"",I77),"")</f>
        <v/>
      </c>
      <c r="M77" s="8" t="str">
        <f>_xlfn.IFERROR(IF('Inf.'!$C$10="Onsight",IF(L77="TOP",10^7+(10-J77)+(3-K77)*10,L77*10^5+(3-K77)*10),IF(L77="TOP",10^7+(3-K77)*10,L77*10^5+(3-K77)*10)),"")</f>
        <v/>
      </c>
      <c r="N77" s="8" t="str">
        <f t="shared" si="5"/>
        <v/>
      </c>
      <c r="O77" s="8" t="str">
        <f>_xlfn.IFERROR(N77*100+'Rec.'!I70,"")</f>
        <v/>
      </c>
      <c r="P77" s="8" t="str">
        <f t="shared" si="6"/>
        <v/>
      </c>
    </row>
    <row r="78" spans="1:16" ht="21.95" customHeight="1">
      <c r="A78" s="8" t="str">
        <f t="shared" si="7"/>
        <v/>
      </c>
      <c r="B78" s="8" t="str">
        <f t="shared" si="4"/>
        <v/>
      </c>
      <c r="C78" s="20" t="str">
        <f>IF('Rec.'!H71&gt;0,COUNT('Rec.'!H$2:H71),"")</f>
        <v/>
      </c>
      <c r="D78" s="21" t="str">
        <f>IF(C78&gt;'Inf.'!$I$10,"",VLOOKUP(A78,'Q1.SL'!B:F,2,FALSE))</f>
        <v/>
      </c>
      <c r="E78" s="21" t="str">
        <f>IF(C78&gt;'Inf.'!$I$10,"",VLOOKUP(A78,'Q1.SL'!B:F,3,FALSE))</f>
        <v/>
      </c>
      <c r="F78" s="20" t="str">
        <f>IF(C78&gt;'Inf.'!$I$10,"",VLOOKUP(A78,'Q1.SL'!B:F,4,FALSE))</f>
        <v/>
      </c>
      <c r="G78" s="20" t="str">
        <f>IF(C78&gt;'Inf.'!$I$10,"",VLOOKUP(A78,'Q1.SL'!B:F,5,FALSE))</f>
        <v/>
      </c>
      <c r="H78" s="42"/>
      <c r="I78" s="42"/>
      <c r="J78" s="43"/>
      <c r="K78" s="42"/>
      <c r="L78" s="12" t="str">
        <f>_xlfn.IFERROR(IF(C78&gt;'Inf.'!$I$10,"",I78),"")</f>
        <v/>
      </c>
      <c r="M78" s="8" t="str">
        <f>_xlfn.IFERROR(IF('Inf.'!$C$10="Onsight",IF(L78="TOP",10^7+(10-J78)+(3-K78)*10,L78*10^5+(3-K78)*10),IF(L78="TOP",10^7+(3-K78)*10,L78*10^5+(3-K78)*10)),"")</f>
        <v/>
      </c>
      <c r="N78" s="8" t="str">
        <f t="shared" si="5"/>
        <v/>
      </c>
      <c r="O78" s="8" t="str">
        <f>_xlfn.IFERROR(N78*100+'Rec.'!I71,"")</f>
        <v/>
      </c>
      <c r="P78" s="8" t="str">
        <f t="shared" si="6"/>
        <v/>
      </c>
    </row>
    <row r="79" spans="1:16" ht="21.95" customHeight="1">
      <c r="A79" s="8" t="str">
        <f t="shared" si="7"/>
        <v/>
      </c>
      <c r="B79" s="8" t="str">
        <f t="shared" si="4"/>
        <v/>
      </c>
      <c r="C79" s="20" t="str">
        <f>IF('Rec.'!H72&gt;0,COUNT('Rec.'!H$2:H72),"")</f>
        <v/>
      </c>
      <c r="D79" s="21" t="str">
        <f>IF(C79&gt;'Inf.'!$I$10,"",VLOOKUP(A79,'Q1.SL'!B:F,2,FALSE))</f>
        <v/>
      </c>
      <c r="E79" s="21" t="str">
        <f>IF(C79&gt;'Inf.'!$I$10,"",VLOOKUP(A79,'Q1.SL'!B:F,3,FALSE))</f>
        <v/>
      </c>
      <c r="F79" s="20" t="str">
        <f>IF(C79&gt;'Inf.'!$I$10,"",VLOOKUP(A79,'Q1.SL'!B:F,4,FALSE))</f>
        <v/>
      </c>
      <c r="G79" s="20" t="str">
        <f>IF(C79&gt;'Inf.'!$I$10,"",VLOOKUP(A79,'Q1.SL'!B:F,5,FALSE))</f>
        <v/>
      </c>
      <c r="H79" s="42"/>
      <c r="I79" s="42"/>
      <c r="J79" s="43"/>
      <c r="K79" s="42"/>
      <c r="L79" s="12" t="str">
        <f>_xlfn.IFERROR(IF(C79&gt;'Inf.'!$I$10,"",I79),"")</f>
        <v/>
      </c>
      <c r="M79" s="8" t="str">
        <f>_xlfn.IFERROR(IF('Inf.'!$C$10="Onsight",IF(L79="TOP",10^7+(10-J79)+(3-K79)*10,L79*10^5+(3-K79)*10),IF(L79="TOP",10^7+(3-K79)*10,L79*10^5+(3-K79)*10)),"")</f>
        <v/>
      </c>
      <c r="N79" s="8" t="str">
        <f t="shared" si="5"/>
        <v/>
      </c>
      <c r="O79" s="8" t="str">
        <f>_xlfn.IFERROR(N79*100+'Rec.'!I72,"")</f>
        <v/>
      </c>
      <c r="P79" s="8" t="str">
        <f t="shared" si="6"/>
        <v/>
      </c>
    </row>
    <row r="80" spans="1:16" ht="21.95" customHeight="1">
      <c r="A80" s="8" t="str">
        <f t="shared" si="7"/>
        <v/>
      </c>
      <c r="B80" s="8" t="str">
        <f t="shared" si="4"/>
        <v/>
      </c>
      <c r="C80" s="20" t="str">
        <f>IF('Rec.'!H73&gt;0,COUNT('Rec.'!H$2:H73),"")</f>
        <v/>
      </c>
      <c r="D80" s="21" t="str">
        <f>IF(C80&gt;'Inf.'!$I$10,"",VLOOKUP(A80,'Q1.SL'!B:F,2,FALSE))</f>
        <v/>
      </c>
      <c r="E80" s="21" t="str">
        <f>IF(C80&gt;'Inf.'!$I$10,"",VLOOKUP(A80,'Q1.SL'!B:F,3,FALSE))</f>
        <v/>
      </c>
      <c r="F80" s="20" t="str">
        <f>IF(C80&gt;'Inf.'!$I$10,"",VLOOKUP(A80,'Q1.SL'!B:F,4,FALSE))</f>
        <v/>
      </c>
      <c r="G80" s="20" t="str">
        <f>IF(C80&gt;'Inf.'!$I$10,"",VLOOKUP(A80,'Q1.SL'!B:F,5,FALSE))</f>
        <v/>
      </c>
      <c r="H80" s="42"/>
      <c r="I80" s="42"/>
      <c r="J80" s="43"/>
      <c r="K80" s="42"/>
      <c r="L80" s="12" t="str">
        <f>_xlfn.IFERROR(IF(C80&gt;'Inf.'!$I$10,"",I80),"")</f>
        <v/>
      </c>
      <c r="M80" s="8" t="str">
        <f>_xlfn.IFERROR(IF('Inf.'!$C$10="Onsight",IF(L80="TOP",10^7+(10-J80)+(3-K80)*10,L80*10^5+(3-K80)*10),IF(L80="TOP",10^7+(3-K80)*10,L80*10^5+(3-K80)*10)),"")</f>
        <v/>
      </c>
      <c r="N80" s="8" t="str">
        <f t="shared" si="5"/>
        <v/>
      </c>
      <c r="O80" s="8" t="str">
        <f>_xlfn.IFERROR(N80*100+'Rec.'!I73,"")</f>
        <v/>
      </c>
      <c r="P80" s="8" t="str">
        <f t="shared" si="6"/>
        <v/>
      </c>
    </row>
    <row r="81" spans="1:16" ht="21.95" customHeight="1">
      <c r="A81" s="8" t="str">
        <f t="shared" si="7"/>
        <v/>
      </c>
      <c r="B81" s="8" t="str">
        <f t="shared" si="4"/>
        <v/>
      </c>
      <c r="C81" s="20" t="str">
        <f>IF('Rec.'!H74&gt;0,COUNT('Rec.'!H$2:H74),"")</f>
        <v/>
      </c>
      <c r="D81" s="21" t="str">
        <f>IF(C81&gt;'Inf.'!$I$10,"",VLOOKUP(A81,'Q1.SL'!B:F,2,FALSE))</f>
        <v/>
      </c>
      <c r="E81" s="21" t="str">
        <f>IF(C81&gt;'Inf.'!$I$10,"",VLOOKUP(A81,'Q1.SL'!B:F,3,FALSE))</f>
        <v/>
      </c>
      <c r="F81" s="20" t="str">
        <f>IF(C81&gt;'Inf.'!$I$10,"",VLOOKUP(A81,'Q1.SL'!B:F,4,FALSE))</f>
        <v/>
      </c>
      <c r="G81" s="20" t="str">
        <f>IF(C81&gt;'Inf.'!$I$10,"",VLOOKUP(A81,'Q1.SL'!B:F,5,FALSE))</f>
        <v/>
      </c>
      <c r="H81" s="42"/>
      <c r="I81" s="42"/>
      <c r="J81" s="43"/>
      <c r="K81" s="42"/>
      <c r="L81" s="12" t="str">
        <f>_xlfn.IFERROR(IF(C81&gt;'Inf.'!$I$10,"",I81),"")</f>
        <v/>
      </c>
      <c r="M81" s="8" t="str">
        <f>_xlfn.IFERROR(IF('Inf.'!$C$10="Onsight",IF(L81="TOP",10^7+(10-J81)+(3-K81)*10,L81*10^5+(3-K81)*10),IF(L81="TOP",10^7+(3-K81)*10,L81*10^5+(3-K81)*10)),"")</f>
        <v/>
      </c>
      <c r="N81" s="8" t="str">
        <f t="shared" si="5"/>
        <v/>
      </c>
      <c r="O81" s="8" t="str">
        <f>_xlfn.IFERROR(N81*100+'Rec.'!I74,"")</f>
        <v/>
      </c>
      <c r="P81" s="8" t="str">
        <f t="shared" si="6"/>
        <v/>
      </c>
    </row>
    <row r="82" spans="1:16" ht="21.95" customHeight="1">
      <c r="A82" s="8" t="str">
        <f t="shared" si="7"/>
        <v/>
      </c>
      <c r="B82" s="8" t="str">
        <f t="shared" si="4"/>
        <v/>
      </c>
      <c r="C82" s="20" t="str">
        <f>IF('Rec.'!H75&gt;0,COUNT('Rec.'!H$2:H75),"")</f>
        <v/>
      </c>
      <c r="D82" s="21" t="str">
        <f>IF(C82&gt;'Inf.'!$I$10,"",VLOOKUP(A82,'Q1.SL'!B:F,2,FALSE))</f>
        <v/>
      </c>
      <c r="E82" s="21" t="str">
        <f>IF(C82&gt;'Inf.'!$I$10,"",VLOOKUP(A82,'Q1.SL'!B:F,3,FALSE))</f>
        <v/>
      </c>
      <c r="F82" s="20" t="str">
        <f>IF(C82&gt;'Inf.'!$I$10,"",VLOOKUP(A82,'Q1.SL'!B:F,4,FALSE))</f>
        <v/>
      </c>
      <c r="G82" s="20" t="str">
        <f>IF(C82&gt;'Inf.'!$I$10,"",VLOOKUP(A82,'Q1.SL'!B:F,5,FALSE))</f>
        <v/>
      </c>
      <c r="H82" s="42"/>
      <c r="I82" s="42"/>
      <c r="J82" s="43"/>
      <c r="K82" s="42"/>
      <c r="L82" s="12" t="str">
        <f>_xlfn.IFERROR(IF(C82&gt;'Inf.'!$I$10,"",I82),"")</f>
        <v/>
      </c>
      <c r="M82" s="8" t="str">
        <f>_xlfn.IFERROR(IF('Inf.'!$C$10="Onsight",IF(L82="TOP",10^7+(10-J82)+(3-K82)*10,L82*10^5+(3-K82)*10),IF(L82="TOP",10^7+(3-K82)*10,L82*10^5+(3-K82)*10)),"")</f>
        <v/>
      </c>
      <c r="N82" s="8" t="str">
        <f t="shared" si="5"/>
        <v/>
      </c>
      <c r="O82" s="8" t="str">
        <f>_xlfn.IFERROR(N82*100+'Rec.'!I75,"")</f>
        <v/>
      </c>
      <c r="P82" s="8" t="str">
        <f t="shared" si="6"/>
        <v/>
      </c>
    </row>
    <row r="83" spans="1:16" ht="21.95" customHeight="1">
      <c r="A83" s="8" t="str">
        <f t="shared" si="7"/>
        <v/>
      </c>
      <c r="B83" s="8" t="str">
        <f t="shared" si="4"/>
        <v/>
      </c>
      <c r="C83" s="20" t="str">
        <f>IF('Rec.'!H76&gt;0,COUNT('Rec.'!H$2:H76),"")</f>
        <v/>
      </c>
      <c r="D83" s="21" t="str">
        <f>IF(C83&gt;'Inf.'!$I$10,"",VLOOKUP(A83,'Q1.SL'!B:F,2,FALSE))</f>
        <v/>
      </c>
      <c r="E83" s="21" t="str">
        <f>IF(C83&gt;'Inf.'!$I$10,"",VLOOKUP(A83,'Q1.SL'!B:F,3,FALSE))</f>
        <v/>
      </c>
      <c r="F83" s="20" t="str">
        <f>IF(C83&gt;'Inf.'!$I$10,"",VLOOKUP(A83,'Q1.SL'!B:F,4,FALSE))</f>
        <v/>
      </c>
      <c r="G83" s="20" t="str">
        <f>IF(C83&gt;'Inf.'!$I$10,"",VLOOKUP(A83,'Q1.SL'!B:F,5,FALSE))</f>
        <v/>
      </c>
      <c r="H83" s="42"/>
      <c r="I83" s="42"/>
      <c r="J83" s="43"/>
      <c r="K83" s="42"/>
      <c r="L83" s="12" t="str">
        <f>_xlfn.IFERROR(IF(C83&gt;'Inf.'!$I$10,"",I83),"")</f>
        <v/>
      </c>
      <c r="M83" s="8" t="str">
        <f>_xlfn.IFERROR(IF('Inf.'!$C$10="Onsight",IF(L83="TOP",10^7+(10-J83)+(3-K83)*10,L83*10^5+(3-K83)*10),IF(L83="TOP",10^7+(3-K83)*10,L83*10^5+(3-K83)*10)),"")</f>
        <v/>
      </c>
      <c r="N83" s="8" t="str">
        <f t="shared" si="5"/>
        <v/>
      </c>
      <c r="O83" s="8" t="str">
        <f>_xlfn.IFERROR(N83*100+'Rec.'!I76,"")</f>
        <v/>
      </c>
      <c r="P83" s="8" t="str">
        <f t="shared" si="6"/>
        <v/>
      </c>
    </row>
    <row r="84" spans="1:16" ht="21.95" customHeight="1">
      <c r="A84" s="8" t="str">
        <f t="shared" si="7"/>
        <v/>
      </c>
      <c r="B84" s="8" t="str">
        <f t="shared" si="4"/>
        <v/>
      </c>
      <c r="C84" s="20" t="str">
        <f>IF('Rec.'!H77&gt;0,COUNT('Rec.'!H$2:H77),"")</f>
        <v/>
      </c>
      <c r="D84" s="21" t="str">
        <f>IF(C84&gt;'Inf.'!$I$10,"",VLOOKUP(A84,'Q1.SL'!B:F,2,FALSE))</f>
        <v/>
      </c>
      <c r="E84" s="21" t="str">
        <f>IF(C84&gt;'Inf.'!$I$10,"",VLOOKUP(A84,'Q1.SL'!B:F,3,FALSE))</f>
        <v/>
      </c>
      <c r="F84" s="20" t="str">
        <f>IF(C84&gt;'Inf.'!$I$10,"",VLOOKUP(A84,'Q1.SL'!B:F,4,FALSE))</f>
        <v/>
      </c>
      <c r="G84" s="20" t="str">
        <f>IF(C84&gt;'Inf.'!$I$10,"",VLOOKUP(A84,'Q1.SL'!B:F,5,FALSE))</f>
        <v/>
      </c>
      <c r="H84" s="42"/>
      <c r="I84" s="42"/>
      <c r="J84" s="43"/>
      <c r="K84" s="42"/>
      <c r="L84" s="12" t="str">
        <f>_xlfn.IFERROR(IF(C84&gt;'Inf.'!$I$10,"",I84),"")</f>
        <v/>
      </c>
      <c r="M84" s="8" t="str">
        <f>_xlfn.IFERROR(IF('Inf.'!$C$10="Onsight",IF(L84="TOP",10^7+(10-J84)+(3-K84)*10,L84*10^5+(3-K84)*10),IF(L84="TOP",10^7+(3-K84)*10,L84*10^5+(3-K84)*10)),"")</f>
        <v/>
      </c>
      <c r="N84" s="8" t="str">
        <f t="shared" si="5"/>
        <v/>
      </c>
      <c r="O84" s="8" t="str">
        <f>_xlfn.IFERROR(N84*100+'Rec.'!I77,"")</f>
        <v/>
      </c>
      <c r="P84" s="8" t="str">
        <f t="shared" si="6"/>
        <v/>
      </c>
    </row>
    <row r="85" spans="1:16" ht="21.95" customHeight="1">
      <c r="A85" s="8" t="str">
        <f t="shared" si="7"/>
        <v/>
      </c>
      <c r="B85" s="8" t="str">
        <f t="shared" si="4"/>
        <v/>
      </c>
      <c r="C85" s="20" t="str">
        <f>IF('Rec.'!H78&gt;0,COUNT('Rec.'!H$2:H78),"")</f>
        <v/>
      </c>
      <c r="D85" s="21" t="str">
        <f>IF(C85&gt;'Inf.'!$I$10,"",VLOOKUP(A85,'Q1.SL'!B:F,2,FALSE))</f>
        <v/>
      </c>
      <c r="E85" s="21" t="str">
        <f>IF(C85&gt;'Inf.'!$I$10,"",VLOOKUP(A85,'Q1.SL'!B:F,3,FALSE))</f>
        <v/>
      </c>
      <c r="F85" s="20" t="str">
        <f>IF(C85&gt;'Inf.'!$I$10,"",VLOOKUP(A85,'Q1.SL'!B:F,4,FALSE))</f>
        <v/>
      </c>
      <c r="G85" s="20" t="str">
        <f>IF(C85&gt;'Inf.'!$I$10,"",VLOOKUP(A85,'Q1.SL'!B:F,5,FALSE))</f>
        <v/>
      </c>
      <c r="H85" s="42"/>
      <c r="I85" s="42"/>
      <c r="J85" s="43"/>
      <c r="K85" s="42"/>
      <c r="L85" s="12" t="str">
        <f>_xlfn.IFERROR(IF(C85&gt;'Inf.'!$I$10,"",I85),"")</f>
        <v/>
      </c>
      <c r="M85" s="8" t="str">
        <f>_xlfn.IFERROR(IF('Inf.'!$C$10="Onsight",IF(L85="TOP",10^7+(10-J85)+(3-K85)*10,L85*10^5+(3-K85)*10),IF(L85="TOP",10^7+(3-K85)*10,L85*10^5+(3-K85)*10)),"")</f>
        <v/>
      </c>
      <c r="N85" s="8" t="str">
        <f t="shared" si="5"/>
        <v/>
      </c>
      <c r="O85" s="8" t="str">
        <f>_xlfn.IFERROR(N85*100+'Rec.'!I78,"")</f>
        <v/>
      </c>
      <c r="P85" s="8" t="str">
        <f t="shared" si="6"/>
        <v/>
      </c>
    </row>
    <row r="86" spans="1:16" ht="21.95" customHeight="1">
      <c r="A86" s="8" t="str">
        <f t="shared" si="7"/>
        <v/>
      </c>
      <c r="B86" s="8" t="str">
        <f t="shared" si="4"/>
        <v/>
      </c>
      <c r="C86" s="20" t="str">
        <f>IF('Rec.'!H79&gt;0,COUNT('Rec.'!H$2:H79),"")</f>
        <v/>
      </c>
      <c r="D86" s="21" t="str">
        <f>IF(C86&gt;'Inf.'!$I$10,"",VLOOKUP(A86,'Q1.SL'!B:F,2,FALSE))</f>
        <v/>
      </c>
      <c r="E86" s="21" t="str">
        <f>IF(C86&gt;'Inf.'!$I$10,"",VLOOKUP(A86,'Q1.SL'!B:F,3,FALSE))</f>
        <v/>
      </c>
      <c r="F86" s="20" t="str">
        <f>IF(C86&gt;'Inf.'!$I$10,"",VLOOKUP(A86,'Q1.SL'!B:F,4,FALSE))</f>
        <v/>
      </c>
      <c r="G86" s="20" t="str">
        <f>IF(C86&gt;'Inf.'!$I$10,"",VLOOKUP(A86,'Q1.SL'!B:F,5,FALSE))</f>
        <v/>
      </c>
      <c r="H86" s="42"/>
      <c r="I86" s="42"/>
      <c r="J86" s="43"/>
      <c r="K86" s="42"/>
      <c r="L86" s="12" t="str">
        <f>_xlfn.IFERROR(IF(C86&gt;'Inf.'!$I$10,"",I86),"")</f>
        <v/>
      </c>
      <c r="M86" s="8" t="str">
        <f>_xlfn.IFERROR(IF('Inf.'!$C$10="Onsight",IF(L86="TOP",10^7+(10-J86)+(3-K86)*10,L86*10^5+(3-K86)*10),IF(L86="TOP",10^7+(3-K86)*10,L86*10^5+(3-K86)*10)),"")</f>
        <v/>
      </c>
      <c r="N86" s="8" t="str">
        <f t="shared" si="5"/>
        <v/>
      </c>
      <c r="O86" s="8" t="str">
        <f>_xlfn.IFERROR(N86*100+'Rec.'!I79,"")</f>
        <v/>
      </c>
      <c r="P86" s="8" t="str">
        <f t="shared" si="6"/>
        <v/>
      </c>
    </row>
    <row r="87" spans="1:16" ht="21.95" customHeight="1">
      <c r="A87" s="8" t="str">
        <f t="shared" si="7"/>
        <v/>
      </c>
      <c r="B87" s="8" t="str">
        <f t="shared" si="4"/>
        <v/>
      </c>
      <c r="C87" s="20" t="str">
        <f>IF('Rec.'!H80&gt;0,COUNT('Rec.'!H$2:H80),"")</f>
        <v/>
      </c>
      <c r="D87" s="21" t="str">
        <f>IF(C87&gt;'Inf.'!$I$10,"",VLOOKUP(A87,'Q1.SL'!B:F,2,FALSE))</f>
        <v/>
      </c>
      <c r="E87" s="21" t="str">
        <f>IF(C87&gt;'Inf.'!$I$10,"",VLOOKUP(A87,'Q1.SL'!B:F,3,FALSE))</f>
        <v/>
      </c>
      <c r="F87" s="20" t="str">
        <f>IF(C87&gt;'Inf.'!$I$10,"",VLOOKUP(A87,'Q1.SL'!B:F,4,FALSE))</f>
        <v/>
      </c>
      <c r="G87" s="20" t="str">
        <f>IF(C87&gt;'Inf.'!$I$10,"",VLOOKUP(A87,'Q1.SL'!B:F,5,FALSE))</f>
        <v/>
      </c>
      <c r="H87" s="42"/>
      <c r="I87" s="42"/>
      <c r="J87" s="43"/>
      <c r="K87" s="42"/>
      <c r="L87" s="12" t="str">
        <f>_xlfn.IFERROR(IF(C87&gt;'Inf.'!$I$10,"",I87),"")</f>
        <v/>
      </c>
      <c r="M87" s="8" t="str">
        <f>_xlfn.IFERROR(IF('Inf.'!$C$10="Onsight",IF(L87="TOP",10^7+(10-J87)+(3-K87)*10,L87*10^5+(3-K87)*10),IF(L87="TOP",10^7+(3-K87)*10,L87*10^5+(3-K87)*10)),"")</f>
        <v/>
      </c>
      <c r="N87" s="8" t="str">
        <f t="shared" si="5"/>
        <v/>
      </c>
      <c r="O87" s="8" t="str">
        <f>_xlfn.IFERROR(N87*100+'Rec.'!I80,"")</f>
        <v/>
      </c>
      <c r="P87" s="8" t="str">
        <f t="shared" si="6"/>
        <v/>
      </c>
    </row>
    <row r="88" spans="1:16" ht="21.95" customHeight="1">
      <c r="A88" s="8" t="str">
        <f t="shared" si="7"/>
        <v/>
      </c>
      <c r="B88" s="8" t="str">
        <f t="shared" si="4"/>
        <v/>
      </c>
      <c r="C88" s="20" t="str">
        <f>IF('Rec.'!H81&gt;0,COUNT('Rec.'!H$2:H81),"")</f>
        <v/>
      </c>
      <c r="D88" s="21" t="str">
        <f>IF(C88&gt;'Inf.'!$I$10,"",VLOOKUP(A88,'Q1.SL'!B:F,2,FALSE))</f>
        <v/>
      </c>
      <c r="E88" s="21" t="str">
        <f>IF(C88&gt;'Inf.'!$I$10,"",VLOOKUP(A88,'Q1.SL'!B:F,3,FALSE))</f>
        <v/>
      </c>
      <c r="F88" s="20" t="str">
        <f>IF(C88&gt;'Inf.'!$I$10,"",VLOOKUP(A88,'Q1.SL'!B:F,4,FALSE))</f>
        <v/>
      </c>
      <c r="G88" s="20" t="str">
        <f>IF(C88&gt;'Inf.'!$I$10,"",VLOOKUP(A88,'Q1.SL'!B:F,5,FALSE))</f>
        <v/>
      </c>
      <c r="H88" s="42"/>
      <c r="I88" s="42"/>
      <c r="J88" s="43"/>
      <c r="K88" s="42"/>
      <c r="L88" s="12" t="str">
        <f>_xlfn.IFERROR(IF(C88&gt;'Inf.'!$I$10,"",I88),"")</f>
        <v/>
      </c>
      <c r="M88" s="8" t="str">
        <f>_xlfn.IFERROR(IF('Inf.'!$C$10="Onsight",IF(L88="TOP",10^7+(10-J88)+(3-K88)*10,L88*10^5+(3-K88)*10),IF(L88="TOP",10^7+(3-K88)*10,L88*10^5+(3-K88)*10)),"")</f>
        <v/>
      </c>
      <c r="N88" s="8" t="str">
        <f t="shared" si="5"/>
        <v/>
      </c>
      <c r="O88" s="8" t="str">
        <f>_xlfn.IFERROR(N88*100+'Rec.'!I81,"")</f>
        <v/>
      </c>
      <c r="P88" s="8" t="str">
        <f t="shared" si="6"/>
        <v/>
      </c>
    </row>
    <row r="89" spans="1:16" ht="21.95" customHeight="1">
      <c r="A89" s="8" t="str">
        <f t="shared" si="7"/>
        <v/>
      </c>
      <c r="B89" s="8" t="str">
        <f t="shared" si="4"/>
        <v/>
      </c>
      <c r="C89" s="20" t="str">
        <f>IF('Rec.'!H82&gt;0,COUNT('Rec.'!H$2:H82),"")</f>
        <v/>
      </c>
      <c r="D89" s="21" t="str">
        <f>IF(C89&gt;'Inf.'!$I$10,"",VLOOKUP(A89,'Q1.SL'!B:F,2,FALSE))</f>
        <v/>
      </c>
      <c r="E89" s="21" t="str">
        <f>IF(C89&gt;'Inf.'!$I$10,"",VLOOKUP(A89,'Q1.SL'!B:F,3,FALSE))</f>
        <v/>
      </c>
      <c r="F89" s="20" t="str">
        <f>IF(C89&gt;'Inf.'!$I$10,"",VLOOKUP(A89,'Q1.SL'!B:F,4,FALSE))</f>
        <v/>
      </c>
      <c r="G89" s="20" t="str">
        <f>IF(C89&gt;'Inf.'!$I$10,"",VLOOKUP(A89,'Q1.SL'!B:F,5,FALSE))</f>
        <v/>
      </c>
      <c r="H89" s="42"/>
      <c r="I89" s="42"/>
      <c r="J89" s="43"/>
      <c r="K89" s="42"/>
      <c r="L89" s="12" t="str">
        <f>_xlfn.IFERROR(IF(C89&gt;'Inf.'!$I$10,"",I89),"")</f>
        <v/>
      </c>
      <c r="M89" s="8" t="str">
        <f>_xlfn.IFERROR(IF('Inf.'!$C$10="Onsight",IF(L89="TOP",10^7+(10-J89)+(3-K89)*10,L89*10^5+(3-K89)*10),IF(L89="TOP",10^7+(3-K89)*10,L89*10^5+(3-K89)*10)),"")</f>
        <v/>
      </c>
      <c r="N89" s="8" t="str">
        <f t="shared" si="5"/>
        <v/>
      </c>
      <c r="O89" s="8" t="str">
        <f>_xlfn.IFERROR(N89*100+'Rec.'!I82,"")</f>
        <v/>
      </c>
      <c r="P89" s="8" t="str">
        <f t="shared" si="6"/>
        <v/>
      </c>
    </row>
    <row r="90" spans="1:16" ht="21.95" customHeight="1">
      <c r="A90" s="8" t="str">
        <f t="shared" si="7"/>
        <v/>
      </c>
      <c r="B90" s="8" t="str">
        <f t="shared" si="4"/>
        <v/>
      </c>
      <c r="C90" s="20" t="str">
        <f>IF('Rec.'!H83&gt;0,COUNT('Rec.'!H$2:H83),"")</f>
        <v/>
      </c>
      <c r="D90" s="21" t="str">
        <f>IF(C90&gt;'Inf.'!$I$10,"",VLOOKUP(A90,'Q1.SL'!B:F,2,FALSE))</f>
        <v/>
      </c>
      <c r="E90" s="21" t="str">
        <f>IF(C90&gt;'Inf.'!$I$10,"",VLOOKUP(A90,'Q1.SL'!B:F,3,FALSE))</f>
        <v/>
      </c>
      <c r="F90" s="20" t="str">
        <f>IF(C90&gt;'Inf.'!$I$10,"",VLOOKUP(A90,'Q1.SL'!B:F,4,FALSE))</f>
        <v/>
      </c>
      <c r="G90" s="20" t="str">
        <f>IF(C90&gt;'Inf.'!$I$10,"",VLOOKUP(A90,'Q1.SL'!B:F,5,FALSE))</f>
        <v/>
      </c>
      <c r="H90" s="42"/>
      <c r="I90" s="42"/>
      <c r="J90" s="43"/>
      <c r="K90" s="42"/>
      <c r="L90" s="12" t="str">
        <f>_xlfn.IFERROR(IF(C90&gt;'Inf.'!$I$10,"",I90),"")</f>
        <v/>
      </c>
      <c r="M90" s="8" t="str">
        <f>_xlfn.IFERROR(IF('Inf.'!$C$10="Onsight",IF(L90="TOP",10^7+(10-J90)+(3-K90)*10,L90*10^5+(3-K90)*10),IF(L90="TOP",10^7+(3-K90)*10,L90*10^5+(3-K90)*10)),"")</f>
        <v/>
      </c>
      <c r="N90" s="8" t="str">
        <f t="shared" si="5"/>
        <v/>
      </c>
      <c r="O90" s="8" t="str">
        <f>_xlfn.IFERROR(N90*100+'Rec.'!I83,"")</f>
        <v/>
      </c>
      <c r="P90" s="8" t="str">
        <f t="shared" si="6"/>
        <v/>
      </c>
    </row>
    <row r="91" spans="1:16" ht="21.95" customHeight="1">
      <c r="A91" s="8" t="str">
        <f t="shared" si="7"/>
        <v/>
      </c>
      <c r="B91" s="8" t="str">
        <f t="shared" si="4"/>
        <v/>
      </c>
      <c r="C91" s="20" t="str">
        <f>IF('Rec.'!H84&gt;0,COUNT('Rec.'!H$2:H84),"")</f>
        <v/>
      </c>
      <c r="D91" s="21" t="str">
        <f>IF(C91&gt;'Inf.'!$I$10,"",VLOOKUP(A91,'Q1.SL'!B:F,2,FALSE))</f>
        <v/>
      </c>
      <c r="E91" s="21" t="str">
        <f>IF(C91&gt;'Inf.'!$I$10,"",VLOOKUP(A91,'Q1.SL'!B:F,3,FALSE))</f>
        <v/>
      </c>
      <c r="F91" s="20" t="str">
        <f>IF(C91&gt;'Inf.'!$I$10,"",VLOOKUP(A91,'Q1.SL'!B:F,4,FALSE))</f>
        <v/>
      </c>
      <c r="G91" s="20" t="str">
        <f>IF(C91&gt;'Inf.'!$I$10,"",VLOOKUP(A91,'Q1.SL'!B:F,5,FALSE))</f>
        <v/>
      </c>
      <c r="H91" s="42"/>
      <c r="I91" s="42"/>
      <c r="J91" s="43"/>
      <c r="K91" s="42"/>
      <c r="L91" s="12" t="str">
        <f>_xlfn.IFERROR(IF(C91&gt;'Inf.'!$I$10,"",I91),"")</f>
        <v/>
      </c>
      <c r="M91" s="8" t="str">
        <f>_xlfn.IFERROR(IF('Inf.'!$C$10="Onsight",IF(L91="TOP",10^7+(10-J91)+(3-K91)*10,L91*10^5+(3-K91)*10),IF(L91="TOP",10^7+(3-K91)*10,L91*10^5+(3-K91)*10)),"")</f>
        <v/>
      </c>
      <c r="N91" s="8" t="str">
        <f t="shared" si="5"/>
        <v/>
      </c>
      <c r="O91" s="8" t="str">
        <f>_xlfn.IFERROR(N91*100+'Rec.'!I84,"")</f>
        <v/>
      </c>
      <c r="P91" s="8" t="str">
        <f t="shared" si="6"/>
        <v/>
      </c>
    </row>
    <row r="92" spans="1:16" ht="21.95" customHeight="1">
      <c r="A92" s="8" t="str">
        <f t="shared" si="7"/>
        <v/>
      </c>
      <c r="B92" s="8" t="str">
        <f t="shared" si="4"/>
        <v/>
      </c>
      <c r="C92" s="20" t="str">
        <f>IF('Rec.'!H85&gt;0,COUNT('Rec.'!H$2:H85),"")</f>
        <v/>
      </c>
      <c r="D92" s="21" t="str">
        <f>IF(C92&gt;'Inf.'!$I$10,"",VLOOKUP(A92,'Q1.SL'!B:F,2,FALSE))</f>
        <v/>
      </c>
      <c r="E92" s="21" t="str">
        <f>IF(C92&gt;'Inf.'!$I$10,"",VLOOKUP(A92,'Q1.SL'!B:F,3,FALSE))</f>
        <v/>
      </c>
      <c r="F92" s="20" t="str">
        <f>IF(C92&gt;'Inf.'!$I$10,"",VLOOKUP(A92,'Q1.SL'!B:F,4,FALSE))</f>
        <v/>
      </c>
      <c r="G92" s="20" t="str">
        <f>IF(C92&gt;'Inf.'!$I$10,"",VLOOKUP(A92,'Q1.SL'!B:F,5,FALSE))</f>
        <v/>
      </c>
      <c r="H92" s="42"/>
      <c r="I92" s="42"/>
      <c r="J92" s="43"/>
      <c r="K92" s="42"/>
      <c r="L92" s="12" t="str">
        <f>_xlfn.IFERROR(IF(C92&gt;'Inf.'!$I$10,"",I92),"")</f>
        <v/>
      </c>
      <c r="M92" s="8" t="str">
        <f>_xlfn.IFERROR(IF('Inf.'!$C$10="Onsight",IF(L92="TOP",10^7+(10-J92)+(3-K92)*10,L92*10^5+(3-K92)*10),IF(L92="TOP",10^7+(3-K92)*10,L92*10^5+(3-K92)*10)),"")</f>
        <v/>
      </c>
      <c r="N92" s="8" t="str">
        <f t="shared" si="5"/>
        <v/>
      </c>
      <c r="O92" s="8" t="str">
        <f>_xlfn.IFERROR(N92*100+'Rec.'!I85,"")</f>
        <v/>
      </c>
      <c r="P92" s="8" t="str">
        <f t="shared" si="6"/>
        <v/>
      </c>
    </row>
    <row r="93" spans="1:16" ht="21.95" customHeight="1">
      <c r="A93" s="8" t="str">
        <f t="shared" si="7"/>
        <v/>
      </c>
      <c r="B93" s="8" t="str">
        <f t="shared" si="4"/>
        <v/>
      </c>
      <c r="C93" s="20" t="str">
        <f>IF('Rec.'!H86&gt;0,COUNT('Rec.'!H$2:H86),"")</f>
        <v/>
      </c>
      <c r="D93" s="21" t="str">
        <f>IF(C93&gt;'Inf.'!$I$10,"",VLOOKUP(A93,'Q1.SL'!B:F,2,FALSE))</f>
        <v/>
      </c>
      <c r="E93" s="21" t="str">
        <f>IF(C93&gt;'Inf.'!$I$10,"",VLOOKUP(A93,'Q1.SL'!B:F,3,FALSE))</f>
        <v/>
      </c>
      <c r="F93" s="20" t="str">
        <f>IF(C93&gt;'Inf.'!$I$10,"",VLOOKUP(A93,'Q1.SL'!B:F,4,FALSE))</f>
        <v/>
      </c>
      <c r="G93" s="20" t="str">
        <f>IF(C93&gt;'Inf.'!$I$10,"",VLOOKUP(A93,'Q1.SL'!B:F,5,FALSE))</f>
        <v/>
      </c>
      <c r="H93" s="42"/>
      <c r="I93" s="42"/>
      <c r="J93" s="43"/>
      <c r="K93" s="42"/>
      <c r="L93" s="12" t="str">
        <f>_xlfn.IFERROR(IF(C93&gt;'Inf.'!$I$10,"",I93),"")</f>
        <v/>
      </c>
      <c r="M93" s="8" t="str">
        <f>_xlfn.IFERROR(IF('Inf.'!$C$10="Onsight",IF(L93="TOP",10^7+(10-J93)+(3-K93)*10,L93*10^5+(3-K93)*10),IF(L93="TOP",10^7+(3-K93)*10,L93*10^5+(3-K93)*10)),"")</f>
        <v/>
      </c>
      <c r="N93" s="8" t="str">
        <f t="shared" si="5"/>
        <v/>
      </c>
      <c r="O93" s="8" t="str">
        <f>_xlfn.IFERROR(N93*100+'Rec.'!I86,"")</f>
        <v/>
      </c>
      <c r="P93" s="8" t="str">
        <f t="shared" si="6"/>
        <v/>
      </c>
    </row>
    <row r="94" spans="1:16" ht="21.95" customHeight="1">
      <c r="A94" s="8" t="str">
        <f t="shared" si="7"/>
        <v/>
      </c>
      <c r="B94" s="8" t="str">
        <f t="shared" si="4"/>
        <v/>
      </c>
      <c r="C94" s="20" t="str">
        <f>IF('Rec.'!H87&gt;0,COUNT('Rec.'!H$2:H87),"")</f>
        <v/>
      </c>
      <c r="D94" s="21" t="str">
        <f>IF(C94&gt;'Inf.'!$I$10,"",VLOOKUP(A94,'Q1.SL'!B:F,2,FALSE))</f>
        <v/>
      </c>
      <c r="E94" s="21" t="str">
        <f>IF(C94&gt;'Inf.'!$I$10,"",VLOOKUP(A94,'Q1.SL'!B:F,3,FALSE))</f>
        <v/>
      </c>
      <c r="F94" s="20" t="str">
        <f>IF(C94&gt;'Inf.'!$I$10,"",VLOOKUP(A94,'Q1.SL'!B:F,4,FALSE))</f>
        <v/>
      </c>
      <c r="G94" s="20" t="str">
        <f>IF(C94&gt;'Inf.'!$I$10,"",VLOOKUP(A94,'Q1.SL'!B:F,5,FALSE))</f>
        <v/>
      </c>
      <c r="H94" s="42"/>
      <c r="I94" s="42"/>
      <c r="J94" s="43"/>
      <c r="K94" s="42"/>
      <c r="L94" s="12" t="str">
        <f>_xlfn.IFERROR(IF(C94&gt;'Inf.'!$I$10,"",I94),"")</f>
        <v/>
      </c>
      <c r="M94" s="8" t="str">
        <f>_xlfn.IFERROR(IF('Inf.'!$C$10="Onsight",IF(L94="TOP",10^7+(10-J94)+(3-K94)*10,L94*10^5+(3-K94)*10),IF(L94="TOP",10^7+(3-K94)*10,L94*10^5+(3-K94)*10)),"")</f>
        <v/>
      </c>
      <c r="N94" s="8" t="str">
        <f t="shared" si="5"/>
        <v/>
      </c>
      <c r="O94" s="8" t="str">
        <f>_xlfn.IFERROR(N94*100+'Rec.'!I87,"")</f>
        <v/>
      </c>
      <c r="P94" s="8" t="str">
        <f t="shared" si="6"/>
        <v/>
      </c>
    </row>
    <row r="95" spans="1:16" ht="21.95" customHeight="1">
      <c r="A95" s="8" t="str">
        <f t="shared" si="7"/>
        <v/>
      </c>
      <c r="B95" s="8" t="str">
        <f t="shared" si="4"/>
        <v/>
      </c>
      <c r="C95" s="20" t="str">
        <f>IF('Rec.'!H88&gt;0,COUNT('Rec.'!H$2:H88),"")</f>
        <v/>
      </c>
      <c r="D95" s="21" t="str">
        <f>IF(C95&gt;'Inf.'!$I$10,"",VLOOKUP(A95,'Q1.SL'!B:F,2,FALSE))</f>
        <v/>
      </c>
      <c r="E95" s="21" t="str">
        <f>IF(C95&gt;'Inf.'!$I$10,"",VLOOKUP(A95,'Q1.SL'!B:F,3,FALSE))</f>
        <v/>
      </c>
      <c r="F95" s="20" t="str">
        <f>IF(C95&gt;'Inf.'!$I$10,"",VLOOKUP(A95,'Q1.SL'!B:F,4,FALSE))</f>
        <v/>
      </c>
      <c r="G95" s="20" t="str">
        <f>IF(C95&gt;'Inf.'!$I$10,"",VLOOKUP(A95,'Q1.SL'!B:F,5,FALSE))</f>
        <v/>
      </c>
      <c r="H95" s="42"/>
      <c r="I95" s="42"/>
      <c r="J95" s="43"/>
      <c r="K95" s="42"/>
      <c r="L95" s="12" t="str">
        <f>_xlfn.IFERROR(IF(C95&gt;'Inf.'!$I$10,"",I95),"")</f>
        <v/>
      </c>
      <c r="M95" s="8" t="str">
        <f>_xlfn.IFERROR(IF('Inf.'!$C$10="Onsight",IF(L95="TOP",10^7+(10-J95)+(3-K95)*10,L95*10^5+(3-K95)*10),IF(L95="TOP",10^7+(3-K95)*10,L95*10^5+(3-K95)*10)),"")</f>
        <v/>
      </c>
      <c r="N95" s="8" t="str">
        <f t="shared" si="5"/>
        <v/>
      </c>
      <c r="O95" s="8" t="str">
        <f>_xlfn.IFERROR(N95*100+'Rec.'!I88,"")</f>
        <v/>
      </c>
      <c r="P95" s="8" t="str">
        <f t="shared" si="6"/>
        <v/>
      </c>
    </row>
    <row r="96" spans="1:16" ht="21.95" customHeight="1">
      <c r="A96" s="8" t="str">
        <f t="shared" si="7"/>
        <v/>
      </c>
      <c r="B96" s="8" t="str">
        <f t="shared" si="4"/>
        <v/>
      </c>
      <c r="C96" s="20" t="str">
        <f>IF('Rec.'!H89&gt;0,COUNT('Rec.'!H$2:H89),"")</f>
        <v/>
      </c>
      <c r="D96" s="21" t="str">
        <f>IF(C96&gt;'Inf.'!$I$10,"",VLOOKUP(A96,'Q1.SL'!B:F,2,FALSE))</f>
        <v/>
      </c>
      <c r="E96" s="21" t="str">
        <f>IF(C96&gt;'Inf.'!$I$10,"",VLOOKUP(A96,'Q1.SL'!B:F,3,FALSE))</f>
        <v/>
      </c>
      <c r="F96" s="20" t="str">
        <f>IF(C96&gt;'Inf.'!$I$10,"",VLOOKUP(A96,'Q1.SL'!B:F,4,FALSE))</f>
        <v/>
      </c>
      <c r="G96" s="20" t="str">
        <f>IF(C96&gt;'Inf.'!$I$10,"",VLOOKUP(A96,'Q1.SL'!B:F,5,FALSE))</f>
        <v/>
      </c>
      <c r="H96" s="42"/>
      <c r="I96" s="42"/>
      <c r="J96" s="43"/>
      <c r="K96" s="42"/>
      <c r="L96" s="12" t="str">
        <f>_xlfn.IFERROR(IF(C96&gt;'Inf.'!$I$10,"",I96),"")</f>
        <v/>
      </c>
      <c r="M96" s="8" t="str">
        <f>_xlfn.IFERROR(IF('Inf.'!$C$10="Onsight",IF(L96="TOP",10^7+(10-J96)+(3-K96)*10,L96*10^5+(3-K96)*10),IF(L96="TOP",10^7+(3-K96)*10,L96*10^5+(3-K96)*10)),"")</f>
        <v/>
      </c>
      <c r="N96" s="8" t="str">
        <f t="shared" si="5"/>
        <v/>
      </c>
      <c r="O96" s="8" t="str">
        <f>_xlfn.IFERROR(N96*100+'Rec.'!I89,"")</f>
        <v/>
      </c>
      <c r="P96" s="8" t="str">
        <f t="shared" si="6"/>
        <v/>
      </c>
    </row>
    <row r="97" spans="1:16" ht="21.95" customHeight="1">
      <c r="A97" s="8" t="str">
        <f t="shared" si="7"/>
        <v/>
      </c>
      <c r="B97" s="8" t="str">
        <f t="shared" si="4"/>
        <v/>
      </c>
      <c r="C97" s="20" t="str">
        <f>IF('Rec.'!H90&gt;0,COUNT('Rec.'!H$2:H90),"")</f>
        <v/>
      </c>
      <c r="D97" s="21" t="str">
        <f>IF(C97&gt;'Inf.'!$I$10,"",VLOOKUP(A97,'Q1.SL'!B:F,2,FALSE))</f>
        <v/>
      </c>
      <c r="E97" s="21" t="str">
        <f>IF(C97&gt;'Inf.'!$I$10,"",VLOOKUP(A97,'Q1.SL'!B:F,3,FALSE))</f>
        <v/>
      </c>
      <c r="F97" s="20" t="str">
        <f>IF(C97&gt;'Inf.'!$I$10,"",VLOOKUP(A97,'Q1.SL'!B:F,4,FALSE))</f>
        <v/>
      </c>
      <c r="G97" s="20" t="str">
        <f>IF(C97&gt;'Inf.'!$I$10,"",VLOOKUP(A97,'Q1.SL'!B:F,5,FALSE))</f>
        <v/>
      </c>
      <c r="H97" s="42"/>
      <c r="I97" s="42"/>
      <c r="J97" s="43"/>
      <c r="K97" s="42"/>
      <c r="L97" s="12" t="str">
        <f>_xlfn.IFERROR(IF(C97&gt;'Inf.'!$I$10,"",I97),"")</f>
        <v/>
      </c>
      <c r="M97" s="8" t="str">
        <f>_xlfn.IFERROR(IF('Inf.'!$C$10="Onsight",IF(L97="TOP",10^7+(10-J97)+(3-K97)*10,L97*10^5+(3-K97)*10),IF(L97="TOP",10^7+(3-K97)*10,L97*10^5+(3-K97)*10)),"")</f>
        <v/>
      </c>
      <c r="N97" s="8" t="str">
        <f t="shared" si="5"/>
        <v/>
      </c>
      <c r="O97" s="8" t="str">
        <f>_xlfn.IFERROR(N97*100+'Rec.'!I90,"")</f>
        <v/>
      </c>
      <c r="P97" s="8" t="str">
        <f t="shared" si="6"/>
        <v/>
      </c>
    </row>
    <row r="98" spans="1:16" ht="21.95" customHeight="1">
      <c r="A98" s="8" t="str">
        <f t="shared" si="7"/>
        <v/>
      </c>
      <c r="B98" s="8" t="str">
        <f t="shared" si="4"/>
        <v/>
      </c>
      <c r="C98" s="20" t="str">
        <f>IF('Rec.'!H91&gt;0,COUNT('Rec.'!H$2:H91),"")</f>
        <v/>
      </c>
      <c r="D98" s="21" t="str">
        <f>IF(C98&gt;'Inf.'!$I$10,"",VLOOKUP(A98,'Q1.SL'!B:F,2,FALSE))</f>
        <v/>
      </c>
      <c r="E98" s="21" t="str">
        <f>IF(C98&gt;'Inf.'!$I$10,"",VLOOKUP(A98,'Q1.SL'!B:F,3,FALSE))</f>
        <v/>
      </c>
      <c r="F98" s="20" t="str">
        <f>IF(C98&gt;'Inf.'!$I$10,"",VLOOKUP(A98,'Q1.SL'!B:F,4,FALSE))</f>
        <v/>
      </c>
      <c r="G98" s="20" t="str">
        <f>IF(C98&gt;'Inf.'!$I$10,"",VLOOKUP(A98,'Q1.SL'!B:F,5,FALSE))</f>
        <v/>
      </c>
      <c r="H98" s="42"/>
      <c r="I98" s="42"/>
      <c r="J98" s="43"/>
      <c r="K98" s="42"/>
      <c r="L98" s="12" t="str">
        <f>_xlfn.IFERROR(IF(C98&gt;'Inf.'!$I$10,"",I98),"")</f>
        <v/>
      </c>
      <c r="M98" s="8" t="str">
        <f>_xlfn.IFERROR(IF('Inf.'!$C$10="Onsight",IF(L98="TOP",10^7+(10-J98)+(3-K98)*10,L98*10^5+(3-K98)*10),IF(L98="TOP",10^7+(3-K98)*10,L98*10^5+(3-K98)*10)),"")</f>
        <v/>
      </c>
      <c r="N98" s="8" t="str">
        <f t="shared" si="5"/>
        <v/>
      </c>
      <c r="O98" s="8" t="str">
        <f>_xlfn.IFERROR(N98*100+'Rec.'!I91,"")</f>
        <v/>
      </c>
      <c r="P98" s="8" t="str">
        <f t="shared" si="6"/>
        <v/>
      </c>
    </row>
    <row r="99" spans="1:16" ht="21.95" customHeight="1">
      <c r="A99" s="8" t="str">
        <f t="shared" si="7"/>
        <v/>
      </c>
      <c r="B99" s="8" t="str">
        <f t="shared" si="4"/>
        <v/>
      </c>
      <c r="C99" s="20" t="str">
        <f>IF('Rec.'!H92&gt;0,COUNT('Rec.'!H$2:H92),"")</f>
        <v/>
      </c>
      <c r="D99" s="21" t="str">
        <f>IF(C99&gt;'Inf.'!$I$10,"",VLOOKUP(A99,'Q1.SL'!B:F,2,FALSE))</f>
        <v/>
      </c>
      <c r="E99" s="21" t="str">
        <f>IF(C99&gt;'Inf.'!$I$10,"",VLOOKUP(A99,'Q1.SL'!B:F,3,FALSE))</f>
        <v/>
      </c>
      <c r="F99" s="20" t="str">
        <f>IF(C99&gt;'Inf.'!$I$10,"",VLOOKUP(A99,'Q1.SL'!B:F,4,FALSE))</f>
        <v/>
      </c>
      <c r="G99" s="20" t="str">
        <f>IF(C99&gt;'Inf.'!$I$10,"",VLOOKUP(A99,'Q1.SL'!B:F,5,FALSE))</f>
        <v/>
      </c>
      <c r="H99" s="42"/>
      <c r="I99" s="42"/>
      <c r="J99" s="43"/>
      <c r="K99" s="42"/>
      <c r="L99" s="12" t="str">
        <f>_xlfn.IFERROR(IF(C99&gt;'Inf.'!$I$10,"",I99),"")</f>
        <v/>
      </c>
      <c r="M99" s="8" t="str">
        <f>_xlfn.IFERROR(IF('Inf.'!$C$10="Onsight",IF(L99="TOP",10^7+(10-J99)+(3-K99)*10,L99*10^5+(3-K99)*10),IF(L99="TOP",10^7+(3-K99)*10,L99*10^5+(3-K99)*10)),"")</f>
        <v/>
      </c>
      <c r="N99" s="8" t="str">
        <f t="shared" si="5"/>
        <v/>
      </c>
      <c r="O99" s="8" t="str">
        <f>_xlfn.IFERROR(N99*100+'Rec.'!I92,"")</f>
        <v/>
      </c>
      <c r="P99" s="8" t="str">
        <f t="shared" si="6"/>
        <v/>
      </c>
    </row>
    <row r="100" spans="1:16" ht="21.95" customHeight="1">
      <c r="A100" s="8" t="str">
        <f t="shared" si="7"/>
        <v/>
      </c>
      <c r="B100" s="8" t="str">
        <f t="shared" si="4"/>
        <v/>
      </c>
      <c r="C100" s="20" t="str">
        <f>IF('Rec.'!H93&gt;0,COUNT('Rec.'!H$2:H93),"")</f>
        <v/>
      </c>
      <c r="D100" s="21" t="str">
        <f>IF(C100&gt;'Inf.'!$I$10,"",VLOOKUP(A100,'Q1.SL'!B:F,2,FALSE))</f>
        <v/>
      </c>
      <c r="E100" s="21" t="str">
        <f>IF(C100&gt;'Inf.'!$I$10,"",VLOOKUP(A100,'Q1.SL'!B:F,3,FALSE))</f>
        <v/>
      </c>
      <c r="F100" s="20" t="str">
        <f>IF(C100&gt;'Inf.'!$I$10,"",VLOOKUP(A100,'Q1.SL'!B:F,4,FALSE))</f>
        <v/>
      </c>
      <c r="G100" s="20" t="str">
        <f>IF(C100&gt;'Inf.'!$I$10,"",VLOOKUP(A100,'Q1.SL'!B:F,5,FALSE))</f>
        <v/>
      </c>
      <c r="H100" s="42"/>
      <c r="I100" s="42"/>
      <c r="J100" s="43"/>
      <c r="K100" s="42"/>
      <c r="L100" s="12" t="str">
        <f>_xlfn.IFERROR(IF(C100&gt;'Inf.'!$I$10,"",I100),"")</f>
        <v/>
      </c>
      <c r="M100" s="8" t="str">
        <f>_xlfn.IFERROR(IF('Inf.'!$C$10="Onsight",IF(L100="TOP",10^7+(10-J100)+(3-K100)*10,L100*10^5+(3-K100)*10),IF(L100="TOP",10^7+(3-K100)*10,L100*10^5+(3-K100)*10)),"")</f>
        <v/>
      </c>
      <c r="N100" s="8" t="str">
        <f t="shared" si="5"/>
        <v/>
      </c>
      <c r="O100" s="8" t="str">
        <f>_xlfn.IFERROR(N100*100+'Rec.'!I93,"")</f>
        <v/>
      </c>
      <c r="P100" s="8" t="str">
        <f t="shared" si="6"/>
        <v/>
      </c>
    </row>
    <row r="101" spans="1:16" ht="21.95" customHeight="1">
      <c r="A101" s="8" t="str">
        <f t="shared" si="7"/>
        <v/>
      </c>
      <c r="B101" s="8" t="str">
        <f t="shared" si="4"/>
        <v/>
      </c>
      <c r="C101" s="20" t="str">
        <f>IF('Rec.'!H94&gt;0,COUNT('Rec.'!H$2:H94),"")</f>
        <v/>
      </c>
      <c r="D101" s="21" t="str">
        <f>IF(C101&gt;'Inf.'!$I$10,"",VLOOKUP(A101,'Q1.SL'!B:F,2,FALSE))</f>
        <v/>
      </c>
      <c r="E101" s="21" t="str">
        <f>IF(C101&gt;'Inf.'!$I$10,"",VLOOKUP(A101,'Q1.SL'!B:F,3,FALSE))</f>
        <v/>
      </c>
      <c r="F101" s="20" t="str">
        <f>IF(C101&gt;'Inf.'!$I$10,"",VLOOKUP(A101,'Q1.SL'!B:F,4,FALSE))</f>
        <v/>
      </c>
      <c r="G101" s="20" t="str">
        <f>IF(C101&gt;'Inf.'!$I$10,"",VLOOKUP(A101,'Q1.SL'!B:F,5,FALSE))</f>
        <v/>
      </c>
      <c r="H101" s="42"/>
      <c r="I101" s="42"/>
      <c r="J101" s="43"/>
      <c r="K101" s="42"/>
      <c r="L101" s="12" t="str">
        <f>_xlfn.IFERROR(IF(C101&gt;'Inf.'!$I$10,"",I101),"")</f>
        <v/>
      </c>
      <c r="M101" s="8" t="str">
        <f>_xlfn.IFERROR(IF('Inf.'!$C$10="Onsight",IF(L101="TOP",10^7+(10-J101)+(3-K101)*10,L101*10^5+(3-K101)*10),IF(L101="TOP",10^7+(3-K101)*10,L101*10^5+(3-K101)*10)),"")</f>
        <v/>
      </c>
      <c r="N101" s="8" t="str">
        <f t="shared" si="5"/>
        <v/>
      </c>
      <c r="O101" s="8" t="str">
        <f>_xlfn.IFERROR(N101*100+'Rec.'!I94,"")</f>
        <v/>
      </c>
      <c r="P101" s="8" t="str">
        <f t="shared" si="6"/>
        <v/>
      </c>
    </row>
    <row r="102" spans="1:16" ht="21.95" customHeight="1">
      <c r="A102" s="8" t="str">
        <f t="shared" si="7"/>
        <v/>
      </c>
      <c r="B102" s="8" t="str">
        <f t="shared" si="4"/>
        <v/>
      </c>
      <c r="C102" s="20" t="str">
        <f>IF('Rec.'!H95&gt;0,COUNT('Rec.'!H$2:H95),"")</f>
        <v/>
      </c>
      <c r="D102" s="21" t="str">
        <f>IF(C102&gt;'Inf.'!$I$10,"",VLOOKUP(A102,'Q1.SL'!B:F,2,FALSE))</f>
        <v/>
      </c>
      <c r="E102" s="21" t="str">
        <f>IF(C102&gt;'Inf.'!$I$10,"",VLOOKUP(A102,'Q1.SL'!B:F,3,FALSE))</f>
        <v/>
      </c>
      <c r="F102" s="20" t="str">
        <f>IF(C102&gt;'Inf.'!$I$10,"",VLOOKUP(A102,'Q1.SL'!B:F,4,FALSE))</f>
        <v/>
      </c>
      <c r="G102" s="20" t="str">
        <f>IF(C102&gt;'Inf.'!$I$10,"",VLOOKUP(A102,'Q1.SL'!B:F,5,FALSE))</f>
        <v/>
      </c>
      <c r="H102" s="42"/>
      <c r="I102" s="42"/>
      <c r="J102" s="43"/>
      <c r="K102" s="42"/>
      <c r="L102" s="12" t="str">
        <f>_xlfn.IFERROR(IF(C102&gt;'Inf.'!$I$10,"",I102),"")</f>
        <v/>
      </c>
      <c r="M102" s="8" t="str">
        <f>_xlfn.IFERROR(IF('Inf.'!$C$10="Onsight",IF(L102="TOP",10^7+(10-J102)+(3-K102)*10,L102*10^5+(3-K102)*10),IF(L102="TOP",10^7+(3-K102)*10,L102*10^5+(3-K102)*10)),"")</f>
        <v/>
      </c>
      <c r="N102" s="8" t="str">
        <f t="shared" si="5"/>
        <v/>
      </c>
      <c r="O102" s="8" t="str">
        <f>_xlfn.IFERROR(N102*100+'Rec.'!I95,"")</f>
        <v/>
      </c>
      <c r="P102" s="8" t="str">
        <f t="shared" si="6"/>
        <v/>
      </c>
    </row>
    <row r="103" spans="1:16" ht="21.95" customHeight="1">
      <c r="A103" s="8" t="str">
        <f t="shared" si="7"/>
        <v/>
      </c>
      <c r="B103" s="8" t="str">
        <f t="shared" si="4"/>
        <v/>
      </c>
      <c r="C103" s="20" t="str">
        <f>IF('Rec.'!H96&gt;0,COUNT('Rec.'!H$2:H96),"")</f>
        <v/>
      </c>
      <c r="D103" s="21" t="str">
        <f>IF(C103&gt;'Inf.'!$I$10,"",VLOOKUP(A103,'Q1.SL'!B:F,2,FALSE))</f>
        <v/>
      </c>
      <c r="E103" s="21" t="str">
        <f>IF(C103&gt;'Inf.'!$I$10,"",VLOOKUP(A103,'Q1.SL'!B:F,3,FALSE))</f>
        <v/>
      </c>
      <c r="F103" s="20" t="str">
        <f>IF(C103&gt;'Inf.'!$I$10,"",VLOOKUP(A103,'Q1.SL'!B:F,4,FALSE))</f>
        <v/>
      </c>
      <c r="G103" s="20" t="str">
        <f>IF(C103&gt;'Inf.'!$I$10,"",VLOOKUP(A103,'Q1.SL'!B:F,5,FALSE))</f>
        <v/>
      </c>
      <c r="H103" s="42"/>
      <c r="I103" s="42"/>
      <c r="J103" s="43"/>
      <c r="K103" s="42"/>
      <c r="L103" s="12" t="str">
        <f>_xlfn.IFERROR(IF(C103&gt;'Inf.'!$I$10,"",I103),"")</f>
        <v/>
      </c>
      <c r="M103" s="8" t="str">
        <f>_xlfn.IFERROR(IF('Inf.'!$C$10="Onsight",IF(L103="TOP",10^7+(10-J103)+(3-K103)*10,L103*10^5+(3-K103)*10),IF(L103="TOP",10^7+(3-K103)*10,L103*10^5+(3-K103)*10)),"")</f>
        <v/>
      </c>
      <c r="N103" s="8" t="str">
        <f t="shared" si="5"/>
        <v/>
      </c>
      <c r="O103" s="8" t="str">
        <f>_xlfn.IFERROR(N103*100+'Rec.'!I96,"")</f>
        <v/>
      </c>
      <c r="P103" s="8" t="str">
        <f t="shared" si="6"/>
        <v/>
      </c>
    </row>
    <row r="104" spans="1:16" ht="21.95" customHeight="1">
      <c r="A104" s="8" t="str">
        <f t="shared" si="7"/>
        <v/>
      </c>
      <c r="B104" s="8" t="str">
        <f t="shared" si="4"/>
        <v/>
      </c>
      <c r="C104" s="20" t="str">
        <f>IF('Rec.'!H97&gt;0,COUNT('Rec.'!H$2:H97),"")</f>
        <v/>
      </c>
      <c r="D104" s="21" t="str">
        <f>IF(C104&gt;'Inf.'!$I$10,"",VLOOKUP(A104,'Q1.SL'!B:F,2,FALSE))</f>
        <v/>
      </c>
      <c r="E104" s="21" t="str">
        <f>IF(C104&gt;'Inf.'!$I$10,"",VLOOKUP(A104,'Q1.SL'!B:F,3,FALSE))</f>
        <v/>
      </c>
      <c r="F104" s="20" t="str">
        <f>IF(C104&gt;'Inf.'!$I$10,"",VLOOKUP(A104,'Q1.SL'!B:F,4,FALSE))</f>
        <v/>
      </c>
      <c r="G104" s="20" t="str">
        <f>IF(C104&gt;'Inf.'!$I$10,"",VLOOKUP(A104,'Q1.SL'!B:F,5,FALSE))</f>
        <v/>
      </c>
      <c r="H104" s="42"/>
      <c r="I104" s="42"/>
      <c r="J104" s="43"/>
      <c r="K104" s="42"/>
      <c r="L104" s="12" t="str">
        <f>_xlfn.IFERROR(IF(C104&gt;'Inf.'!$I$10,"",I104),"")</f>
        <v/>
      </c>
      <c r="M104" s="8" t="str">
        <f>_xlfn.IFERROR(IF('Inf.'!$C$10="Onsight",IF(L104="TOP",10^7+(10-J104)+(3-K104)*10,L104*10^5+(3-K104)*10),IF(L104="TOP",10^7+(3-K104)*10,L104*10^5+(3-K104)*10)),"")</f>
        <v/>
      </c>
      <c r="N104" s="8" t="str">
        <f t="shared" si="5"/>
        <v/>
      </c>
      <c r="O104" s="8" t="str">
        <f>_xlfn.IFERROR(N104*100+'Rec.'!I97,"")</f>
        <v/>
      </c>
      <c r="P104" s="8" t="str">
        <f t="shared" si="6"/>
        <v/>
      </c>
    </row>
    <row r="105" spans="1:16" ht="21.95" customHeight="1">
      <c r="A105" s="8" t="str">
        <f t="shared" si="7"/>
        <v/>
      </c>
      <c r="B105" s="8" t="str">
        <f t="shared" si="4"/>
        <v/>
      </c>
      <c r="C105" s="20" t="str">
        <f>IF('Rec.'!H98&gt;0,COUNT('Rec.'!H$2:H98),"")</f>
        <v/>
      </c>
      <c r="D105" s="21" t="str">
        <f>IF(C105&gt;'Inf.'!$I$10,"",VLOOKUP(A105,'Q1.SL'!B:F,2,FALSE))</f>
        <v/>
      </c>
      <c r="E105" s="21" t="str">
        <f>IF(C105&gt;'Inf.'!$I$10,"",VLOOKUP(A105,'Q1.SL'!B:F,3,FALSE))</f>
        <v/>
      </c>
      <c r="F105" s="20" t="str">
        <f>IF(C105&gt;'Inf.'!$I$10,"",VLOOKUP(A105,'Q1.SL'!B:F,4,FALSE))</f>
        <v/>
      </c>
      <c r="G105" s="20" t="str">
        <f>IF(C105&gt;'Inf.'!$I$10,"",VLOOKUP(A105,'Q1.SL'!B:F,5,FALSE))</f>
        <v/>
      </c>
      <c r="H105" s="42"/>
      <c r="I105" s="42"/>
      <c r="J105" s="43"/>
      <c r="K105" s="42"/>
      <c r="L105" s="12" t="str">
        <f>_xlfn.IFERROR(IF(C105&gt;'Inf.'!$I$10,"",I105),"")</f>
        <v/>
      </c>
      <c r="M105" s="8" t="str">
        <f>_xlfn.IFERROR(IF('Inf.'!$C$10="Onsight",IF(L105="TOP",10^7+(10-J105)+(3-K105)*10,L105*10^5+(3-K105)*10),IF(L105="TOP",10^7+(3-K105)*10,L105*10^5+(3-K105)*10)),"")</f>
        <v/>
      </c>
      <c r="N105" s="8" t="str">
        <f t="shared" si="5"/>
        <v/>
      </c>
      <c r="O105" s="8" t="str">
        <f>_xlfn.IFERROR(N105*100+'Rec.'!I98,"")</f>
        <v/>
      </c>
      <c r="P105" s="8" t="str">
        <f t="shared" si="6"/>
        <v/>
      </c>
    </row>
    <row r="106" spans="1:16" ht="21.95" customHeight="1">
      <c r="A106" s="8" t="str">
        <f t="shared" si="7"/>
        <v/>
      </c>
      <c r="B106" s="8" t="str">
        <f t="shared" si="4"/>
        <v/>
      </c>
      <c r="C106" s="20" t="str">
        <f>IF('Rec.'!H99&gt;0,COUNT('Rec.'!H$2:H99),"")</f>
        <v/>
      </c>
      <c r="D106" s="21" t="str">
        <f>IF(C106&gt;'Inf.'!$I$10,"",VLOOKUP(A106,'Q1.SL'!B:F,2,FALSE))</f>
        <v/>
      </c>
      <c r="E106" s="21" t="str">
        <f>IF(C106&gt;'Inf.'!$I$10,"",VLOOKUP(A106,'Q1.SL'!B:F,3,FALSE))</f>
        <v/>
      </c>
      <c r="F106" s="20" t="str">
        <f>IF(C106&gt;'Inf.'!$I$10,"",VLOOKUP(A106,'Q1.SL'!B:F,4,FALSE))</f>
        <v/>
      </c>
      <c r="G106" s="20" t="str">
        <f>IF(C106&gt;'Inf.'!$I$10,"",VLOOKUP(A106,'Q1.SL'!B:F,5,FALSE))</f>
        <v/>
      </c>
      <c r="H106" s="42"/>
      <c r="I106" s="42"/>
      <c r="J106" s="43"/>
      <c r="K106" s="42"/>
      <c r="L106" s="12" t="str">
        <f>_xlfn.IFERROR(IF(C106&gt;'Inf.'!$I$10,"",I106),"")</f>
        <v/>
      </c>
      <c r="M106" s="8" t="str">
        <f>_xlfn.IFERROR(IF('Inf.'!$C$10="Onsight",IF(L106="TOP",10^7+(10-J106)+(3-K106)*10,L106*10^5+(3-K106)*10),IF(L106="TOP",10^7+(3-K106)*10,L106*10^5+(3-K106)*10)),"")</f>
        <v/>
      </c>
      <c r="N106" s="8" t="str">
        <f t="shared" si="5"/>
        <v/>
      </c>
      <c r="O106" s="8" t="str">
        <f>_xlfn.IFERROR(N106*100+'Rec.'!I99,"")</f>
        <v/>
      </c>
      <c r="P106" s="8" t="str">
        <f t="shared" si="6"/>
        <v/>
      </c>
    </row>
    <row r="107" spans="1:16" ht="21.95" customHeight="1">
      <c r="A107" s="8" t="str">
        <f t="shared" si="7"/>
        <v/>
      </c>
      <c r="B107" s="8" t="str">
        <f t="shared" si="4"/>
        <v/>
      </c>
      <c r="C107" s="20" t="str">
        <f>IF('Rec.'!H100&gt;0,COUNT('Rec.'!H$2:H100),"")</f>
        <v/>
      </c>
      <c r="D107" s="21" t="str">
        <f>IF(C107&gt;'Inf.'!$I$10,"",VLOOKUP(A107,'Q1.SL'!B:F,2,FALSE))</f>
        <v/>
      </c>
      <c r="E107" s="21" t="str">
        <f>IF(C107&gt;'Inf.'!$I$10,"",VLOOKUP(A107,'Q1.SL'!B:F,3,FALSE))</f>
        <v/>
      </c>
      <c r="F107" s="20" t="str">
        <f>IF(C107&gt;'Inf.'!$I$10,"",VLOOKUP(A107,'Q1.SL'!B:F,4,FALSE))</f>
        <v/>
      </c>
      <c r="G107" s="20" t="str">
        <f>IF(C107&gt;'Inf.'!$I$10,"",VLOOKUP(A107,'Q1.SL'!B:F,5,FALSE))</f>
        <v/>
      </c>
      <c r="H107" s="42"/>
      <c r="I107" s="42"/>
      <c r="J107" s="43"/>
      <c r="K107" s="42"/>
      <c r="L107" s="12" t="str">
        <f>_xlfn.IFERROR(IF(C107&gt;'Inf.'!$I$10,"",I107),"")</f>
        <v/>
      </c>
      <c r="M107" s="8" t="str">
        <f>_xlfn.IFERROR(IF('Inf.'!$C$10="Onsight",IF(L107="TOP",10^7+(10-J107)+(3-K107)*10,L107*10^5+(3-K107)*10),IF(L107="TOP",10^7+(3-K107)*10,L107*10^5+(3-K107)*10)),"")</f>
        <v/>
      </c>
      <c r="N107" s="8" t="str">
        <f t="shared" si="5"/>
        <v/>
      </c>
      <c r="O107" s="8" t="str">
        <f>_xlfn.IFERROR(N107*100+'Rec.'!I100,"")</f>
        <v/>
      </c>
      <c r="P107" s="8" t="str">
        <f t="shared" si="6"/>
        <v/>
      </c>
    </row>
    <row r="108" spans="1:16" ht="21.95" customHeight="1">
      <c r="A108" s="8" t="str">
        <f t="shared" si="7"/>
        <v/>
      </c>
      <c r="B108" s="8" t="str">
        <f t="shared" si="4"/>
        <v/>
      </c>
      <c r="C108" s="20" t="str">
        <f>IF('Rec.'!H101&gt;0,COUNT('Rec.'!H$2:H101),"")</f>
        <v/>
      </c>
      <c r="D108" s="21" t="str">
        <f>IF(C108&gt;'Inf.'!$I$10,"",VLOOKUP(A108,'Q1.SL'!B:F,2,FALSE))</f>
        <v/>
      </c>
      <c r="E108" s="21" t="str">
        <f>IF(C108&gt;'Inf.'!$I$10,"",VLOOKUP(A108,'Q1.SL'!B:F,3,FALSE))</f>
        <v/>
      </c>
      <c r="F108" s="20" t="str">
        <f>IF(C108&gt;'Inf.'!$I$10,"",VLOOKUP(A108,'Q1.SL'!B:F,4,FALSE))</f>
        <v/>
      </c>
      <c r="G108" s="20" t="str">
        <f>IF(C108&gt;'Inf.'!$I$10,"",VLOOKUP(A108,'Q1.SL'!B:F,5,FALSE))</f>
        <v/>
      </c>
      <c r="H108" s="42"/>
      <c r="I108" s="42"/>
      <c r="J108" s="43"/>
      <c r="K108" s="42"/>
      <c r="L108" s="12" t="str">
        <f>_xlfn.IFERROR(IF(C108&gt;'Inf.'!$I$10,"",I108),"")</f>
        <v/>
      </c>
      <c r="M108" s="8" t="str">
        <f>_xlfn.IFERROR(IF('Inf.'!$C$10="Onsight",IF(L108="TOP",10^7+(10-J108)+(3-K108)*10,L108*10^5+(3-K108)*10),IF(L108="TOP",10^7+(3-K108)*10,L108*10^5+(3-K108)*10)),"")</f>
        <v/>
      </c>
      <c r="N108" s="8" t="str">
        <f t="shared" si="5"/>
        <v/>
      </c>
      <c r="O108" s="8" t="str">
        <f>_xlfn.IFERROR(N108*100+'Rec.'!I101,"")</f>
        <v/>
      </c>
      <c r="P108" s="8" t="str">
        <f t="shared" si="6"/>
        <v/>
      </c>
    </row>
    <row r="109" spans="1:16" ht="21.95" customHeight="1">
      <c r="A109" s="8" t="str">
        <f t="shared" si="7"/>
        <v/>
      </c>
      <c r="B109" s="8" t="str">
        <f t="shared" si="4"/>
        <v/>
      </c>
      <c r="C109" s="20" t="str">
        <f>IF('Rec.'!H102&gt;0,COUNT('Rec.'!H$2:H102),"")</f>
        <v/>
      </c>
      <c r="D109" s="21" t="str">
        <f>IF(C109&gt;'Inf.'!$I$10,"",VLOOKUP(A109,'Q1.SL'!B:F,2,FALSE))</f>
        <v/>
      </c>
      <c r="E109" s="21" t="str">
        <f>IF(C109&gt;'Inf.'!$I$10,"",VLOOKUP(A109,'Q1.SL'!B:F,3,FALSE))</f>
        <v/>
      </c>
      <c r="F109" s="20" t="str">
        <f>IF(C109&gt;'Inf.'!$I$10,"",VLOOKUP(A109,'Q1.SL'!B:F,4,FALSE))</f>
        <v/>
      </c>
      <c r="G109" s="20" t="str">
        <f>IF(C109&gt;'Inf.'!$I$10,"",VLOOKUP(A109,'Q1.SL'!B:F,5,FALSE))</f>
        <v/>
      </c>
      <c r="H109" s="42"/>
      <c r="I109" s="42"/>
      <c r="J109" s="43"/>
      <c r="K109" s="42"/>
      <c r="L109" s="12" t="str">
        <f>_xlfn.IFERROR(IF(C109&gt;'Inf.'!$I$10,"",I109),"")</f>
        <v/>
      </c>
      <c r="M109" s="8" t="str">
        <f>_xlfn.IFERROR(IF('Inf.'!$C$10="Onsight",IF(L109="TOP",10^7+(10-J109)+(3-K109)*10,L109*10^5+(3-K109)*10),IF(L109="TOP",10^7+(3-K109)*10,L109*10^5+(3-K109)*10)),"")</f>
        <v/>
      </c>
      <c r="N109" s="8" t="str">
        <f t="shared" si="5"/>
        <v/>
      </c>
      <c r="O109" s="8" t="str">
        <f>_xlfn.IFERROR(N109*100+'Rec.'!I102,"")</f>
        <v/>
      </c>
      <c r="P109" s="8" t="str">
        <f t="shared" si="6"/>
        <v/>
      </c>
    </row>
    <row r="110" spans="1:16" ht="21.95" customHeight="1">
      <c r="A110" s="8" t="str">
        <f t="shared" si="7"/>
        <v/>
      </c>
      <c r="B110" s="8" t="str">
        <f t="shared" si="4"/>
        <v/>
      </c>
      <c r="C110" s="20" t="str">
        <f>IF('Rec.'!H103&gt;0,COUNT('Rec.'!H$2:H103),"")</f>
        <v/>
      </c>
      <c r="D110" s="21" t="str">
        <f>IF(C110&gt;'Inf.'!$I$10,"",VLOOKUP(A110,'Q1.SL'!B:F,2,FALSE))</f>
        <v/>
      </c>
      <c r="E110" s="21" t="str">
        <f>IF(C110&gt;'Inf.'!$I$10,"",VLOOKUP(A110,'Q1.SL'!B:F,3,FALSE))</f>
        <v/>
      </c>
      <c r="F110" s="20" t="str">
        <f>IF(C110&gt;'Inf.'!$I$10,"",VLOOKUP(A110,'Q1.SL'!B:F,4,FALSE))</f>
        <v/>
      </c>
      <c r="G110" s="20" t="str">
        <f>IF(C110&gt;'Inf.'!$I$10,"",VLOOKUP(A110,'Q1.SL'!B:F,5,FALSE))</f>
        <v/>
      </c>
      <c r="H110" s="42"/>
      <c r="I110" s="42"/>
      <c r="J110" s="43"/>
      <c r="K110" s="42"/>
      <c r="L110" s="12" t="str">
        <f>_xlfn.IFERROR(IF(C110&gt;'Inf.'!$I$10,"",I110),"")</f>
        <v/>
      </c>
      <c r="M110" s="8" t="str">
        <f>_xlfn.IFERROR(IF('Inf.'!$C$10="Onsight",IF(L110="TOP",10^7+(10-J110)+(3-K110)*10,L110*10^5+(3-K110)*10),IF(L110="TOP",10^7+(3-K110)*10,L110*10^5+(3-K110)*10)),"")</f>
        <v/>
      </c>
      <c r="N110" s="8" t="str">
        <f t="shared" si="5"/>
        <v/>
      </c>
      <c r="O110" s="8" t="str">
        <f>_xlfn.IFERROR(N110*100+'Rec.'!I103,"")</f>
        <v/>
      </c>
      <c r="P110" s="8" t="str">
        <f t="shared" si="6"/>
        <v/>
      </c>
    </row>
    <row r="111" spans="1:16" ht="21.95" customHeight="1">
      <c r="A111" s="8" t="str">
        <f t="shared" si="7"/>
        <v/>
      </c>
      <c r="B111" s="8" t="str">
        <f t="shared" si="4"/>
        <v/>
      </c>
      <c r="C111" s="20" t="str">
        <f>IF('Rec.'!H104&gt;0,COUNT('Rec.'!H$2:H104),"")</f>
        <v/>
      </c>
      <c r="D111" s="21" t="str">
        <f>IF(C111&gt;'Inf.'!$I$10,"",VLOOKUP(A111,'Q1.SL'!B:F,2,FALSE))</f>
        <v/>
      </c>
      <c r="E111" s="21" t="str">
        <f>IF(C111&gt;'Inf.'!$I$10,"",VLOOKUP(A111,'Q1.SL'!B:F,3,FALSE))</f>
        <v/>
      </c>
      <c r="F111" s="20" t="str">
        <f>IF(C111&gt;'Inf.'!$I$10,"",VLOOKUP(A111,'Q1.SL'!B:F,4,FALSE))</f>
        <v/>
      </c>
      <c r="G111" s="20" t="str">
        <f>IF(C111&gt;'Inf.'!$I$10,"",VLOOKUP(A111,'Q1.SL'!B:F,5,FALSE))</f>
        <v/>
      </c>
      <c r="H111" s="42"/>
      <c r="I111" s="42"/>
      <c r="J111" s="43"/>
      <c r="K111" s="42"/>
      <c r="L111" s="12" t="str">
        <f>_xlfn.IFERROR(IF(C111&gt;'Inf.'!$I$10,"",I111),"")</f>
        <v/>
      </c>
      <c r="M111" s="8" t="str">
        <f>_xlfn.IFERROR(IF('Inf.'!$C$10="Onsight",IF(L111="TOP",10^7+(10-J111)+(3-K111)*10,L111*10^5+(3-K111)*10),IF(L111="TOP",10^7+(3-K111)*10,L111*10^5+(3-K111)*10)),"")</f>
        <v/>
      </c>
      <c r="N111" s="8" t="str">
        <f t="shared" si="5"/>
        <v/>
      </c>
      <c r="O111" s="8" t="str">
        <f>_xlfn.IFERROR(N111*100+'Rec.'!I104,"")</f>
        <v/>
      </c>
      <c r="P111" s="8" t="str">
        <f t="shared" si="6"/>
        <v/>
      </c>
    </row>
    <row r="112" spans="1:16" ht="21.95" customHeight="1">
      <c r="A112" s="8" t="str">
        <f t="shared" si="7"/>
        <v/>
      </c>
      <c r="B112" s="8" t="str">
        <f t="shared" si="4"/>
        <v/>
      </c>
      <c r="C112" s="20" t="str">
        <f>IF('Rec.'!H105&gt;0,COUNT('Rec.'!H$2:H105),"")</f>
        <v/>
      </c>
      <c r="D112" s="21" t="str">
        <f>IF(C112&gt;'Inf.'!$I$10,"",VLOOKUP(A112,'Q1.SL'!B:F,2,FALSE))</f>
        <v/>
      </c>
      <c r="E112" s="21" t="str">
        <f>IF(C112&gt;'Inf.'!$I$10,"",VLOOKUP(A112,'Q1.SL'!B:F,3,FALSE))</f>
        <v/>
      </c>
      <c r="F112" s="20" t="str">
        <f>IF(C112&gt;'Inf.'!$I$10,"",VLOOKUP(A112,'Q1.SL'!B:F,4,FALSE))</f>
        <v/>
      </c>
      <c r="G112" s="20" t="str">
        <f>IF(C112&gt;'Inf.'!$I$10,"",VLOOKUP(A112,'Q1.SL'!B:F,5,FALSE))</f>
        <v/>
      </c>
      <c r="H112" s="42"/>
      <c r="I112" s="42"/>
      <c r="J112" s="43"/>
      <c r="K112" s="42"/>
      <c r="L112" s="12" t="str">
        <f>_xlfn.IFERROR(IF(C112&gt;'Inf.'!$I$10,"",I112),"")</f>
        <v/>
      </c>
      <c r="M112" s="8" t="str">
        <f>_xlfn.IFERROR(IF('Inf.'!$C$10="Onsight",IF(L112="TOP",10^7+(10-J112)+(3-K112)*10,L112*10^5+(3-K112)*10),IF(L112="TOP",10^7+(3-K112)*10,L112*10^5+(3-K112)*10)),"")</f>
        <v/>
      </c>
      <c r="N112" s="8" t="str">
        <f t="shared" si="5"/>
        <v/>
      </c>
      <c r="O112" s="8" t="str">
        <f>_xlfn.IFERROR(N112*100+'Rec.'!I105,"")</f>
        <v/>
      </c>
      <c r="P112" s="8" t="str">
        <f t="shared" si="6"/>
        <v/>
      </c>
    </row>
    <row r="113" spans="1:16" ht="21.95" customHeight="1">
      <c r="A113" s="8" t="str">
        <f t="shared" si="7"/>
        <v/>
      </c>
      <c r="B113" s="8" t="str">
        <f t="shared" si="4"/>
        <v/>
      </c>
      <c r="C113" s="20" t="str">
        <f>IF('Rec.'!H106&gt;0,COUNT('Rec.'!H$2:H106),"")</f>
        <v/>
      </c>
      <c r="D113" s="21" t="str">
        <f>IF(C113&gt;'Inf.'!$I$10,"",VLOOKUP(A113,'Q1.SL'!B:F,2,FALSE))</f>
        <v/>
      </c>
      <c r="E113" s="21" t="str">
        <f>IF(C113&gt;'Inf.'!$I$10,"",VLOOKUP(A113,'Q1.SL'!B:F,3,FALSE))</f>
        <v/>
      </c>
      <c r="F113" s="20" t="str">
        <f>IF(C113&gt;'Inf.'!$I$10,"",VLOOKUP(A113,'Q1.SL'!B:F,4,FALSE))</f>
        <v/>
      </c>
      <c r="G113" s="20" t="str">
        <f>IF(C113&gt;'Inf.'!$I$10,"",VLOOKUP(A113,'Q1.SL'!B:F,5,FALSE))</f>
        <v/>
      </c>
      <c r="H113" s="42"/>
      <c r="I113" s="42"/>
      <c r="J113" s="43"/>
      <c r="K113" s="42"/>
      <c r="L113" s="12" t="str">
        <f>_xlfn.IFERROR(IF(C113&gt;'Inf.'!$I$10,"",I113),"")</f>
        <v/>
      </c>
      <c r="M113" s="8" t="str">
        <f>_xlfn.IFERROR(IF('Inf.'!$C$10="Onsight",IF(L113="TOP",10^7+(10-J113)+(3-K113)*10,L113*10^5+(3-K113)*10),IF(L113="TOP",10^7+(3-K113)*10,L113*10^5+(3-K113)*10)),"")</f>
        <v/>
      </c>
      <c r="N113" s="8" t="str">
        <f t="shared" si="5"/>
        <v/>
      </c>
      <c r="O113" s="8" t="str">
        <f>_xlfn.IFERROR(N113*100+'Rec.'!I106,"")</f>
        <v/>
      </c>
      <c r="P113" s="8" t="str">
        <f t="shared" si="6"/>
        <v/>
      </c>
    </row>
    <row r="114" spans="1:16" ht="21.95" customHeight="1">
      <c r="A114" s="8" t="str">
        <f t="shared" si="7"/>
        <v/>
      </c>
      <c r="B114" s="8" t="str">
        <f t="shared" si="4"/>
        <v/>
      </c>
      <c r="C114" s="20" t="str">
        <f>IF('Rec.'!H107&gt;0,COUNT('Rec.'!H$2:H107),"")</f>
        <v/>
      </c>
      <c r="D114" s="21" t="str">
        <f>IF(C114&gt;'Inf.'!$I$10,"",VLOOKUP(A114,'Q1.SL'!B:F,2,FALSE))</f>
        <v/>
      </c>
      <c r="E114" s="21" t="str">
        <f>IF(C114&gt;'Inf.'!$I$10,"",VLOOKUP(A114,'Q1.SL'!B:F,3,FALSE))</f>
        <v/>
      </c>
      <c r="F114" s="20" t="str">
        <f>IF(C114&gt;'Inf.'!$I$10,"",VLOOKUP(A114,'Q1.SL'!B:F,4,FALSE))</f>
        <v/>
      </c>
      <c r="G114" s="20" t="str">
        <f>IF(C114&gt;'Inf.'!$I$10,"",VLOOKUP(A114,'Q1.SL'!B:F,5,FALSE))</f>
        <v/>
      </c>
      <c r="H114" s="42"/>
      <c r="I114" s="42"/>
      <c r="J114" s="43"/>
      <c r="K114" s="42"/>
      <c r="L114" s="12" t="str">
        <f>_xlfn.IFERROR(IF(C114&gt;'Inf.'!$I$10,"",I114),"")</f>
        <v/>
      </c>
      <c r="M114" s="8" t="str">
        <f>_xlfn.IFERROR(IF('Inf.'!$C$10="Onsight",IF(L114="TOP",10^7+(10-J114)+(3-K114)*10,L114*10^5+(3-K114)*10),IF(L114="TOP",10^7+(3-K114)*10,L114*10^5+(3-K114)*10)),"")</f>
        <v/>
      </c>
      <c r="N114" s="8" t="str">
        <f t="shared" si="5"/>
        <v/>
      </c>
      <c r="O114" s="8" t="str">
        <f>_xlfn.IFERROR(N114*100+'Rec.'!I107,"")</f>
        <v/>
      </c>
      <c r="P114" s="8" t="str">
        <f t="shared" si="6"/>
        <v/>
      </c>
    </row>
    <row r="115" spans="1:16" ht="21.95" customHeight="1">
      <c r="A115" s="8" t="str">
        <f t="shared" si="7"/>
        <v/>
      </c>
      <c r="B115" s="8" t="str">
        <f t="shared" si="4"/>
        <v/>
      </c>
      <c r="C115" s="20" t="str">
        <f>IF('Rec.'!H108&gt;0,COUNT('Rec.'!H$2:H108),"")</f>
        <v/>
      </c>
      <c r="D115" s="21" t="str">
        <f>IF(C115&gt;'Inf.'!$I$10,"",VLOOKUP(A115,'Q1.SL'!B:F,2,FALSE))</f>
        <v/>
      </c>
      <c r="E115" s="21" t="str">
        <f>IF(C115&gt;'Inf.'!$I$10,"",VLOOKUP(A115,'Q1.SL'!B:F,3,FALSE))</f>
        <v/>
      </c>
      <c r="F115" s="20" t="str">
        <f>IF(C115&gt;'Inf.'!$I$10,"",VLOOKUP(A115,'Q1.SL'!B:F,4,FALSE))</f>
        <v/>
      </c>
      <c r="G115" s="20" t="str">
        <f>IF(C115&gt;'Inf.'!$I$10,"",VLOOKUP(A115,'Q1.SL'!B:F,5,FALSE))</f>
        <v/>
      </c>
      <c r="H115" s="42"/>
      <c r="I115" s="42"/>
      <c r="J115" s="43"/>
      <c r="K115" s="42"/>
      <c r="L115" s="12" t="str">
        <f>_xlfn.IFERROR(IF(C115&gt;'Inf.'!$I$10,"",I115),"")</f>
        <v/>
      </c>
      <c r="M115" s="8" t="str">
        <f>_xlfn.IFERROR(IF('Inf.'!$C$10="Onsight",IF(L115="TOP",10^7+(10-J115)+(3-K115)*10,L115*10^5+(3-K115)*10),IF(L115="TOP",10^7+(3-K115)*10,L115*10^5+(3-K115)*10)),"")</f>
        <v/>
      </c>
      <c r="N115" s="8" t="str">
        <f t="shared" si="5"/>
        <v/>
      </c>
      <c r="O115" s="8" t="str">
        <f>_xlfn.IFERROR(N115*100+'Rec.'!I108,"")</f>
        <v/>
      </c>
      <c r="P115" s="8" t="str">
        <f t="shared" si="6"/>
        <v/>
      </c>
    </row>
    <row r="116" spans="1:16" ht="21.95" customHeight="1">
      <c r="A116" s="8" t="str">
        <f t="shared" si="7"/>
        <v/>
      </c>
      <c r="B116" s="8" t="str">
        <f t="shared" si="4"/>
        <v/>
      </c>
      <c r="C116" s="20" t="str">
        <f>IF('Rec.'!H109&gt;0,COUNT('Rec.'!H$2:H109),"")</f>
        <v/>
      </c>
      <c r="D116" s="21" t="str">
        <f>IF(C116&gt;'Inf.'!$I$10,"",VLOOKUP(A116,'Q1.SL'!B:F,2,FALSE))</f>
        <v/>
      </c>
      <c r="E116" s="21" t="str">
        <f>IF(C116&gt;'Inf.'!$I$10,"",VLOOKUP(A116,'Q1.SL'!B:F,3,FALSE))</f>
        <v/>
      </c>
      <c r="F116" s="20" t="str">
        <f>IF(C116&gt;'Inf.'!$I$10,"",VLOOKUP(A116,'Q1.SL'!B:F,4,FALSE))</f>
        <v/>
      </c>
      <c r="G116" s="20" t="str">
        <f>IF(C116&gt;'Inf.'!$I$10,"",VLOOKUP(A116,'Q1.SL'!B:F,5,FALSE))</f>
        <v/>
      </c>
      <c r="H116" s="42"/>
      <c r="I116" s="42"/>
      <c r="J116" s="43"/>
      <c r="K116" s="42"/>
      <c r="L116" s="12" t="str">
        <f>_xlfn.IFERROR(IF(C116&gt;'Inf.'!$I$10,"",I116),"")</f>
        <v/>
      </c>
      <c r="M116" s="8" t="str">
        <f>_xlfn.IFERROR(IF('Inf.'!$C$10="Onsight",IF(L116="TOP",10^7+(10-J116)+(3-K116)*10,L116*10^5+(3-K116)*10),IF(L116="TOP",10^7+(3-K116)*10,L116*10^5+(3-K116)*10)),"")</f>
        <v/>
      </c>
      <c r="N116" s="8" t="str">
        <f t="shared" si="5"/>
        <v/>
      </c>
      <c r="O116" s="8" t="str">
        <f>_xlfn.IFERROR(N116*100+'Rec.'!I109,"")</f>
        <v/>
      </c>
      <c r="P116" s="8" t="str">
        <f t="shared" si="6"/>
        <v/>
      </c>
    </row>
    <row r="117" spans="1:16" ht="21.95" customHeight="1">
      <c r="A117" s="8" t="str">
        <f t="shared" si="7"/>
        <v/>
      </c>
      <c r="B117" s="8" t="str">
        <f t="shared" si="4"/>
        <v/>
      </c>
      <c r="C117" s="20" t="str">
        <f>IF('Rec.'!H110&gt;0,COUNT('Rec.'!H$2:H110),"")</f>
        <v/>
      </c>
      <c r="D117" s="21" t="str">
        <f>IF(C117&gt;'Inf.'!$I$10,"",VLOOKUP(A117,'Q1.SL'!B:F,2,FALSE))</f>
        <v/>
      </c>
      <c r="E117" s="21" t="str">
        <f>IF(C117&gt;'Inf.'!$I$10,"",VLOOKUP(A117,'Q1.SL'!B:F,3,FALSE))</f>
        <v/>
      </c>
      <c r="F117" s="20" t="str">
        <f>IF(C117&gt;'Inf.'!$I$10,"",VLOOKUP(A117,'Q1.SL'!B:F,4,FALSE))</f>
        <v/>
      </c>
      <c r="G117" s="20" t="str">
        <f>IF(C117&gt;'Inf.'!$I$10,"",VLOOKUP(A117,'Q1.SL'!B:F,5,FALSE))</f>
        <v/>
      </c>
      <c r="H117" s="42"/>
      <c r="I117" s="42"/>
      <c r="J117" s="43"/>
      <c r="K117" s="42"/>
      <c r="L117" s="12" t="str">
        <f>_xlfn.IFERROR(IF(C117&gt;'Inf.'!$I$10,"",I117),"")</f>
        <v/>
      </c>
      <c r="M117" s="8" t="str">
        <f>_xlfn.IFERROR(IF('Inf.'!$C$10="Onsight",IF(L117="TOP",10^7+(10-J117)+(3-K117)*10,L117*10^5+(3-K117)*10),IF(L117="TOP",10^7+(3-K117)*10,L117*10^5+(3-K117)*10)),"")</f>
        <v/>
      </c>
      <c r="N117" s="8" t="str">
        <f t="shared" si="5"/>
        <v/>
      </c>
      <c r="O117" s="8" t="str">
        <f>_xlfn.IFERROR(N117*100+'Rec.'!I110,"")</f>
        <v/>
      </c>
      <c r="P117" s="8" t="str">
        <f t="shared" si="6"/>
        <v/>
      </c>
    </row>
    <row r="118" spans="1:16" ht="21.95" customHeight="1">
      <c r="A118" s="8" t="str">
        <f t="shared" si="7"/>
        <v/>
      </c>
      <c r="B118" s="8" t="str">
        <f t="shared" si="4"/>
        <v/>
      </c>
      <c r="C118" s="20" t="str">
        <f>IF('Rec.'!H111&gt;0,COUNT('Rec.'!H$2:H111),"")</f>
        <v/>
      </c>
      <c r="D118" s="21" t="str">
        <f>IF(C118&gt;'Inf.'!$I$10,"",VLOOKUP(A118,'Q1.SL'!B:F,2,FALSE))</f>
        <v/>
      </c>
      <c r="E118" s="21" t="str">
        <f>IF(C118&gt;'Inf.'!$I$10,"",VLOOKUP(A118,'Q1.SL'!B:F,3,FALSE))</f>
        <v/>
      </c>
      <c r="F118" s="20" t="str">
        <f>IF(C118&gt;'Inf.'!$I$10,"",VLOOKUP(A118,'Q1.SL'!B:F,4,FALSE))</f>
        <v/>
      </c>
      <c r="G118" s="20" t="str">
        <f>IF(C118&gt;'Inf.'!$I$10,"",VLOOKUP(A118,'Q1.SL'!B:F,5,FALSE))</f>
        <v/>
      </c>
      <c r="H118" s="42"/>
      <c r="I118" s="42"/>
      <c r="J118" s="43"/>
      <c r="K118" s="42"/>
      <c r="L118" s="12" t="str">
        <f>_xlfn.IFERROR(IF(C118&gt;'Inf.'!$I$10,"",I118),"")</f>
        <v/>
      </c>
      <c r="M118" s="8" t="str">
        <f>_xlfn.IFERROR(IF('Inf.'!$C$10="Onsight",IF(L118="TOP",10^7+(10-J118)+(3-K118)*10,L118*10^5+(3-K118)*10),IF(L118="TOP",10^7+(3-K118)*10,L118*10^5+(3-K118)*10)),"")</f>
        <v/>
      </c>
      <c r="N118" s="8" t="str">
        <f t="shared" si="5"/>
        <v/>
      </c>
      <c r="O118" s="8" t="str">
        <f>_xlfn.IFERROR(N118*100+'Rec.'!I111,"")</f>
        <v/>
      </c>
      <c r="P118" s="8" t="str">
        <f t="shared" si="6"/>
        <v/>
      </c>
    </row>
    <row r="119" spans="1:16" ht="21.95" customHeight="1">
      <c r="A119" s="8" t="str">
        <f t="shared" si="7"/>
        <v/>
      </c>
      <c r="B119" s="8" t="str">
        <f t="shared" si="4"/>
        <v/>
      </c>
      <c r="C119" s="20" t="str">
        <f>IF('Rec.'!H112&gt;0,COUNT('Rec.'!H$2:H112),"")</f>
        <v/>
      </c>
      <c r="D119" s="21" t="str">
        <f>IF(C119&gt;'Inf.'!$I$10,"",VLOOKUP(A119,'Q1.SL'!B:F,2,FALSE))</f>
        <v/>
      </c>
      <c r="E119" s="21" t="str">
        <f>IF(C119&gt;'Inf.'!$I$10,"",VLOOKUP(A119,'Q1.SL'!B:F,3,FALSE))</f>
        <v/>
      </c>
      <c r="F119" s="20" t="str">
        <f>IF(C119&gt;'Inf.'!$I$10,"",VLOOKUP(A119,'Q1.SL'!B:F,4,FALSE))</f>
        <v/>
      </c>
      <c r="G119" s="20" t="str">
        <f>IF(C119&gt;'Inf.'!$I$10,"",VLOOKUP(A119,'Q1.SL'!B:F,5,FALSE))</f>
        <v/>
      </c>
      <c r="H119" s="42"/>
      <c r="I119" s="42"/>
      <c r="J119" s="43"/>
      <c r="K119" s="42"/>
      <c r="L119" s="12" t="str">
        <f>_xlfn.IFERROR(IF(C119&gt;'Inf.'!$I$10,"",I119),"")</f>
        <v/>
      </c>
      <c r="M119" s="8" t="str">
        <f>_xlfn.IFERROR(IF('Inf.'!$C$10="Onsight",IF(L119="TOP",10^7+(10-J119)+(3-K119)*10,L119*10^5+(3-K119)*10),IF(L119="TOP",10^7+(3-K119)*10,L119*10^5+(3-K119)*10)),"")</f>
        <v/>
      </c>
      <c r="N119" s="8" t="str">
        <f t="shared" si="5"/>
        <v/>
      </c>
      <c r="O119" s="8" t="str">
        <f>_xlfn.IFERROR(N119*100+'Rec.'!I112,"")</f>
        <v/>
      </c>
      <c r="P119" s="8" t="str">
        <f t="shared" si="6"/>
        <v/>
      </c>
    </row>
    <row r="120" spans="1:16" ht="21.95" customHeight="1">
      <c r="A120" s="8" t="str">
        <f t="shared" si="7"/>
        <v/>
      </c>
      <c r="B120" s="8" t="str">
        <f t="shared" si="4"/>
        <v/>
      </c>
      <c r="C120" s="20" t="str">
        <f>IF('Rec.'!H113&gt;0,COUNT('Rec.'!H$2:H113),"")</f>
        <v/>
      </c>
      <c r="D120" s="21" t="str">
        <f>IF(C120&gt;'Inf.'!$I$10,"",VLOOKUP(A120,'Q1.SL'!B:F,2,FALSE))</f>
        <v/>
      </c>
      <c r="E120" s="21" t="str">
        <f>IF(C120&gt;'Inf.'!$I$10,"",VLOOKUP(A120,'Q1.SL'!B:F,3,FALSE))</f>
        <v/>
      </c>
      <c r="F120" s="20" t="str">
        <f>IF(C120&gt;'Inf.'!$I$10,"",VLOOKUP(A120,'Q1.SL'!B:F,4,FALSE))</f>
        <v/>
      </c>
      <c r="G120" s="20" t="str">
        <f>IF(C120&gt;'Inf.'!$I$10,"",VLOOKUP(A120,'Q1.SL'!B:F,5,FALSE))</f>
        <v/>
      </c>
      <c r="H120" s="42"/>
      <c r="I120" s="42"/>
      <c r="J120" s="43"/>
      <c r="K120" s="42"/>
      <c r="L120" s="12" t="str">
        <f>_xlfn.IFERROR(IF(C120&gt;'Inf.'!$I$10,"",I120),"")</f>
        <v/>
      </c>
      <c r="M120" s="8" t="str">
        <f>_xlfn.IFERROR(IF('Inf.'!$C$10="Onsight",IF(L120="TOP",10^7+(10-J120)+(3-K120)*10,L120*10^5+(3-K120)*10),IF(L120="TOP",10^7+(3-K120)*10,L120*10^5+(3-K120)*10)),"")</f>
        <v/>
      </c>
      <c r="N120" s="8" t="str">
        <f t="shared" si="5"/>
        <v/>
      </c>
      <c r="O120" s="8" t="str">
        <f>_xlfn.IFERROR(N120*100+'Rec.'!I113,"")</f>
        <v/>
      </c>
      <c r="P120" s="8" t="str">
        <f t="shared" si="6"/>
        <v/>
      </c>
    </row>
    <row r="121" spans="1:16" ht="21.95" customHeight="1">
      <c r="A121" s="8" t="str">
        <f t="shared" si="7"/>
        <v/>
      </c>
      <c r="B121" s="8" t="str">
        <f t="shared" si="4"/>
        <v/>
      </c>
      <c r="C121" s="20" t="str">
        <f>IF('Rec.'!H114&gt;0,COUNT('Rec.'!H$2:H114),"")</f>
        <v/>
      </c>
      <c r="D121" s="21" t="str">
        <f>IF(C121&gt;'Inf.'!$I$10,"",VLOOKUP(A121,'Q1.SL'!B:F,2,FALSE))</f>
        <v/>
      </c>
      <c r="E121" s="21" t="str">
        <f>IF(C121&gt;'Inf.'!$I$10,"",VLOOKUP(A121,'Q1.SL'!B:F,3,FALSE))</f>
        <v/>
      </c>
      <c r="F121" s="20" t="str">
        <f>IF(C121&gt;'Inf.'!$I$10,"",VLOOKUP(A121,'Q1.SL'!B:F,4,FALSE))</f>
        <v/>
      </c>
      <c r="G121" s="20" t="str">
        <f>IF(C121&gt;'Inf.'!$I$10,"",VLOOKUP(A121,'Q1.SL'!B:F,5,FALSE))</f>
        <v/>
      </c>
      <c r="H121" s="42"/>
      <c r="I121" s="42"/>
      <c r="J121" s="43"/>
      <c r="K121" s="42"/>
      <c r="L121" s="12" t="str">
        <f>_xlfn.IFERROR(IF(C121&gt;'Inf.'!$I$10,"",I121),"")</f>
        <v/>
      </c>
      <c r="M121" s="8" t="str">
        <f>_xlfn.IFERROR(IF('Inf.'!$C$10="Onsight",IF(L121="TOP",10^7+(10-J121)+(3-K121)*10,L121*10^5+(3-K121)*10),IF(L121="TOP",10^7+(3-K121)*10,L121*10^5+(3-K121)*10)),"")</f>
        <v/>
      </c>
      <c r="N121" s="8" t="str">
        <f t="shared" si="5"/>
        <v/>
      </c>
      <c r="O121" s="8" t="str">
        <f>_xlfn.IFERROR(N121*100+'Rec.'!I114,"")</f>
        <v/>
      </c>
      <c r="P121" s="8" t="str">
        <f t="shared" si="6"/>
        <v/>
      </c>
    </row>
    <row r="122" spans="1:16" ht="21.95" customHeight="1">
      <c r="A122" s="8" t="str">
        <f t="shared" si="7"/>
        <v/>
      </c>
      <c r="B122" s="8" t="str">
        <f t="shared" si="4"/>
        <v/>
      </c>
      <c r="C122" s="20" t="str">
        <f>IF('Rec.'!H115&gt;0,COUNT('Rec.'!H$2:H115),"")</f>
        <v/>
      </c>
      <c r="D122" s="21" t="str">
        <f>IF(C122&gt;'Inf.'!$I$10,"",VLOOKUP(A122,'Q1.SL'!B:F,2,FALSE))</f>
        <v/>
      </c>
      <c r="E122" s="21" t="str">
        <f>IF(C122&gt;'Inf.'!$I$10,"",VLOOKUP(A122,'Q1.SL'!B:F,3,FALSE))</f>
        <v/>
      </c>
      <c r="F122" s="20" t="str">
        <f>IF(C122&gt;'Inf.'!$I$10,"",VLOOKUP(A122,'Q1.SL'!B:F,4,FALSE))</f>
        <v/>
      </c>
      <c r="G122" s="20" t="str">
        <f>IF(C122&gt;'Inf.'!$I$10,"",VLOOKUP(A122,'Q1.SL'!B:F,5,FALSE))</f>
        <v/>
      </c>
      <c r="H122" s="42"/>
      <c r="I122" s="42"/>
      <c r="J122" s="43"/>
      <c r="K122" s="42"/>
      <c r="L122" s="12" t="str">
        <f>_xlfn.IFERROR(IF(C122&gt;'Inf.'!$I$10,"",I122),"")</f>
        <v/>
      </c>
      <c r="M122" s="8" t="str">
        <f>_xlfn.IFERROR(IF('Inf.'!$C$10="Onsight",IF(L122="TOP",10^7+(10-J122)+(3-K122)*10,L122*10^5+(3-K122)*10),IF(L122="TOP",10^7+(3-K122)*10,L122*10^5+(3-K122)*10)),"")</f>
        <v/>
      </c>
      <c r="N122" s="8" t="str">
        <f t="shared" si="5"/>
        <v/>
      </c>
      <c r="O122" s="8" t="str">
        <f>_xlfn.IFERROR(N122*100+'Rec.'!I115,"")</f>
        <v/>
      </c>
      <c r="P122" s="8" t="str">
        <f t="shared" si="6"/>
        <v/>
      </c>
    </row>
    <row r="123" spans="1:16" ht="21.95" customHeight="1">
      <c r="A123" s="8" t="str">
        <f t="shared" si="7"/>
        <v/>
      </c>
      <c r="B123" s="8" t="str">
        <f t="shared" si="4"/>
        <v/>
      </c>
      <c r="C123" s="20" t="str">
        <f>IF('Rec.'!H116&gt;0,COUNT('Rec.'!H$2:H116),"")</f>
        <v/>
      </c>
      <c r="D123" s="21" t="str">
        <f>IF(C123&gt;'Inf.'!$I$10,"",VLOOKUP(A123,'Q1.SL'!B:F,2,FALSE))</f>
        <v/>
      </c>
      <c r="E123" s="21" t="str">
        <f>IF(C123&gt;'Inf.'!$I$10,"",VLOOKUP(A123,'Q1.SL'!B:F,3,FALSE))</f>
        <v/>
      </c>
      <c r="F123" s="20" t="str">
        <f>IF(C123&gt;'Inf.'!$I$10,"",VLOOKUP(A123,'Q1.SL'!B:F,4,FALSE))</f>
        <v/>
      </c>
      <c r="G123" s="20" t="str">
        <f>IF(C123&gt;'Inf.'!$I$10,"",VLOOKUP(A123,'Q1.SL'!B:F,5,FALSE))</f>
        <v/>
      </c>
      <c r="H123" s="42"/>
      <c r="I123" s="42"/>
      <c r="J123" s="43"/>
      <c r="K123" s="42"/>
      <c r="L123" s="12" t="str">
        <f>_xlfn.IFERROR(IF(C123&gt;'Inf.'!$I$10,"",I123),"")</f>
        <v/>
      </c>
      <c r="M123" s="8" t="str">
        <f>_xlfn.IFERROR(IF('Inf.'!$C$10="Onsight",IF(L123="TOP",10^7+(10-J123)+(3-K123)*10,L123*10^5+(3-K123)*10),IF(L123="TOP",10^7+(3-K123)*10,L123*10^5+(3-K123)*10)),"")</f>
        <v/>
      </c>
      <c r="N123" s="8" t="str">
        <f t="shared" si="5"/>
        <v/>
      </c>
      <c r="O123" s="8" t="str">
        <f>_xlfn.IFERROR(N123*100+'Rec.'!I116,"")</f>
        <v/>
      </c>
      <c r="P123" s="8" t="str">
        <f t="shared" si="6"/>
        <v/>
      </c>
    </row>
    <row r="124" spans="1:16" ht="21.95" customHeight="1">
      <c r="A124" s="8" t="str">
        <f t="shared" si="7"/>
        <v/>
      </c>
      <c r="B124" s="8" t="str">
        <f t="shared" si="4"/>
        <v/>
      </c>
      <c r="C124" s="20" t="str">
        <f>IF('Rec.'!H117&gt;0,COUNT('Rec.'!H$2:H117),"")</f>
        <v/>
      </c>
      <c r="D124" s="21" t="str">
        <f>IF(C124&gt;'Inf.'!$I$10,"",VLOOKUP(A124,'Q1.SL'!B:F,2,FALSE))</f>
        <v/>
      </c>
      <c r="E124" s="21" t="str">
        <f>IF(C124&gt;'Inf.'!$I$10,"",VLOOKUP(A124,'Q1.SL'!B:F,3,FALSE))</f>
        <v/>
      </c>
      <c r="F124" s="20" t="str">
        <f>IF(C124&gt;'Inf.'!$I$10,"",VLOOKUP(A124,'Q1.SL'!B:F,4,FALSE))</f>
        <v/>
      </c>
      <c r="G124" s="20" t="str">
        <f>IF(C124&gt;'Inf.'!$I$10,"",VLOOKUP(A124,'Q1.SL'!B:F,5,FALSE))</f>
        <v/>
      </c>
      <c r="H124" s="42"/>
      <c r="I124" s="42"/>
      <c r="J124" s="43"/>
      <c r="K124" s="42"/>
      <c r="L124" s="12" t="str">
        <f>_xlfn.IFERROR(IF(C124&gt;'Inf.'!$I$10,"",I124),"")</f>
        <v/>
      </c>
      <c r="M124" s="8" t="str">
        <f>_xlfn.IFERROR(IF('Inf.'!$C$10="Onsight",IF(L124="TOP",10^7+(10-J124)+(3-K124)*10,L124*10^5+(3-K124)*10),IF(L124="TOP",10^7+(3-K124)*10,L124*10^5+(3-K124)*10)),"")</f>
        <v/>
      </c>
      <c r="N124" s="8" t="str">
        <f t="shared" si="5"/>
        <v/>
      </c>
      <c r="O124" s="8" t="str">
        <f>_xlfn.IFERROR(N124*100+'Rec.'!I117,"")</f>
        <v/>
      </c>
      <c r="P124" s="8" t="str">
        <f t="shared" si="6"/>
        <v/>
      </c>
    </row>
    <row r="125" spans="1:16" ht="21.95" customHeight="1">
      <c r="A125" s="8" t="str">
        <f t="shared" si="7"/>
        <v/>
      </c>
      <c r="B125" s="8" t="str">
        <f t="shared" si="4"/>
        <v/>
      </c>
      <c r="C125" s="20" t="str">
        <f>IF('Rec.'!H118&gt;0,COUNT('Rec.'!H$2:H118),"")</f>
        <v/>
      </c>
      <c r="D125" s="21" t="str">
        <f>IF(C125&gt;'Inf.'!$I$10,"",VLOOKUP(A125,'Q1.SL'!B:F,2,FALSE))</f>
        <v/>
      </c>
      <c r="E125" s="21" t="str">
        <f>IF(C125&gt;'Inf.'!$I$10,"",VLOOKUP(A125,'Q1.SL'!B:F,3,FALSE))</f>
        <v/>
      </c>
      <c r="F125" s="20" t="str">
        <f>IF(C125&gt;'Inf.'!$I$10,"",VLOOKUP(A125,'Q1.SL'!B:F,4,FALSE))</f>
        <v/>
      </c>
      <c r="G125" s="20" t="str">
        <f>IF(C125&gt;'Inf.'!$I$10,"",VLOOKUP(A125,'Q1.SL'!B:F,5,FALSE))</f>
        <v/>
      </c>
      <c r="H125" s="42"/>
      <c r="I125" s="42"/>
      <c r="J125" s="43"/>
      <c r="K125" s="42"/>
      <c r="L125" s="12" t="str">
        <f>_xlfn.IFERROR(IF(C125&gt;'Inf.'!$I$10,"",I125),"")</f>
        <v/>
      </c>
      <c r="M125" s="8" t="str">
        <f>_xlfn.IFERROR(IF('Inf.'!$C$10="Onsight",IF(L125="TOP",10^7+(10-J125)+(3-K125)*10,L125*10^5+(3-K125)*10),IF(L125="TOP",10^7+(3-K125)*10,L125*10^5+(3-K125)*10)),"")</f>
        <v/>
      </c>
      <c r="N125" s="8" t="str">
        <f t="shared" si="5"/>
        <v/>
      </c>
      <c r="O125" s="8" t="str">
        <f>_xlfn.IFERROR(N125*100+'Rec.'!I118,"")</f>
        <v/>
      </c>
      <c r="P125" s="8" t="str">
        <f t="shared" si="6"/>
        <v/>
      </c>
    </row>
    <row r="126" spans="1:16" ht="21.95" customHeight="1">
      <c r="A126" s="8" t="str">
        <f t="shared" si="7"/>
        <v/>
      </c>
      <c r="B126" s="8" t="str">
        <f t="shared" si="4"/>
        <v/>
      </c>
      <c r="C126" s="20" t="str">
        <f>IF('Rec.'!H119&gt;0,COUNT('Rec.'!H$2:H119),"")</f>
        <v/>
      </c>
      <c r="D126" s="21" t="str">
        <f>IF(C126&gt;'Inf.'!$I$10,"",VLOOKUP(A126,'Q1.SL'!B:F,2,FALSE))</f>
        <v/>
      </c>
      <c r="E126" s="21" t="str">
        <f>IF(C126&gt;'Inf.'!$I$10,"",VLOOKUP(A126,'Q1.SL'!B:F,3,FALSE))</f>
        <v/>
      </c>
      <c r="F126" s="20" t="str">
        <f>IF(C126&gt;'Inf.'!$I$10,"",VLOOKUP(A126,'Q1.SL'!B:F,4,FALSE))</f>
        <v/>
      </c>
      <c r="G126" s="20" t="str">
        <f>IF(C126&gt;'Inf.'!$I$10,"",VLOOKUP(A126,'Q1.SL'!B:F,5,FALSE))</f>
        <v/>
      </c>
      <c r="H126" s="42"/>
      <c r="I126" s="42"/>
      <c r="J126" s="43"/>
      <c r="K126" s="42"/>
      <c r="L126" s="12" t="str">
        <f>_xlfn.IFERROR(IF(C126&gt;'Inf.'!$I$10,"",I126),"")</f>
        <v/>
      </c>
      <c r="M126" s="8" t="str">
        <f>_xlfn.IFERROR(IF('Inf.'!$C$10="Onsight",IF(L126="TOP",10^7+(10-J126)+(3-K126)*10,L126*10^5+(3-K126)*10),IF(L126="TOP",10^7+(3-K126)*10,L126*10^5+(3-K126)*10)),"")</f>
        <v/>
      </c>
      <c r="N126" s="8" t="str">
        <f t="shared" si="5"/>
        <v/>
      </c>
      <c r="O126" s="8" t="str">
        <f>_xlfn.IFERROR(N126*100+'Rec.'!I119,"")</f>
        <v/>
      </c>
      <c r="P126" s="8" t="str">
        <f t="shared" si="6"/>
        <v/>
      </c>
    </row>
    <row r="127" spans="1:16" ht="21.95" customHeight="1">
      <c r="A127" s="8" t="str">
        <f t="shared" si="7"/>
        <v/>
      </c>
      <c r="B127" s="8" t="str">
        <f t="shared" si="4"/>
        <v/>
      </c>
      <c r="C127" s="20" t="str">
        <f>IF('Rec.'!H120&gt;0,COUNT('Rec.'!H$2:H120),"")</f>
        <v/>
      </c>
      <c r="D127" s="21" t="str">
        <f>IF(C127&gt;'Inf.'!$I$10,"",VLOOKUP(A127,'Q1.SL'!B:F,2,FALSE))</f>
        <v/>
      </c>
      <c r="E127" s="21" t="str">
        <f>IF(C127&gt;'Inf.'!$I$10,"",VLOOKUP(A127,'Q1.SL'!B:F,3,FALSE))</f>
        <v/>
      </c>
      <c r="F127" s="20" t="str">
        <f>IF(C127&gt;'Inf.'!$I$10,"",VLOOKUP(A127,'Q1.SL'!B:F,4,FALSE))</f>
        <v/>
      </c>
      <c r="G127" s="20" t="str">
        <f>IF(C127&gt;'Inf.'!$I$10,"",VLOOKUP(A127,'Q1.SL'!B:F,5,FALSE))</f>
        <v/>
      </c>
      <c r="H127" s="42"/>
      <c r="I127" s="42"/>
      <c r="J127" s="43"/>
      <c r="K127" s="42"/>
      <c r="L127" s="12" t="str">
        <f>_xlfn.IFERROR(IF(C127&gt;'Inf.'!$I$10,"",I127),"")</f>
        <v/>
      </c>
      <c r="M127" s="8" t="str">
        <f>_xlfn.IFERROR(IF('Inf.'!$C$10="Onsight",IF(L127="TOP",10^7+(10-J127)+(3-K127)*10,L127*10^5+(3-K127)*10),IF(L127="TOP",10^7+(3-K127)*10,L127*10^5+(3-K127)*10)),"")</f>
        <v/>
      </c>
      <c r="N127" s="8" t="str">
        <f t="shared" si="5"/>
        <v/>
      </c>
      <c r="O127" s="8" t="str">
        <f>_xlfn.IFERROR(N127*100+'Rec.'!I120,"")</f>
        <v/>
      </c>
      <c r="P127" s="8" t="str">
        <f t="shared" si="6"/>
        <v/>
      </c>
    </row>
    <row r="128" spans="1:16" ht="21.95" customHeight="1">
      <c r="A128" s="8" t="str">
        <f t="shared" si="7"/>
        <v/>
      </c>
      <c r="B128" s="8" t="str">
        <f t="shared" si="4"/>
        <v/>
      </c>
      <c r="C128" s="20" t="str">
        <f>IF('Rec.'!H121&gt;0,COUNT('Rec.'!H$2:H121),"")</f>
        <v/>
      </c>
      <c r="D128" s="21" t="str">
        <f>IF(C128&gt;'Inf.'!$I$10,"",VLOOKUP(A128,'Q1.SL'!B:F,2,FALSE))</f>
        <v/>
      </c>
      <c r="E128" s="21" t="str">
        <f>IF(C128&gt;'Inf.'!$I$10,"",VLOOKUP(A128,'Q1.SL'!B:F,3,FALSE))</f>
        <v/>
      </c>
      <c r="F128" s="20" t="str">
        <f>IF(C128&gt;'Inf.'!$I$10,"",VLOOKUP(A128,'Q1.SL'!B:F,4,FALSE))</f>
        <v/>
      </c>
      <c r="G128" s="20" t="str">
        <f>IF(C128&gt;'Inf.'!$I$10,"",VLOOKUP(A128,'Q1.SL'!B:F,5,FALSE))</f>
        <v/>
      </c>
      <c r="H128" s="42"/>
      <c r="I128" s="42"/>
      <c r="J128" s="43"/>
      <c r="K128" s="42"/>
      <c r="L128" s="12" t="str">
        <f>_xlfn.IFERROR(IF(C128&gt;'Inf.'!$I$10,"",I128),"")</f>
        <v/>
      </c>
      <c r="M128" s="8" t="str">
        <f>_xlfn.IFERROR(IF('Inf.'!$C$10="Onsight",IF(L128="TOP",10^7+(10-J128)+(3-K128)*10,L128*10^5+(3-K128)*10),IF(L128="TOP",10^7+(3-K128)*10,L128*10^5+(3-K128)*10)),"")</f>
        <v/>
      </c>
      <c r="N128" s="8" t="str">
        <f t="shared" si="5"/>
        <v/>
      </c>
      <c r="O128" s="8" t="str">
        <f>_xlfn.IFERROR(N128*100+'Rec.'!I121,"")</f>
        <v/>
      </c>
      <c r="P128" s="8" t="str">
        <f t="shared" si="6"/>
        <v/>
      </c>
    </row>
    <row r="129" spans="1:16" ht="21.95" customHeight="1">
      <c r="A129" s="8" t="str">
        <f t="shared" si="7"/>
        <v/>
      </c>
      <c r="B129" s="8" t="str">
        <f t="shared" si="4"/>
        <v/>
      </c>
      <c r="C129" s="20" t="str">
        <f>IF('Rec.'!H122&gt;0,COUNT('Rec.'!H$2:H122),"")</f>
        <v/>
      </c>
      <c r="D129" s="21" t="str">
        <f>IF(C129&gt;'Inf.'!$I$10,"",VLOOKUP(A129,'Q1.SL'!B:F,2,FALSE))</f>
        <v/>
      </c>
      <c r="E129" s="21" t="str">
        <f>IF(C129&gt;'Inf.'!$I$10,"",VLOOKUP(A129,'Q1.SL'!B:F,3,FALSE))</f>
        <v/>
      </c>
      <c r="F129" s="20" t="str">
        <f>IF(C129&gt;'Inf.'!$I$10,"",VLOOKUP(A129,'Q1.SL'!B:F,4,FALSE))</f>
        <v/>
      </c>
      <c r="G129" s="20" t="str">
        <f>IF(C129&gt;'Inf.'!$I$10,"",VLOOKUP(A129,'Q1.SL'!B:F,5,FALSE))</f>
        <v/>
      </c>
      <c r="H129" s="42"/>
      <c r="I129" s="42"/>
      <c r="J129" s="43"/>
      <c r="K129" s="42"/>
      <c r="L129" s="12" t="str">
        <f>_xlfn.IFERROR(IF(C129&gt;'Inf.'!$I$10,"",I129),"")</f>
        <v/>
      </c>
      <c r="M129" s="8" t="str">
        <f>_xlfn.IFERROR(IF('Inf.'!$C$10="Onsight",IF(L129="TOP",10^7+(10-J129)+(3-K129)*10,L129*10^5+(3-K129)*10),IF(L129="TOP",10^7+(3-K129)*10,L129*10^5+(3-K129)*10)),"")</f>
        <v/>
      </c>
      <c r="N129" s="8" t="str">
        <f t="shared" si="5"/>
        <v/>
      </c>
      <c r="O129" s="8" t="str">
        <f>_xlfn.IFERROR(N129*100+'Rec.'!I122,"")</f>
        <v/>
      </c>
      <c r="P129" s="8" t="str">
        <f t="shared" si="6"/>
        <v/>
      </c>
    </row>
    <row r="130" spans="1:16" ht="21.95" customHeight="1">
      <c r="A130" s="8" t="str">
        <f t="shared" si="7"/>
        <v/>
      </c>
      <c r="B130" s="8" t="str">
        <f t="shared" si="4"/>
        <v/>
      </c>
      <c r="C130" s="20" t="str">
        <f>IF('Rec.'!H123&gt;0,COUNT('Rec.'!H$2:H123),"")</f>
        <v/>
      </c>
      <c r="D130" s="21" t="str">
        <f>IF(C130&gt;'Inf.'!$I$10,"",VLOOKUP(A130,'Q1.SL'!B:F,2,FALSE))</f>
        <v/>
      </c>
      <c r="E130" s="21" t="str">
        <f>IF(C130&gt;'Inf.'!$I$10,"",VLOOKUP(A130,'Q1.SL'!B:F,3,FALSE))</f>
        <v/>
      </c>
      <c r="F130" s="20" t="str">
        <f>IF(C130&gt;'Inf.'!$I$10,"",VLOOKUP(A130,'Q1.SL'!B:F,4,FALSE))</f>
        <v/>
      </c>
      <c r="G130" s="20" t="str">
        <f>IF(C130&gt;'Inf.'!$I$10,"",VLOOKUP(A130,'Q1.SL'!B:F,5,FALSE))</f>
        <v/>
      </c>
      <c r="H130" s="42"/>
      <c r="I130" s="42"/>
      <c r="J130" s="43"/>
      <c r="K130" s="42"/>
      <c r="L130" s="12" t="str">
        <f>_xlfn.IFERROR(IF(C130&gt;'Inf.'!$I$10,"",I130),"")</f>
        <v/>
      </c>
      <c r="M130" s="8" t="str">
        <f>_xlfn.IFERROR(IF('Inf.'!$C$10="Onsight",IF(L130="TOP",10^7+(10-J130)+(3-K130)*10,L130*10^5+(3-K130)*10),IF(L130="TOP",10^7+(3-K130)*10,L130*10^5+(3-K130)*10)),"")</f>
        <v/>
      </c>
      <c r="N130" s="8" t="str">
        <f t="shared" si="5"/>
        <v/>
      </c>
      <c r="O130" s="8" t="str">
        <f>_xlfn.IFERROR(N130*100+'Rec.'!I123,"")</f>
        <v/>
      </c>
      <c r="P130" s="8" t="str">
        <f t="shared" si="6"/>
        <v/>
      </c>
    </row>
    <row r="131" spans="1:16" ht="21.95" customHeight="1">
      <c r="A131" s="8" t="str">
        <f t="shared" si="7"/>
        <v/>
      </c>
      <c r="B131" s="8" t="str">
        <f t="shared" si="4"/>
        <v/>
      </c>
      <c r="C131" s="20" t="str">
        <f>IF('Rec.'!H124&gt;0,COUNT('Rec.'!H$2:H124),"")</f>
        <v/>
      </c>
      <c r="D131" s="21" t="str">
        <f>IF(C131&gt;'Inf.'!$I$10,"",VLOOKUP(A131,'Q1.SL'!B:F,2,FALSE))</f>
        <v/>
      </c>
      <c r="E131" s="21" t="str">
        <f>IF(C131&gt;'Inf.'!$I$10,"",VLOOKUP(A131,'Q1.SL'!B:F,3,FALSE))</f>
        <v/>
      </c>
      <c r="F131" s="20" t="str">
        <f>IF(C131&gt;'Inf.'!$I$10,"",VLOOKUP(A131,'Q1.SL'!B:F,4,FALSE))</f>
        <v/>
      </c>
      <c r="G131" s="20" t="str">
        <f>IF(C131&gt;'Inf.'!$I$10,"",VLOOKUP(A131,'Q1.SL'!B:F,5,FALSE))</f>
        <v/>
      </c>
      <c r="H131" s="42"/>
      <c r="I131" s="42"/>
      <c r="J131" s="43"/>
      <c r="K131" s="42"/>
      <c r="L131" s="12" t="str">
        <f>_xlfn.IFERROR(IF(C131&gt;'Inf.'!$I$10,"",I131),"")</f>
        <v/>
      </c>
      <c r="M131" s="8" t="str">
        <f>_xlfn.IFERROR(IF('Inf.'!$C$10="Onsight",IF(L131="TOP",10^7+(10-J131)+(3-K131)*10,L131*10^5+(3-K131)*10),IF(L131="TOP",10^7+(3-K131)*10,L131*10^5+(3-K131)*10)),"")</f>
        <v/>
      </c>
      <c r="N131" s="8" t="str">
        <f t="shared" si="5"/>
        <v/>
      </c>
      <c r="O131" s="8" t="str">
        <f>_xlfn.IFERROR(N131*100+'Rec.'!I124,"")</f>
        <v/>
      </c>
      <c r="P131" s="8" t="str">
        <f t="shared" si="6"/>
        <v/>
      </c>
    </row>
    <row r="132" spans="1:16" ht="21.95" customHeight="1">
      <c r="A132" s="8" t="str">
        <f t="shared" si="7"/>
        <v/>
      </c>
      <c r="B132" s="8" t="str">
        <f t="shared" si="4"/>
        <v/>
      </c>
      <c r="C132" s="20" t="str">
        <f>IF('Rec.'!H125&gt;0,COUNT('Rec.'!H$2:H125),"")</f>
        <v/>
      </c>
      <c r="D132" s="21" t="str">
        <f>IF(C132&gt;'Inf.'!$I$10,"",VLOOKUP(A132,'Q1.SL'!B:F,2,FALSE))</f>
        <v/>
      </c>
      <c r="E132" s="21" t="str">
        <f>IF(C132&gt;'Inf.'!$I$10,"",VLOOKUP(A132,'Q1.SL'!B:F,3,FALSE))</f>
        <v/>
      </c>
      <c r="F132" s="20" t="str">
        <f>IF(C132&gt;'Inf.'!$I$10,"",VLOOKUP(A132,'Q1.SL'!B:F,4,FALSE))</f>
        <v/>
      </c>
      <c r="G132" s="20" t="str">
        <f>IF(C132&gt;'Inf.'!$I$10,"",VLOOKUP(A132,'Q1.SL'!B:F,5,FALSE))</f>
        <v/>
      </c>
      <c r="H132" s="42"/>
      <c r="I132" s="42"/>
      <c r="J132" s="43"/>
      <c r="K132" s="42"/>
      <c r="L132" s="12" t="str">
        <f>_xlfn.IFERROR(IF(C132&gt;'Inf.'!$I$10,"",I132),"")</f>
        <v/>
      </c>
      <c r="M132" s="8" t="str">
        <f>_xlfn.IFERROR(IF('Inf.'!$C$10="Onsight",IF(L132="TOP",10^7+(10-J132)+(3-K132)*10,L132*10^5+(3-K132)*10),IF(L132="TOP",10^7+(3-K132)*10,L132*10^5+(3-K132)*10)),"")</f>
        <v/>
      </c>
      <c r="N132" s="8" t="str">
        <f t="shared" si="5"/>
        <v/>
      </c>
      <c r="O132" s="8" t="str">
        <f>_xlfn.IFERROR(N132*100+'Rec.'!I125,"")</f>
        <v/>
      </c>
      <c r="P132" s="8" t="str">
        <f t="shared" si="6"/>
        <v/>
      </c>
    </row>
    <row r="133" spans="1:16" ht="21.95" customHeight="1">
      <c r="A133" s="8" t="str">
        <f t="shared" si="7"/>
        <v/>
      </c>
      <c r="B133" s="8" t="str">
        <f t="shared" si="4"/>
        <v/>
      </c>
      <c r="C133" s="20" t="str">
        <f>IF('Rec.'!H126&gt;0,COUNT('Rec.'!H$2:H126),"")</f>
        <v/>
      </c>
      <c r="D133" s="21" t="str">
        <f>IF(C133&gt;'Inf.'!$I$10,"",VLOOKUP(A133,'Q1.SL'!B:F,2,FALSE))</f>
        <v/>
      </c>
      <c r="E133" s="21" t="str">
        <f>IF(C133&gt;'Inf.'!$I$10,"",VLOOKUP(A133,'Q1.SL'!B:F,3,FALSE))</f>
        <v/>
      </c>
      <c r="F133" s="20" t="str">
        <f>IF(C133&gt;'Inf.'!$I$10,"",VLOOKUP(A133,'Q1.SL'!B:F,4,FALSE))</f>
        <v/>
      </c>
      <c r="G133" s="20" t="str">
        <f>IF(C133&gt;'Inf.'!$I$10,"",VLOOKUP(A133,'Q1.SL'!B:F,5,FALSE))</f>
        <v/>
      </c>
      <c r="H133" s="42"/>
      <c r="I133" s="42"/>
      <c r="J133" s="43"/>
      <c r="K133" s="42"/>
      <c r="L133" s="12" t="str">
        <f>_xlfn.IFERROR(IF(C133&gt;'Inf.'!$I$10,"",I133),"")</f>
        <v/>
      </c>
      <c r="M133" s="8" t="str">
        <f>_xlfn.IFERROR(IF('Inf.'!$C$10="Onsight",IF(L133="TOP",10^7+(10-J133)+(3-K133)*10,L133*10^5+(3-K133)*10),IF(L133="TOP",10^7+(3-K133)*10,L133*10^5+(3-K133)*10)),"")</f>
        <v/>
      </c>
      <c r="N133" s="8" t="str">
        <f t="shared" si="5"/>
        <v/>
      </c>
      <c r="O133" s="8" t="str">
        <f>_xlfn.IFERROR(N133*100+'Rec.'!I126,"")</f>
        <v/>
      </c>
      <c r="P133" s="8" t="str">
        <f t="shared" si="6"/>
        <v/>
      </c>
    </row>
    <row r="134" spans="1:16" ht="21.95" customHeight="1">
      <c r="A134" s="8" t="str">
        <f t="shared" si="7"/>
        <v/>
      </c>
      <c r="B134" s="8" t="str">
        <f t="shared" si="4"/>
        <v/>
      </c>
      <c r="C134" s="20" t="str">
        <f>IF('Rec.'!H127&gt;0,COUNT('Rec.'!H$2:H127),"")</f>
        <v/>
      </c>
      <c r="D134" s="21" t="str">
        <f>IF(C134&gt;'Inf.'!$I$10,"",VLOOKUP(A134,'Q1.SL'!B:F,2,FALSE))</f>
        <v/>
      </c>
      <c r="E134" s="21" t="str">
        <f>IF(C134&gt;'Inf.'!$I$10,"",VLOOKUP(A134,'Q1.SL'!B:F,3,FALSE))</f>
        <v/>
      </c>
      <c r="F134" s="20" t="str">
        <f>IF(C134&gt;'Inf.'!$I$10,"",VLOOKUP(A134,'Q1.SL'!B:F,4,FALSE))</f>
        <v/>
      </c>
      <c r="G134" s="20" t="str">
        <f>IF(C134&gt;'Inf.'!$I$10,"",VLOOKUP(A134,'Q1.SL'!B:F,5,FALSE))</f>
        <v/>
      </c>
      <c r="H134" s="42"/>
      <c r="I134" s="42"/>
      <c r="J134" s="43"/>
      <c r="K134" s="42"/>
      <c r="L134" s="12" t="str">
        <f>_xlfn.IFERROR(IF(C134&gt;'Inf.'!$I$10,"",I134),"")</f>
        <v/>
      </c>
      <c r="M134" s="8" t="str">
        <f>_xlfn.IFERROR(IF('Inf.'!$C$10="Onsight",IF(L134="TOP",10^7+(10-J134)+(3-K134)*10,L134*10^5+(3-K134)*10),IF(L134="TOP",10^7+(3-K134)*10,L134*10^5+(3-K134)*10)),"")</f>
        <v/>
      </c>
      <c r="N134" s="8" t="str">
        <f t="shared" si="5"/>
        <v/>
      </c>
      <c r="O134" s="8" t="str">
        <f>_xlfn.IFERROR(N134*100+'Rec.'!I127,"")</f>
        <v/>
      </c>
      <c r="P134" s="8" t="str">
        <f t="shared" si="6"/>
        <v/>
      </c>
    </row>
    <row r="135" spans="1:16" ht="21.95" customHeight="1">
      <c r="A135" s="8" t="str">
        <f t="shared" si="7"/>
        <v/>
      </c>
      <c r="B135" s="8" t="str">
        <f t="shared" si="4"/>
        <v/>
      </c>
      <c r="C135" s="20" t="str">
        <f>IF('Rec.'!H128&gt;0,COUNT('Rec.'!H$2:H128),"")</f>
        <v/>
      </c>
      <c r="D135" s="21" t="str">
        <f>IF(C135&gt;'Inf.'!$I$10,"",VLOOKUP(A135,'Q1.SL'!B:F,2,FALSE))</f>
        <v/>
      </c>
      <c r="E135" s="21" t="str">
        <f>IF(C135&gt;'Inf.'!$I$10,"",VLOOKUP(A135,'Q1.SL'!B:F,3,FALSE))</f>
        <v/>
      </c>
      <c r="F135" s="20" t="str">
        <f>IF(C135&gt;'Inf.'!$I$10,"",VLOOKUP(A135,'Q1.SL'!B:F,4,FALSE))</f>
        <v/>
      </c>
      <c r="G135" s="20" t="str">
        <f>IF(C135&gt;'Inf.'!$I$10,"",VLOOKUP(A135,'Q1.SL'!B:F,5,FALSE))</f>
        <v/>
      </c>
      <c r="H135" s="42"/>
      <c r="I135" s="42"/>
      <c r="J135" s="43"/>
      <c r="K135" s="42"/>
      <c r="L135" s="12" t="str">
        <f>_xlfn.IFERROR(IF(C135&gt;'Inf.'!$I$10,"",I135),"")</f>
        <v/>
      </c>
      <c r="M135" s="8" t="str">
        <f>_xlfn.IFERROR(IF('Inf.'!$C$10="Onsight",IF(L135="TOP",10^7+(10-J135)+(3-K135)*10,L135*10^5+(3-K135)*10),IF(L135="TOP",10^7+(3-K135)*10,L135*10^5+(3-K135)*10)),"")</f>
        <v/>
      </c>
      <c r="N135" s="8" t="str">
        <f t="shared" si="5"/>
        <v/>
      </c>
      <c r="O135" s="8" t="str">
        <f>_xlfn.IFERROR(N135*100+'Rec.'!I128,"")</f>
        <v/>
      </c>
      <c r="P135" s="8" t="str">
        <f t="shared" si="6"/>
        <v/>
      </c>
    </row>
    <row r="136" spans="1:16" ht="21.95" customHeight="1">
      <c r="A136" s="8" t="str">
        <f t="shared" si="7"/>
        <v/>
      </c>
      <c r="B136" s="8" t="str">
        <f t="shared" si="4"/>
        <v/>
      </c>
      <c r="C136" s="20" t="str">
        <f>IF('Rec.'!H129&gt;0,COUNT('Rec.'!H$2:H129),"")</f>
        <v/>
      </c>
      <c r="D136" s="21" t="str">
        <f>IF(C136&gt;'Inf.'!$I$10,"",VLOOKUP(A136,'Q1.SL'!B:F,2,FALSE))</f>
        <v/>
      </c>
      <c r="E136" s="21" t="str">
        <f>IF(C136&gt;'Inf.'!$I$10,"",VLOOKUP(A136,'Q1.SL'!B:F,3,FALSE))</f>
        <v/>
      </c>
      <c r="F136" s="20" t="str">
        <f>IF(C136&gt;'Inf.'!$I$10,"",VLOOKUP(A136,'Q1.SL'!B:F,4,FALSE))</f>
        <v/>
      </c>
      <c r="G136" s="20" t="str">
        <f>IF(C136&gt;'Inf.'!$I$10,"",VLOOKUP(A136,'Q1.SL'!B:F,5,FALSE))</f>
        <v/>
      </c>
      <c r="H136" s="42"/>
      <c r="I136" s="42"/>
      <c r="J136" s="43"/>
      <c r="K136" s="42"/>
      <c r="L136" s="12" t="str">
        <f>_xlfn.IFERROR(IF(C136&gt;'Inf.'!$I$10,"",I136),"")</f>
        <v/>
      </c>
      <c r="M136" s="8" t="str">
        <f>_xlfn.IFERROR(IF('Inf.'!$C$10="Onsight",IF(L136="TOP",10^7+(10-J136)+(3-K136)*10,L136*10^5+(3-K136)*10),IF(L136="TOP",10^7+(3-K136)*10,L136*10^5+(3-K136)*10)),"")</f>
        <v/>
      </c>
      <c r="N136" s="8" t="str">
        <f t="shared" si="5"/>
        <v/>
      </c>
      <c r="O136" s="8" t="str">
        <f>_xlfn.IFERROR(N136*100+'Rec.'!I129,"")</f>
        <v/>
      </c>
      <c r="P136" s="8" t="str">
        <f t="shared" si="6"/>
        <v/>
      </c>
    </row>
    <row r="137" spans="1:16" ht="21.95" customHeight="1">
      <c r="A137" s="8" t="str">
        <f t="shared" si="7"/>
        <v/>
      </c>
      <c r="B137" s="8" t="str">
        <f aca="true" t="shared" si="8" ref="B137:B200">P137</f>
        <v/>
      </c>
      <c r="C137" s="20" t="str">
        <f>IF('Rec.'!H130&gt;0,COUNT('Rec.'!H$2:H130),"")</f>
        <v/>
      </c>
      <c r="D137" s="21" t="str">
        <f>IF(C137&gt;'Inf.'!$I$10,"",VLOOKUP(A137,'Q1.SL'!B:F,2,FALSE))</f>
        <v/>
      </c>
      <c r="E137" s="21" t="str">
        <f>IF(C137&gt;'Inf.'!$I$10,"",VLOOKUP(A137,'Q1.SL'!B:F,3,FALSE))</f>
        <v/>
      </c>
      <c r="F137" s="20" t="str">
        <f>IF(C137&gt;'Inf.'!$I$10,"",VLOOKUP(A137,'Q1.SL'!B:F,4,FALSE))</f>
        <v/>
      </c>
      <c r="G137" s="20" t="str">
        <f>IF(C137&gt;'Inf.'!$I$10,"",VLOOKUP(A137,'Q1.SL'!B:F,5,FALSE))</f>
        <v/>
      </c>
      <c r="H137" s="42"/>
      <c r="I137" s="42"/>
      <c r="J137" s="43"/>
      <c r="K137" s="42"/>
      <c r="L137" s="12" t="str">
        <f>_xlfn.IFERROR(IF(C137&gt;'Inf.'!$I$10,"",I137),"")</f>
        <v/>
      </c>
      <c r="M137" s="8" t="str">
        <f>_xlfn.IFERROR(IF('Inf.'!$C$10="Onsight",IF(L137="TOP",10^7+(10-J137)+(3-K137)*10,L137*10^5+(3-K137)*10),IF(L137="TOP",10^7+(3-K137)*10,L137*10^5+(3-K137)*10)),"")</f>
        <v/>
      </c>
      <c r="N137" s="8" t="str">
        <f aca="true" t="shared" si="9" ref="N137:N200">_xlfn.IFERROR(RANK(M137,M:M,0),"")</f>
        <v/>
      </c>
      <c r="O137" s="8" t="str">
        <f>_xlfn.IFERROR(N137*100+'Rec.'!I130,"")</f>
        <v/>
      </c>
      <c r="P137" s="8" t="str">
        <f aca="true" t="shared" si="10" ref="P137:P200">_xlfn.IFERROR(RANK(O137,O:O,1),"")</f>
        <v/>
      </c>
    </row>
    <row r="138" spans="1:16" ht="21.95" customHeight="1">
      <c r="A138" s="8" t="str">
        <f aca="true" t="shared" si="11" ref="A138:A201">_xlfn.IFERROR(IF(C138&gt;3*ROUNDUP(MAX(C:C)/4,0)-IF(MOD(MAX(C:C),4)=0,0,IF(MOD(MAX(C:C),4)=1,3,IF(MOD(MAX(C:C),4)=2,2,IF(MOD(MAX(C:C),4)=3,1)))),C138-3*ROUNDUP(MAX(C:C)/4,0)+IF(MOD(MAX(C:C),4)=0,0,IF(MOD(MAX(C:C),4)=1,3,IF(MOD(MAX(C:C),4)=2,2,IF(MOD(MAX(C:C),4)=3,1)))),C138+ROUNDUP(MAX(C:C)/4,0)-IF(MOD(MAX(C:C),4)=0,0,IF(MOD(MAX(C:C),4)=1,0,IF(MOD(MAX(C:C),4)=2,0,IF(MOD(MAX(C:C),4)=3,0))))),"")</f>
        <v/>
      </c>
      <c r="B138" s="8" t="str">
        <f t="shared" si="8"/>
        <v/>
      </c>
      <c r="C138" s="20" t="str">
        <f>IF('Rec.'!H131&gt;0,COUNT('Rec.'!H$2:H131),"")</f>
        <v/>
      </c>
      <c r="D138" s="21" t="str">
        <f>IF(C138&gt;'Inf.'!$I$10,"",VLOOKUP(A138,'Q1.SL'!B:F,2,FALSE))</f>
        <v/>
      </c>
      <c r="E138" s="21" t="str">
        <f>IF(C138&gt;'Inf.'!$I$10,"",VLOOKUP(A138,'Q1.SL'!B:F,3,FALSE))</f>
        <v/>
      </c>
      <c r="F138" s="20" t="str">
        <f>IF(C138&gt;'Inf.'!$I$10,"",VLOOKUP(A138,'Q1.SL'!B:F,4,FALSE))</f>
        <v/>
      </c>
      <c r="G138" s="20" t="str">
        <f>IF(C138&gt;'Inf.'!$I$10,"",VLOOKUP(A138,'Q1.SL'!B:F,5,FALSE))</f>
        <v/>
      </c>
      <c r="H138" s="42"/>
      <c r="I138" s="42"/>
      <c r="J138" s="43"/>
      <c r="K138" s="42"/>
      <c r="L138" s="12" t="str">
        <f>_xlfn.IFERROR(IF(C138&gt;'Inf.'!$I$10,"",I138),"")</f>
        <v/>
      </c>
      <c r="M138" s="8" t="str">
        <f>_xlfn.IFERROR(IF('Inf.'!$C$10="Onsight",IF(L138="TOP",10^7+(10-J138)+(3-K138)*10,L138*10^5+(3-K138)*10),IF(L138="TOP",10^7+(3-K138)*10,L138*10^5+(3-K138)*10)),"")</f>
        <v/>
      </c>
      <c r="N138" s="8" t="str">
        <f t="shared" si="9"/>
        <v/>
      </c>
      <c r="O138" s="8" t="str">
        <f>_xlfn.IFERROR(N138*100+'Rec.'!I131,"")</f>
        <v/>
      </c>
      <c r="P138" s="8" t="str">
        <f t="shared" si="10"/>
        <v/>
      </c>
    </row>
    <row r="139" spans="1:16" ht="21.95" customHeight="1">
      <c r="A139" s="8" t="str">
        <f t="shared" si="11"/>
        <v/>
      </c>
      <c r="B139" s="8" t="str">
        <f t="shared" si="8"/>
        <v/>
      </c>
      <c r="C139" s="20" t="str">
        <f>IF('Rec.'!H132&gt;0,COUNT('Rec.'!H$2:H132),"")</f>
        <v/>
      </c>
      <c r="D139" s="21" t="str">
        <f>IF(C139&gt;'Inf.'!$I$10,"",VLOOKUP(A139,'Q1.SL'!B:F,2,FALSE))</f>
        <v/>
      </c>
      <c r="E139" s="21" t="str">
        <f>IF(C139&gt;'Inf.'!$I$10,"",VLOOKUP(A139,'Q1.SL'!B:F,3,FALSE))</f>
        <v/>
      </c>
      <c r="F139" s="20" t="str">
        <f>IF(C139&gt;'Inf.'!$I$10,"",VLOOKUP(A139,'Q1.SL'!B:F,4,FALSE))</f>
        <v/>
      </c>
      <c r="G139" s="20" t="str">
        <f>IF(C139&gt;'Inf.'!$I$10,"",VLOOKUP(A139,'Q1.SL'!B:F,5,FALSE))</f>
        <v/>
      </c>
      <c r="H139" s="42"/>
      <c r="I139" s="42"/>
      <c r="J139" s="43"/>
      <c r="K139" s="42"/>
      <c r="L139" s="12" t="str">
        <f>_xlfn.IFERROR(IF(C139&gt;'Inf.'!$I$10,"",I139),"")</f>
        <v/>
      </c>
      <c r="M139" s="8" t="str">
        <f>_xlfn.IFERROR(IF('Inf.'!$C$10="Onsight",IF(L139="TOP",10^7+(10-J139)+(3-K139)*10,L139*10^5+(3-K139)*10),IF(L139="TOP",10^7+(3-K139)*10,L139*10^5+(3-K139)*10)),"")</f>
        <v/>
      </c>
      <c r="N139" s="8" t="str">
        <f t="shared" si="9"/>
        <v/>
      </c>
      <c r="O139" s="8" t="str">
        <f>_xlfn.IFERROR(N139*100+'Rec.'!I132,"")</f>
        <v/>
      </c>
      <c r="P139" s="8" t="str">
        <f t="shared" si="10"/>
        <v/>
      </c>
    </row>
    <row r="140" spans="1:16" ht="21.95" customHeight="1">
      <c r="A140" s="8" t="str">
        <f t="shared" si="11"/>
        <v/>
      </c>
      <c r="B140" s="8" t="str">
        <f t="shared" si="8"/>
        <v/>
      </c>
      <c r="C140" s="20" t="str">
        <f>IF('Rec.'!H133&gt;0,COUNT('Rec.'!H$2:H133),"")</f>
        <v/>
      </c>
      <c r="D140" s="21" t="str">
        <f>IF(C140&gt;'Inf.'!$I$10,"",VLOOKUP(A140,'Q1.SL'!B:F,2,FALSE))</f>
        <v/>
      </c>
      <c r="E140" s="21" t="str">
        <f>IF(C140&gt;'Inf.'!$I$10,"",VLOOKUP(A140,'Q1.SL'!B:F,3,FALSE))</f>
        <v/>
      </c>
      <c r="F140" s="20" t="str">
        <f>IF(C140&gt;'Inf.'!$I$10,"",VLOOKUP(A140,'Q1.SL'!B:F,4,FALSE))</f>
        <v/>
      </c>
      <c r="G140" s="20" t="str">
        <f>IF(C140&gt;'Inf.'!$I$10,"",VLOOKUP(A140,'Q1.SL'!B:F,5,FALSE))</f>
        <v/>
      </c>
      <c r="H140" s="42"/>
      <c r="I140" s="42"/>
      <c r="J140" s="43"/>
      <c r="K140" s="42"/>
      <c r="L140" s="12" t="str">
        <f>_xlfn.IFERROR(IF(C140&gt;'Inf.'!$I$10,"",I140),"")</f>
        <v/>
      </c>
      <c r="M140" s="8" t="str">
        <f>_xlfn.IFERROR(IF('Inf.'!$C$10="Onsight",IF(L140="TOP",10^7+(10-J140)+(3-K140)*10,L140*10^5+(3-K140)*10),IF(L140="TOP",10^7+(3-K140)*10,L140*10^5+(3-K140)*10)),"")</f>
        <v/>
      </c>
      <c r="N140" s="8" t="str">
        <f t="shared" si="9"/>
        <v/>
      </c>
      <c r="O140" s="8" t="str">
        <f>_xlfn.IFERROR(N140*100+'Rec.'!I133,"")</f>
        <v/>
      </c>
      <c r="P140" s="8" t="str">
        <f t="shared" si="10"/>
        <v/>
      </c>
    </row>
    <row r="141" spans="1:16" ht="21.95" customHeight="1">
      <c r="A141" s="8" t="str">
        <f t="shared" si="11"/>
        <v/>
      </c>
      <c r="B141" s="8" t="str">
        <f t="shared" si="8"/>
        <v/>
      </c>
      <c r="C141" s="20" t="str">
        <f>IF('Rec.'!H134&gt;0,COUNT('Rec.'!H$2:H134),"")</f>
        <v/>
      </c>
      <c r="D141" s="21" t="str">
        <f>IF(C141&gt;'Inf.'!$I$10,"",VLOOKUP(A141,'Q1.SL'!B:F,2,FALSE))</f>
        <v/>
      </c>
      <c r="E141" s="21" t="str">
        <f>IF(C141&gt;'Inf.'!$I$10,"",VLOOKUP(A141,'Q1.SL'!B:F,3,FALSE))</f>
        <v/>
      </c>
      <c r="F141" s="20" t="str">
        <f>IF(C141&gt;'Inf.'!$I$10,"",VLOOKUP(A141,'Q1.SL'!B:F,4,FALSE))</f>
        <v/>
      </c>
      <c r="G141" s="20" t="str">
        <f>IF(C141&gt;'Inf.'!$I$10,"",VLOOKUP(A141,'Q1.SL'!B:F,5,FALSE))</f>
        <v/>
      </c>
      <c r="H141" s="42"/>
      <c r="I141" s="42"/>
      <c r="J141" s="43"/>
      <c r="K141" s="42"/>
      <c r="L141" s="12" t="str">
        <f>_xlfn.IFERROR(IF(C141&gt;'Inf.'!$I$10,"",I141),"")</f>
        <v/>
      </c>
      <c r="M141" s="8" t="str">
        <f>_xlfn.IFERROR(IF('Inf.'!$C$10="Onsight",IF(L141="TOP",10^7+(10-J141)+(3-K141)*10,L141*10^5+(3-K141)*10),IF(L141="TOP",10^7+(3-K141)*10,L141*10^5+(3-K141)*10)),"")</f>
        <v/>
      </c>
      <c r="N141" s="8" t="str">
        <f t="shared" si="9"/>
        <v/>
      </c>
      <c r="O141" s="8" t="str">
        <f>_xlfn.IFERROR(N141*100+'Rec.'!I134,"")</f>
        <v/>
      </c>
      <c r="P141" s="8" t="str">
        <f t="shared" si="10"/>
        <v/>
      </c>
    </row>
    <row r="142" spans="1:16" ht="21.95" customHeight="1">
      <c r="A142" s="8" t="str">
        <f t="shared" si="11"/>
        <v/>
      </c>
      <c r="B142" s="8" t="str">
        <f t="shared" si="8"/>
        <v/>
      </c>
      <c r="C142" s="20" t="str">
        <f>IF('Rec.'!H135&gt;0,COUNT('Rec.'!H$2:H135),"")</f>
        <v/>
      </c>
      <c r="D142" s="21" t="str">
        <f>IF(C142&gt;'Inf.'!$I$10,"",VLOOKUP(A142,'Q1.SL'!B:F,2,FALSE))</f>
        <v/>
      </c>
      <c r="E142" s="21" t="str">
        <f>IF(C142&gt;'Inf.'!$I$10,"",VLOOKUP(A142,'Q1.SL'!B:F,3,FALSE))</f>
        <v/>
      </c>
      <c r="F142" s="20" t="str">
        <f>IF(C142&gt;'Inf.'!$I$10,"",VLOOKUP(A142,'Q1.SL'!B:F,4,FALSE))</f>
        <v/>
      </c>
      <c r="G142" s="20" t="str">
        <f>IF(C142&gt;'Inf.'!$I$10,"",VLOOKUP(A142,'Q1.SL'!B:F,5,FALSE))</f>
        <v/>
      </c>
      <c r="H142" s="42"/>
      <c r="I142" s="42"/>
      <c r="J142" s="43"/>
      <c r="K142" s="42"/>
      <c r="L142" s="12" t="str">
        <f>_xlfn.IFERROR(IF(C142&gt;'Inf.'!$I$10,"",I142),"")</f>
        <v/>
      </c>
      <c r="M142" s="8" t="str">
        <f>_xlfn.IFERROR(IF('Inf.'!$C$10="Onsight",IF(L142="TOP",10^7+(10-J142)+(3-K142)*10,L142*10^5+(3-K142)*10),IF(L142="TOP",10^7+(3-K142)*10,L142*10^5+(3-K142)*10)),"")</f>
        <v/>
      </c>
      <c r="N142" s="8" t="str">
        <f t="shared" si="9"/>
        <v/>
      </c>
      <c r="O142" s="8" t="str">
        <f>_xlfn.IFERROR(N142*100+'Rec.'!I135,"")</f>
        <v/>
      </c>
      <c r="P142" s="8" t="str">
        <f t="shared" si="10"/>
        <v/>
      </c>
    </row>
    <row r="143" spans="1:16" ht="21.95" customHeight="1">
      <c r="A143" s="8" t="str">
        <f t="shared" si="11"/>
        <v/>
      </c>
      <c r="B143" s="8" t="str">
        <f t="shared" si="8"/>
        <v/>
      </c>
      <c r="C143" s="20" t="str">
        <f>IF('Rec.'!H136&gt;0,COUNT('Rec.'!H$2:H136),"")</f>
        <v/>
      </c>
      <c r="D143" s="21" t="str">
        <f>IF(C143&gt;'Inf.'!$I$10,"",VLOOKUP(A143,'Q1.SL'!B:F,2,FALSE))</f>
        <v/>
      </c>
      <c r="E143" s="21" t="str">
        <f>IF(C143&gt;'Inf.'!$I$10,"",VLOOKUP(A143,'Q1.SL'!B:F,3,FALSE))</f>
        <v/>
      </c>
      <c r="F143" s="20" t="str">
        <f>IF(C143&gt;'Inf.'!$I$10,"",VLOOKUP(A143,'Q1.SL'!B:F,4,FALSE))</f>
        <v/>
      </c>
      <c r="G143" s="20" t="str">
        <f>IF(C143&gt;'Inf.'!$I$10,"",VLOOKUP(A143,'Q1.SL'!B:F,5,FALSE))</f>
        <v/>
      </c>
      <c r="H143" s="42"/>
      <c r="I143" s="42"/>
      <c r="J143" s="43"/>
      <c r="K143" s="42"/>
      <c r="L143" s="12" t="str">
        <f>_xlfn.IFERROR(IF(C143&gt;'Inf.'!$I$10,"",I143),"")</f>
        <v/>
      </c>
      <c r="M143" s="8" t="str">
        <f>_xlfn.IFERROR(IF('Inf.'!$C$10="Onsight",IF(L143="TOP",10^7+(10-J143)+(3-K143)*10,L143*10^5+(3-K143)*10),IF(L143="TOP",10^7+(3-K143)*10,L143*10^5+(3-K143)*10)),"")</f>
        <v/>
      </c>
      <c r="N143" s="8" t="str">
        <f t="shared" si="9"/>
        <v/>
      </c>
      <c r="O143" s="8" t="str">
        <f>_xlfn.IFERROR(N143*100+'Rec.'!I136,"")</f>
        <v/>
      </c>
      <c r="P143" s="8" t="str">
        <f t="shared" si="10"/>
        <v/>
      </c>
    </row>
    <row r="144" spans="1:16" ht="21.95" customHeight="1">
      <c r="A144" s="8" t="str">
        <f t="shared" si="11"/>
        <v/>
      </c>
      <c r="B144" s="8" t="str">
        <f t="shared" si="8"/>
        <v/>
      </c>
      <c r="C144" s="20" t="str">
        <f>IF('Rec.'!H137&gt;0,COUNT('Rec.'!H$2:H137),"")</f>
        <v/>
      </c>
      <c r="D144" s="21" t="str">
        <f>IF(C144&gt;'Inf.'!$I$10,"",VLOOKUP(A144,'Q1.SL'!B:F,2,FALSE))</f>
        <v/>
      </c>
      <c r="E144" s="21" t="str">
        <f>IF(C144&gt;'Inf.'!$I$10,"",VLOOKUP(A144,'Q1.SL'!B:F,3,FALSE))</f>
        <v/>
      </c>
      <c r="F144" s="20" t="str">
        <f>IF(C144&gt;'Inf.'!$I$10,"",VLOOKUP(A144,'Q1.SL'!B:F,4,FALSE))</f>
        <v/>
      </c>
      <c r="G144" s="20" t="str">
        <f>IF(C144&gt;'Inf.'!$I$10,"",VLOOKUP(A144,'Q1.SL'!B:F,5,FALSE))</f>
        <v/>
      </c>
      <c r="H144" s="42"/>
      <c r="I144" s="42"/>
      <c r="J144" s="43"/>
      <c r="K144" s="42"/>
      <c r="L144" s="12" t="str">
        <f>_xlfn.IFERROR(IF(C144&gt;'Inf.'!$I$10,"",I144),"")</f>
        <v/>
      </c>
      <c r="M144" s="8" t="str">
        <f>_xlfn.IFERROR(IF('Inf.'!$C$10="Onsight",IF(L144="TOP",10^7+(10-J144)+(3-K144)*10,L144*10^5+(3-K144)*10),IF(L144="TOP",10^7+(3-K144)*10,L144*10^5+(3-K144)*10)),"")</f>
        <v/>
      </c>
      <c r="N144" s="8" t="str">
        <f t="shared" si="9"/>
        <v/>
      </c>
      <c r="O144" s="8" t="str">
        <f>_xlfn.IFERROR(N144*100+'Rec.'!I137,"")</f>
        <v/>
      </c>
      <c r="P144" s="8" t="str">
        <f t="shared" si="10"/>
        <v/>
      </c>
    </row>
    <row r="145" spans="1:16" ht="21.95" customHeight="1">
      <c r="A145" s="8" t="str">
        <f t="shared" si="11"/>
        <v/>
      </c>
      <c r="B145" s="8" t="str">
        <f t="shared" si="8"/>
        <v/>
      </c>
      <c r="C145" s="20" t="str">
        <f>IF('Rec.'!H138&gt;0,COUNT('Rec.'!H$2:H138),"")</f>
        <v/>
      </c>
      <c r="D145" s="21" t="str">
        <f>IF(C145&gt;'Inf.'!$I$10,"",VLOOKUP(A145,'Q1.SL'!B:F,2,FALSE))</f>
        <v/>
      </c>
      <c r="E145" s="21" t="str">
        <f>IF(C145&gt;'Inf.'!$I$10,"",VLOOKUP(A145,'Q1.SL'!B:F,3,FALSE))</f>
        <v/>
      </c>
      <c r="F145" s="20" t="str">
        <f>IF(C145&gt;'Inf.'!$I$10,"",VLOOKUP(A145,'Q1.SL'!B:F,4,FALSE))</f>
        <v/>
      </c>
      <c r="G145" s="20" t="str">
        <f>IF(C145&gt;'Inf.'!$I$10,"",VLOOKUP(A145,'Q1.SL'!B:F,5,FALSE))</f>
        <v/>
      </c>
      <c r="H145" s="42"/>
      <c r="I145" s="42"/>
      <c r="J145" s="43"/>
      <c r="K145" s="42"/>
      <c r="L145" s="12" t="str">
        <f>_xlfn.IFERROR(IF(C145&gt;'Inf.'!$I$10,"",I145),"")</f>
        <v/>
      </c>
      <c r="M145" s="8" t="str">
        <f>_xlfn.IFERROR(IF('Inf.'!$C$10="Onsight",IF(L145="TOP",10^7+(10-J145)+(3-K145)*10,L145*10^5+(3-K145)*10),IF(L145="TOP",10^7+(3-K145)*10,L145*10^5+(3-K145)*10)),"")</f>
        <v/>
      </c>
      <c r="N145" s="8" t="str">
        <f t="shared" si="9"/>
        <v/>
      </c>
      <c r="O145" s="8" t="str">
        <f>_xlfn.IFERROR(N145*100+'Rec.'!I138,"")</f>
        <v/>
      </c>
      <c r="P145" s="8" t="str">
        <f t="shared" si="10"/>
        <v/>
      </c>
    </row>
    <row r="146" spans="1:16" ht="21.95" customHeight="1">
      <c r="A146" s="8" t="str">
        <f t="shared" si="11"/>
        <v/>
      </c>
      <c r="B146" s="8" t="str">
        <f t="shared" si="8"/>
        <v/>
      </c>
      <c r="C146" s="20" t="str">
        <f>IF('Rec.'!H139&gt;0,COUNT('Rec.'!H$2:H139),"")</f>
        <v/>
      </c>
      <c r="D146" s="21" t="str">
        <f>IF(C146&gt;'Inf.'!$I$10,"",VLOOKUP(A146,'Q1.SL'!B:F,2,FALSE))</f>
        <v/>
      </c>
      <c r="E146" s="21" t="str">
        <f>IF(C146&gt;'Inf.'!$I$10,"",VLOOKUP(A146,'Q1.SL'!B:F,3,FALSE))</f>
        <v/>
      </c>
      <c r="F146" s="20" t="str">
        <f>IF(C146&gt;'Inf.'!$I$10,"",VLOOKUP(A146,'Q1.SL'!B:F,4,FALSE))</f>
        <v/>
      </c>
      <c r="G146" s="20" t="str">
        <f>IF(C146&gt;'Inf.'!$I$10,"",VLOOKUP(A146,'Q1.SL'!B:F,5,FALSE))</f>
        <v/>
      </c>
      <c r="H146" s="42"/>
      <c r="I146" s="42"/>
      <c r="J146" s="43"/>
      <c r="K146" s="42"/>
      <c r="L146" s="12" t="str">
        <f>_xlfn.IFERROR(IF(C146&gt;'Inf.'!$I$10,"",I146),"")</f>
        <v/>
      </c>
      <c r="M146" s="8" t="str">
        <f>_xlfn.IFERROR(IF('Inf.'!$C$10="Onsight",IF(L146="TOP",10^7+(10-J146)+(3-K146)*10,L146*10^5+(3-K146)*10),IF(L146="TOP",10^7+(3-K146)*10,L146*10^5+(3-K146)*10)),"")</f>
        <v/>
      </c>
      <c r="N146" s="8" t="str">
        <f t="shared" si="9"/>
        <v/>
      </c>
      <c r="O146" s="8" t="str">
        <f>_xlfn.IFERROR(N146*100+'Rec.'!I139,"")</f>
        <v/>
      </c>
      <c r="P146" s="8" t="str">
        <f t="shared" si="10"/>
        <v/>
      </c>
    </row>
    <row r="147" spans="1:16" ht="21.95" customHeight="1">
      <c r="A147" s="8" t="str">
        <f t="shared" si="11"/>
        <v/>
      </c>
      <c r="B147" s="8" t="str">
        <f t="shared" si="8"/>
        <v/>
      </c>
      <c r="C147" s="20" t="str">
        <f>IF('Rec.'!H140&gt;0,COUNT('Rec.'!H$2:H140),"")</f>
        <v/>
      </c>
      <c r="D147" s="21" t="str">
        <f>IF(C147&gt;'Inf.'!$I$10,"",VLOOKUP(A147,'Q1.SL'!B:F,2,FALSE))</f>
        <v/>
      </c>
      <c r="E147" s="21" t="str">
        <f>IF(C147&gt;'Inf.'!$I$10,"",VLOOKUP(A147,'Q1.SL'!B:F,3,FALSE))</f>
        <v/>
      </c>
      <c r="F147" s="20" t="str">
        <f>IF(C147&gt;'Inf.'!$I$10,"",VLOOKUP(A147,'Q1.SL'!B:F,4,FALSE))</f>
        <v/>
      </c>
      <c r="G147" s="20" t="str">
        <f>IF(C147&gt;'Inf.'!$I$10,"",VLOOKUP(A147,'Q1.SL'!B:F,5,FALSE))</f>
        <v/>
      </c>
      <c r="H147" s="42"/>
      <c r="I147" s="42"/>
      <c r="J147" s="43"/>
      <c r="K147" s="42"/>
      <c r="L147" s="12" t="str">
        <f>_xlfn.IFERROR(IF(C147&gt;'Inf.'!$I$10,"",I147),"")</f>
        <v/>
      </c>
      <c r="M147" s="8" t="str">
        <f>_xlfn.IFERROR(IF('Inf.'!$C$10="Onsight",IF(L147="TOP",10^7+(10-J147)+(3-K147)*10,L147*10^5+(3-K147)*10),IF(L147="TOP",10^7+(3-K147)*10,L147*10^5+(3-K147)*10)),"")</f>
        <v/>
      </c>
      <c r="N147" s="8" t="str">
        <f t="shared" si="9"/>
        <v/>
      </c>
      <c r="O147" s="8" t="str">
        <f>_xlfn.IFERROR(N147*100+'Rec.'!I140,"")</f>
        <v/>
      </c>
      <c r="P147" s="8" t="str">
        <f t="shared" si="10"/>
        <v/>
      </c>
    </row>
    <row r="148" spans="1:16" ht="21.95" customHeight="1">
      <c r="A148" s="8" t="str">
        <f t="shared" si="11"/>
        <v/>
      </c>
      <c r="B148" s="8" t="str">
        <f t="shared" si="8"/>
        <v/>
      </c>
      <c r="C148" s="20" t="str">
        <f>IF('Rec.'!H141&gt;0,COUNT('Rec.'!H$2:H141),"")</f>
        <v/>
      </c>
      <c r="D148" s="21" t="str">
        <f>IF(C148&gt;'Inf.'!$I$10,"",VLOOKUP(A148,'Q1.SL'!B:F,2,FALSE))</f>
        <v/>
      </c>
      <c r="E148" s="21" t="str">
        <f>IF(C148&gt;'Inf.'!$I$10,"",VLOOKUP(A148,'Q1.SL'!B:F,3,FALSE))</f>
        <v/>
      </c>
      <c r="F148" s="20" t="str">
        <f>IF(C148&gt;'Inf.'!$I$10,"",VLOOKUP(A148,'Q1.SL'!B:F,4,FALSE))</f>
        <v/>
      </c>
      <c r="G148" s="20" t="str">
        <f>IF(C148&gt;'Inf.'!$I$10,"",VLOOKUP(A148,'Q1.SL'!B:F,5,FALSE))</f>
        <v/>
      </c>
      <c r="H148" s="42"/>
      <c r="I148" s="42"/>
      <c r="J148" s="43"/>
      <c r="K148" s="42"/>
      <c r="L148" s="12" t="str">
        <f>_xlfn.IFERROR(IF(C148&gt;'Inf.'!$I$10,"",I148),"")</f>
        <v/>
      </c>
      <c r="M148" s="8" t="str">
        <f>_xlfn.IFERROR(IF('Inf.'!$C$10="Onsight",IF(L148="TOP",10^7+(10-J148)+(3-K148)*10,L148*10^5+(3-K148)*10),IF(L148="TOP",10^7+(3-K148)*10,L148*10^5+(3-K148)*10)),"")</f>
        <v/>
      </c>
      <c r="N148" s="8" t="str">
        <f t="shared" si="9"/>
        <v/>
      </c>
      <c r="O148" s="8" t="str">
        <f>_xlfn.IFERROR(N148*100+'Rec.'!I141,"")</f>
        <v/>
      </c>
      <c r="P148" s="8" t="str">
        <f t="shared" si="10"/>
        <v/>
      </c>
    </row>
    <row r="149" spans="1:16" ht="21.95" customHeight="1">
      <c r="A149" s="8" t="str">
        <f t="shared" si="11"/>
        <v/>
      </c>
      <c r="B149" s="8" t="str">
        <f t="shared" si="8"/>
        <v/>
      </c>
      <c r="C149" s="20" t="str">
        <f>IF('Rec.'!H142&gt;0,COUNT('Rec.'!H$2:H142),"")</f>
        <v/>
      </c>
      <c r="D149" s="21" t="str">
        <f>IF(C149&gt;'Inf.'!$I$10,"",VLOOKUP(A149,'Q1.SL'!B:F,2,FALSE))</f>
        <v/>
      </c>
      <c r="E149" s="21" t="str">
        <f>IF(C149&gt;'Inf.'!$I$10,"",VLOOKUP(A149,'Q1.SL'!B:F,3,FALSE))</f>
        <v/>
      </c>
      <c r="F149" s="20" t="str">
        <f>IF(C149&gt;'Inf.'!$I$10,"",VLOOKUP(A149,'Q1.SL'!B:F,4,FALSE))</f>
        <v/>
      </c>
      <c r="G149" s="20" t="str">
        <f>IF(C149&gt;'Inf.'!$I$10,"",VLOOKUP(A149,'Q1.SL'!B:F,5,FALSE))</f>
        <v/>
      </c>
      <c r="H149" s="42"/>
      <c r="I149" s="42"/>
      <c r="J149" s="43"/>
      <c r="K149" s="42"/>
      <c r="L149" s="12" t="str">
        <f>_xlfn.IFERROR(IF(C149&gt;'Inf.'!$I$10,"",I149),"")</f>
        <v/>
      </c>
      <c r="M149" s="8" t="str">
        <f>_xlfn.IFERROR(IF('Inf.'!$C$10="Onsight",IF(L149="TOP",10^7+(10-J149)+(3-K149)*10,L149*10^5+(3-K149)*10),IF(L149="TOP",10^7+(3-K149)*10,L149*10^5+(3-K149)*10)),"")</f>
        <v/>
      </c>
      <c r="N149" s="8" t="str">
        <f t="shared" si="9"/>
        <v/>
      </c>
      <c r="O149" s="8" t="str">
        <f>_xlfn.IFERROR(N149*100+'Rec.'!I142,"")</f>
        <v/>
      </c>
      <c r="P149" s="8" t="str">
        <f t="shared" si="10"/>
        <v/>
      </c>
    </row>
    <row r="150" spans="1:16" ht="21.95" customHeight="1">
      <c r="A150" s="8" t="str">
        <f t="shared" si="11"/>
        <v/>
      </c>
      <c r="B150" s="8" t="str">
        <f t="shared" si="8"/>
        <v/>
      </c>
      <c r="C150" s="20" t="str">
        <f>IF('Rec.'!H143&gt;0,COUNT('Rec.'!H$2:H143),"")</f>
        <v/>
      </c>
      <c r="D150" s="21" t="str">
        <f>IF(C150&gt;'Inf.'!$I$10,"",VLOOKUP(A150,'Q1.SL'!B:F,2,FALSE))</f>
        <v/>
      </c>
      <c r="E150" s="21" t="str">
        <f>IF(C150&gt;'Inf.'!$I$10,"",VLOOKUP(A150,'Q1.SL'!B:F,3,FALSE))</f>
        <v/>
      </c>
      <c r="F150" s="20" t="str">
        <f>IF(C150&gt;'Inf.'!$I$10,"",VLOOKUP(A150,'Q1.SL'!B:F,4,FALSE))</f>
        <v/>
      </c>
      <c r="G150" s="20" t="str">
        <f>IF(C150&gt;'Inf.'!$I$10,"",VLOOKUP(A150,'Q1.SL'!B:F,5,FALSE))</f>
        <v/>
      </c>
      <c r="H150" s="42"/>
      <c r="I150" s="42"/>
      <c r="J150" s="43"/>
      <c r="K150" s="42"/>
      <c r="L150" s="12" t="str">
        <f>_xlfn.IFERROR(IF(C150&gt;'Inf.'!$I$10,"",I150),"")</f>
        <v/>
      </c>
      <c r="M150" s="8" t="str">
        <f>_xlfn.IFERROR(IF('Inf.'!$C$10="Onsight",IF(L150="TOP",10^7+(10-J150)+(3-K150)*10,L150*10^5+(3-K150)*10),IF(L150="TOP",10^7+(3-K150)*10,L150*10^5+(3-K150)*10)),"")</f>
        <v/>
      </c>
      <c r="N150" s="8" t="str">
        <f t="shared" si="9"/>
        <v/>
      </c>
      <c r="O150" s="8" t="str">
        <f>_xlfn.IFERROR(N150*100+'Rec.'!I143,"")</f>
        <v/>
      </c>
      <c r="P150" s="8" t="str">
        <f t="shared" si="10"/>
        <v/>
      </c>
    </row>
    <row r="151" spans="1:16" ht="21.95" customHeight="1">
      <c r="A151" s="8" t="str">
        <f t="shared" si="11"/>
        <v/>
      </c>
      <c r="B151" s="8" t="str">
        <f t="shared" si="8"/>
        <v/>
      </c>
      <c r="C151" s="20" t="str">
        <f>IF('Rec.'!H144&gt;0,COUNT('Rec.'!H$2:H144),"")</f>
        <v/>
      </c>
      <c r="D151" s="21" t="str">
        <f>IF(C151&gt;'Inf.'!$I$10,"",VLOOKUP(A151,'Q1.SL'!B:F,2,FALSE))</f>
        <v/>
      </c>
      <c r="E151" s="21" t="str">
        <f>IF(C151&gt;'Inf.'!$I$10,"",VLOOKUP(A151,'Q1.SL'!B:F,3,FALSE))</f>
        <v/>
      </c>
      <c r="F151" s="20" t="str">
        <f>IF(C151&gt;'Inf.'!$I$10,"",VLOOKUP(A151,'Q1.SL'!B:F,4,FALSE))</f>
        <v/>
      </c>
      <c r="G151" s="20" t="str">
        <f>IF(C151&gt;'Inf.'!$I$10,"",VLOOKUP(A151,'Q1.SL'!B:F,5,FALSE))</f>
        <v/>
      </c>
      <c r="H151" s="42"/>
      <c r="I151" s="42"/>
      <c r="J151" s="43"/>
      <c r="K151" s="42"/>
      <c r="L151" s="12" t="str">
        <f>_xlfn.IFERROR(IF(C151&gt;'Inf.'!$I$10,"",I151),"")</f>
        <v/>
      </c>
      <c r="M151" s="8" t="str">
        <f>_xlfn.IFERROR(IF('Inf.'!$C$10="Onsight",IF(L151="TOP",10^7+(10-J151)+(3-K151)*10,L151*10^5+(3-K151)*10),IF(L151="TOP",10^7+(3-K151)*10,L151*10^5+(3-K151)*10)),"")</f>
        <v/>
      </c>
      <c r="N151" s="8" t="str">
        <f t="shared" si="9"/>
        <v/>
      </c>
      <c r="O151" s="8" t="str">
        <f>_xlfn.IFERROR(N151*100+'Rec.'!I144,"")</f>
        <v/>
      </c>
      <c r="P151" s="8" t="str">
        <f t="shared" si="10"/>
        <v/>
      </c>
    </row>
    <row r="152" spans="1:16" ht="21.95" customHeight="1">
      <c r="A152" s="8" t="str">
        <f t="shared" si="11"/>
        <v/>
      </c>
      <c r="B152" s="8" t="str">
        <f t="shared" si="8"/>
        <v/>
      </c>
      <c r="C152" s="20" t="str">
        <f>IF('Rec.'!H145&gt;0,COUNT('Rec.'!H$2:H145),"")</f>
        <v/>
      </c>
      <c r="D152" s="21" t="str">
        <f>IF(C152&gt;'Inf.'!$I$10,"",VLOOKUP(A152,'Q1.SL'!B:F,2,FALSE))</f>
        <v/>
      </c>
      <c r="E152" s="21" t="str">
        <f>IF(C152&gt;'Inf.'!$I$10,"",VLOOKUP(A152,'Q1.SL'!B:F,3,FALSE))</f>
        <v/>
      </c>
      <c r="F152" s="20" t="str">
        <f>IF(C152&gt;'Inf.'!$I$10,"",VLOOKUP(A152,'Q1.SL'!B:F,4,FALSE))</f>
        <v/>
      </c>
      <c r="G152" s="20" t="str">
        <f>IF(C152&gt;'Inf.'!$I$10,"",VLOOKUP(A152,'Q1.SL'!B:F,5,FALSE))</f>
        <v/>
      </c>
      <c r="H152" s="42"/>
      <c r="I152" s="42"/>
      <c r="J152" s="43"/>
      <c r="K152" s="42"/>
      <c r="L152" s="12" t="str">
        <f>_xlfn.IFERROR(IF(C152&gt;'Inf.'!$I$10,"",I152),"")</f>
        <v/>
      </c>
      <c r="M152" s="8" t="str">
        <f>_xlfn.IFERROR(IF('Inf.'!$C$10="Onsight",IF(L152="TOP",10^7+(10-J152)+(3-K152)*10,L152*10^5+(3-K152)*10),IF(L152="TOP",10^7+(3-K152)*10,L152*10^5+(3-K152)*10)),"")</f>
        <v/>
      </c>
      <c r="N152" s="8" t="str">
        <f t="shared" si="9"/>
        <v/>
      </c>
      <c r="O152" s="8" t="str">
        <f>_xlfn.IFERROR(N152*100+'Rec.'!I145,"")</f>
        <v/>
      </c>
      <c r="P152" s="8" t="str">
        <f t="shared" si="10"/>
        <v/>
      </c>
    </row>
    <row r="153" spans="1:16" ht="21.95" customHeight="1">
      <c r="A153" s="8" t="str">
        <f t="shared" si="11"/>
        <v/>
      </c>
      <c r="B153" s="8" t="str">
        <f t="shared" si="8"/>
        <v/>
      </c>
      <c r="C153" s="20" t="str">
        <f>IF('Rec.'!H146&gt;0,COUNT('Rec.'!H$2:H146),"")</f>
        <v/>
      </c>
      <c r="D153" s="21" t="str">
        <f>IF(C153&gt;'Inf.'!$I$10,"",VLOOKUP(A153,'Q1.SL'!B:F,2,FALSE))</f>
        <v/>
      </c>
      <c r="E153" s="21" t="str">
        <f>IF(C153&gt;'Inf.'!$I$10,"",VLOOKUP(A153,'Q1.SL'!B:F,3,FALSE))</f>
        <v/>
      </c>
      <c r="F153" s="20" t="str">
        <f>IF(C153&gt;'Inf.'!$I$10,"",VLOOKUP(A153,'Q1.SL'!B:F,4,FALSE))</f>
        <v/>
      </c>
      <c r="G153" s="20" t="str">
        <f>IF(C153&gt;'Inf.'!$I$10,"",VLOOKUP(A153,'Q1.SL'!B:F,5,FALSE))</f>
        <v/>
      </c>
      <c r="H153" s="42"/>
      <c r="I153" s="42"/>
      <c r="J153" s="43"/>
      <c r="K153" s="42"/>
      <c r="L153" s="12" t="str">
        <f>_xlfn.IFERROR(IF(C153&gt;'Inf.'!$I$10,"",I153),"")</f>
        <v/>
      </c>
      <c r="M153" s="8" t="str">
        <f>_xlfn.IFERROR(IF('Inf.'!$C$10="Onsight",IF(L153="TOP",10^7+(10-J153)+(3-K153)*10,L153*10^5+(3-K153)*10),IF(L153="TOP",10^7+(3-K153)*10,L153*10^5+(3-K153)*10)),"")</f>
        <v/>
      </c>
      <c r="N153" s="8" t="str">
        <f t="shared" si="9"/>
        <v/>
      </c>
      <c r="O153" s="8" t="str">
        <f>_xlfn.IFERROR(N153*100+'Rec.'!I146,"")</f>
        <v/>
      </c>
      <c r="P153" s="8" t="str">
        <f t="shared" si="10"/>
        <v/>
      </c>
    </row>
    <row r="154" spans="1:16" ht="21.95" customHeight="1">
      <c r="A154" s="8" t="str">
        <f t="shared" si="11"/>
        <v/>
      </c>
      <c r="B154" s="8" t="str">
        <f t="shared" si="8"/>
        <v/>
      </c>
      <c r="C154" s="20" t="str">
        <f>IF('Rec.'!H147&gt;0,COUNT('Rec.'!H$2:H147),"")</f>
        <v/>
      </c>
      <c r="D154" s="21" t="str">
        <f>IF(C154&gt;'Inf.'!$I$10,"",VLOOKUP(A154,'Q1.SL'!B:F,2,FALSE))</f>
        <v/>
      </c>
      <c r="E154" s="21" t="str">
        <f>IF(C154&gt;'Inf.'!$I$10,"",VLOOKUP(A154,'Q1.SL'!B:F,3,FALSE))</f>
        <v/>
      </c>
      <c r="F154" s="20" t="str">
        <f>IF(C154&gt;'Inf.'!$I$10,"",VLOOKUP(A154,'Q1.SL'!B:F,4,FALSE))</f>
        <v/>
      </c>
      <c r="G154" s="20" t="str">
        <f>IF(C154&gt;'Inf.'!$I$10,"",VLOOKUP(A154,'Q1.SL'!B:F,5,FALSE))</f>
        <v/>
      </c>
      <c r="H154" s="42"/>
      <c r="I154" s="42"/>
      <c r="J154" s="43"/>
      <c r="K154" s="42"/>
      <c r="L154" s="12" t="str">
        <f>_xlfn.IFERROR(IF(C154&gt;'Inf.'!$I$10,"",I154),"")</f>
        <v/>
      </c>
      <c r="M154" s="8" t="str">
        <f>_xlfn.IFERROR(IF('Inf.'!$C$10="Onsight",IF(L154="TOP",10^7+(10-J154)+(3-K154)*10,L154*10^5+(3-K154)*10),IF(L154="TOP",10^7+(3-K154)*10,L154*10^5+(3-K154)*10)),"")</f>
        <v/>
      </c>
      <c r="N154" s="8" t="str">
        <f t="shared" si="9"/>
        <v/>
      </c>
      <c r="O154" s="8" t="str">
        <f>_xlfn.IFERROR(N154*100+'Rec.'!I147,"")</f>
        <v/>
      </c>
      <c r="P154" s="8" t="str">
        <f t="shared" si="10"/>
        <v/>
      </c>
    </row>
    <row r="155" spans="1:16" ht="21.95" customHeight="1">
      <c r="A155" s="8" t="str">
        <f t="shared" si="11"/>
        <v/>
      </c>
      <c r="B155" s="8" t="str">
        <f t="shared" si="8"/>
        <v/>
      </c>
      <c r="C155" s="20" t="str">
        <f>IF('Rec.'!H148&gt;0,COUNT('Rec.'!H$2:H148),"")</f>
        <v/>
      </c>
      <c r="D155" s="21" t="str">
        <f>IF(C155&gt;'Inf.'!$I$10,"",VLOOKUP(A155,'Q1.SL'!B:F,2,FALSE))</f>
        <v/>
      </c>
      <c r="E155" s="21" t="str">
        <f>IF(C155&gt;'Inf.'!$I$10,"",VLOOKUP(A155,'Q1.SL'!B:F,3,FALSE))</f>
        <v/>
      </c>
      <c r="F155" s="20" t="str">
        <f>IF(C155&gt;'Inf.'!$I$10,"",VLOOKUP(A155,'Q1.SL'!B:F,4,FALSE))</f>
        <v/>
      </c>
      <c r="G155" s="20" t="str">
        <f>IF(C155&gt;'Inf.'!$I$10,"",VLOOKUP(A155,'Q1.SL'!B:F,5,FALSE))</f>
        <v/>
      </c>
      <c r="H155" s="42"/>
      <c r="I155" s="42"/>
      <c r="J155" s="43"/>
      <c r="K155" s="42"/>
      <c r="L155" s="12" t="str">
        <f>_xlfn.IFERROR(IF(C155&gt;'Inf.'!$I$10,"",I155),"")</f>
        <v/>
      </c>
      <c r="M155" s="8" t="str">
        <f>_xlfn.IFERROR(IF('Inf.'!$C$10="Onsight",IF(L155="TOP",10^7+(10-J155)+(3-K155)*10,L155*10^5+(3-K155)*10),IF(L155="TOP",10^7+(3-K155)*10,L155*10^5+(3-K155)*10)),"")</f>
        <v/>
      </c>
      <c r="N155" s="8" t="str">
        <f t="shared" si="9"/>
        <v/>
      </c>
      <c r="O155" s="8" t="str">
        <f>_xlfn.IFERROR(N155*100+'Rec.'!I148,"")</f>
        <v/>
      </c>
      <c r="P155" s="8" t="str">
        <f t="shared" si="10"/>
        <v/>
      </c>
    </row>
    <row r="156" spans="1:16" ht="21.95" customHeight="1">
      <c r="A156" s="8" t="str">
        <f t="shared" si="11"/>
        <v/>
      </c>
      <c r="B156" s="8" t="str">
        <f t="shared" si="8"/>
        <v/>
      </c>
      <c r="C156" s="20" t="str">
        <f>IF('Rec.'!H149&gt;0,COUNT('Rec.'!H$2:H149),"")</f>
        <v/>
      </c>
      <c r="D156" s="21" t="str">
        <f>IF(C156&gt;'Inf.'!$I$10,"",VLOOKUP(A156,'Q1.SL'!B:F,2,FALSE))</f>
        <v/>
      </c>
      <c r="E156" s="21" t="str">
        <f>IF(C156&gt;'Inf.'!$I$10,"",VLOOKUP(A156,'Q1.SL'!B:F,3,FALSE))</f>
        <v/>
      </c>
      <c r="F156" s="20" t="str">
        <f>IF(C156&gt;'Inf.'!$I$10,"",VLOOKUP(A156,'Q1.SL'!B:F,4,FALSE))</f>
        <v/>
      </c>
      <c r="G156" s="20" t="str">
        <f>IF(C156&gt;'Inf.'!$I$10,"",VLOOKUP(A156,'Q1.SL'!B:F,5,FALSE))</f>
        <v/>
      </c>
      <c r="H156" s="42"/>
      <c r="I156" s="42"/>
      <c r="J156" s="43"/>
      <c r="K156" s="42"/>
      <c r="L156" s="12" t="str">
        <f>_xlfn.IFERROR(IF(C156&gt;'Inf.'!$I$10,"",I156),"")</f>
        <v/>
      </c>
      <c r="M156" s="8" t="str">
        <f>_xlfn.IFERROR(IF('Inf.'!$C$10="Onsight",IF(L156="TOP",10^7+(10-J156)+(3-K156)*10,L156*10^5+(3-K156)*10),IF(L156="TOP",10^7+(3-K156)*10,L156*10^5+(3-K156)*10)),"")</f>
        <v/>
      </c>
      <c r="N156" s="8" t="str">
        <f t="shared" si="9"/>
        <v/>
      </c>
      <c r="O156" s="8" t="str">
        <f>_xlfn.IFERROR(N156*100+'Rec.'!I149,"")</f>
        <v/>
      </c>
      <c r="P156" s="8" t="str">
        <f t="shared" si="10"/>
        <v/>
      </c>
    </row>
    <row r="157" spans="1:16" ht="21.95" customHeight="1">
      <c r="A157" s="8" t="str">
        <f t="shared" si="11"/>
        <v/>
      </c>
      <c r="B157" s="8" t="str">
        <f t="shared" si="8"/>
        <v/>
      </c>
      <c r="C157" s="20" t="str">
        <f>IF('Rec.'!H150&gt;0,COUNT('Rec.'!H$2:H150),"")</f>
        <v/>
      </c>
      <c r="D157" s="21" t="str">
        <f>IF(C157&gt;'Inf.'!$I$10,"",VLOOKUP(A157,'Q1.SL'!B:F,2,FALSE))</f>
        <v/>
      </c>
      <c r="E157" s="21" t="str">
        <f>IF(C157&gt;'Inf.'!$I$10,"",VLOOKUP(A157,'Q1.SL'!B:F,3,FALSE))</f>
        <v/>
      </c>
      <c r="F157" s="20" t="str">
        <f>IF(C157&gt;'Inf.'!$I$10,"",VLOOKUP(A157,'Q1.SL'!B:F,4,FALSE))</f>
        <v/>
      </c>
      <c r="G157" s="20" t="str">
        <f>IF(C157&gt;'Inf.'!$I$10,"",VLOOKUP(A157,'Q1.SL'!B:F,5,FALSE))</f>
        <v/>
      </c>
      <c r="H157" s="42"/>
      <c r="I157" s="42"/>
      <c r="J157" s="43"/>
      <c r="K157" s="42"/>
      <c r="L157" s="12" t="str">
        <f>_xlfn.IFERROR(IF(C157&gt;'Inf.'!$I$10,"",I157),"")</f>
        <v/>
      </c>
      <c r="M157" s="8" t="str">
        <f>_xlfn.IFERROR(IF('Inf.'!$C$10="Onsight",IF(L157="TOP",10^7+(10-J157)+(3-K157)*10,L157*10^5+(3-K157)*10),IF(L157="TOP",10^7+(3-K157)*10,L157*10^5+(3-K157)*10)),"")</f>
        <v/>
      </c>
      <c r="N157" s="8" t="str">
        <f t="shared" si="9"/>
        <v/>
      </c>
      <c r="O157" s="8" t="str">
        <f>_xlfn.IFERROR(N157*100+'Rec.'!I150,"")</f>
        <v/>
      </c>
      <c r="P157" s="8" t="str">
        <f t="shared" si="10"/>
        <v/>
      </c>
    </row>
    <row r="158" spans="1:16" ht="21.95" customHeight="1">
      <c r="A158" s="8" t="str">
        <f t="shared" si="11"/>
        <v/>
      </c>
      <c r="B158" s="8" t="str">
        <f t="shared" si="8"/>
        <v/>
      </c>
      <c r="C158" s="20" t="str">
        <f>IF('Rec.'!H151&gt;0,COUNT('Rec.'!H$2:H151),"")</f>
        <v/>
      </c>
      <c r="D158" s="21" t="str">
        <f>IF(C158&gt;'Inf.'!$I$10,"",VLOOKUP(A158,'Q1.SL'!B:F,2,FALSE))</f>
        <v/>
      </c>
      <c r="E158" s="21" t="str">
        <f>IF(C158&gt;'Inf.'!$I$10,"",VLOOKUP(A158,'Q1.SL'!B:F,3,FALSE))</f>
        <v/>
      </c>
      <c r="F158" s="20" t="str">
        <f>IF(C158&gt;'Inf.'!$I$10,"",VLOOKUP(A158,'Q1.SL'!B:F,4,FALSE))</f>
        <v/>
      </c>
      <c r="G158" s="20" t="str">
        <f>IF(C158&gt;'Inf.'!$I$10,"",VLOOKUP(A158,'Q1.SL'!B:F,5,FALSE))</f>
        <v/>
      </c>
      <c r="H158" s="42"/>
      <c r="I158" s="42"/>
      <c r="J158" s="43"/>
      <c r="K158" s="42"/>
      <c r="L158" s="12" t="str">
        <f>_xlfn.IFERROR(IF(C158&gt;'Inf.'!$I$10,"",I158),"")</f>
        <v/>
      </c>
      <c r="M158" s="8" t="str">
        <f>_xlfn.IFERROR(IF('Inf.'!$C$10="Onsight",IF(L158="TOP",10^7+(10-J158)+(3-K158)*10,L158*10^5+(3-K158)*10),IF(L158="TOP",10^7+(3-K158)*10,L158*10^5+(3-K158)*10)),"")</f>
        <v/>
      </c>
      <c r="N158" s="8" t="str">
        <f t="shared" si="9"/>
        <v/>
      </c>
      <c r="O158" s="8" t="str">
        <f>_xlfn.IFERROR(N158*100+'Rec.'!I151,"")</f>
        <v/>
      </c>
      <c r="P158" s="8" t="str">
        <f t="shared" si="10"/>
        <v/>
      </c>
    </row>
    <row r="159" spans="1:16" ht="21.95" customHeight="1">
      <c r="A159" s="8" t="str">
        <f t="shared" si="11"/>
        <v/>
      </c>
      <c r="B159" s="8" t="str">
        <f t="shared" si="8"/>
        <v/>
      </c>
      <c r="C159" s="20" t="str">
        <f>IF('Rec.'!H152&gt;0,COUNT('Rec.'!H$2:H152),"")</f>
        <v/>
      </c>
      <c r="D159" s="21" t="str">
        <f>IF(C159&gt;'Inf.'!$I$10,"",VLOOKUP(A159,'Q1.SL'!B:F,2,FALSE))</f>
        <v/>
      </c>
      <c r="E159" s="21" t="str">
        <f>IF(C159&gt;'Inf.'!$I$10,"",VLOOKUP(A159,'Q1.SL'!B:F,3,FALSE))</f>
        <v/>
      </c>
      <c r="F159" s="20" t="str">
        <f>IF(C159&gt;'Inf.'!$I$10,"",VLOOKUP(A159,'Q1.SL'!B:F,4,FALSE))</f>
        <v/>
      </c>
      <c r="G159" s="20" t="str">
        <f>IF(C159&gt;'Inf.'!$I$10,"",VLOOKUP(A159,'Q1.SL'!B:F,5,FALSE))</f>
        <v/>
      </c>
      <c r="H159" s="42"/>
      <c r="I159" s="42"/>
      <c r="J159" s="43"/>
      <c r="K159" s="42"/>
      <c r="L159" s="12" t="str">
        <f>_xlfn.IFERROR(IF(C159&gt;'Inf.'!$I$10,"",I159),"")</f>
        <v/>
      </c>
      <c r="M159" s="8" t="str">
        <f>_xlfn.IFERROR(IF('Inf.'!$C$10="Onsight",IF(L159="TOP",10^7+(10-J159)+(3-K159)*10,L159*10^5+(3-K159)*10),IF(L159="TOP",10^7+(3-K159)*10,L159*10^5+(3-K159)*10)),"")</f>
        <v/>
      </c>
      <c r="N159" s="8" t="str">
        <f t="shared" si="9"/>
        <v/>
      </c>
      <c r="O159" s="8" t="str">
        <f>_xlfn.IFERROR(N159*100+'Rec.'!I152,"")</f>
        <v/>
      </c>
      <c r="P159" s="8" t="str">
        <f t="shared" si="10"/>
        <v/>
      </c>
    </row>
    <row r="160" spans="1:16" ht="21.95" customHeight="1">
      <c r="A160" s="8" t="str">
        <f t="shared" si="11"/>
        <v/>
      </c>
      <c r="B160" s="8" t="str">
        <f t="shared" si="8"/>
        <v/>
      </c>
      <c r="C160" s="20" t="str">
        <f>IF('Rec.'!H153&gt;0,COUNT('Rec.'!H$2:H153),"")</f>
        <v/>
      </c>
      <c r="D160" s="21" t="str">
        <f>IF(C160&gt;'Inf.'!$I$10,"",VLOOKUP(A160,'Q1.SL'!B:F,2,FALSE))</f>
        <v/>
      </c>
      <c r="E160" s="21" t="str">
        <f>IF(C160&gt;'Inf.'!$I$10,"",VLOOKUP(A160,'Q1.SL'!B:F,3,FALSE))</f>
        <v/>
      </c>
      <c r="F160" s="20" t="str">
        <f>IF(C160&gt;'Inf.'!$I$10,"",VLOOKUP(A160,'Q1.SL'!B:F,4,FALSE))</f>
        <v/>
      </c>
      <c r="G160" s="20" t="str">
        <f>IF(C160&gt;'Inf.'!$I$10,"",VLOOKUP(A160,'Q1.SL'!B:F,5,FALSE))</f>
        <v/>
      </c>
      <c r="H160" s="42"/>
      <c r="I160" s="42"/>
      <c r="J160" s="43"/>
      <c r="K160" s="42"/>
      <c r="L160" s="12" t="str">
        <f>_xlfn.IFERROR(IF(C160&gt;'Inf.'!$I$10,"",I160),"")</f>
        <v/>
      </c>
      <c r="M160" s="8" t="str">
        <f>_xlfn.IFERROR(IF('Inf.'!$C$10="Onsight",IF(L160="TOP",10^7+(10-J160)+(3-K160)*10,L160*10^5+(3-K160)*10),IF(L160="TOP",10^7+(3-K160)*10,L160*10^5+(3-K160)*10)),"")</f>
        <v/>
      </c>
      <c r="N160" s="8" t="str">
        <f t="shared" si="9"/>
        <v/>
      </c>
      <c r="O160" s="8" t="str">
        <f>_xlfn.IFERROR(N160*100+'Rec.'!I153,"")</f>
        <v/>
      </c>
      <c r="P160" s="8" t="str">
        <f t="shared" si="10"/>
        <v/>
      </c>
    </row>
    <row r="161" spans="1:16" ht="21.95" customHeight="1">
      <c r="A161" s="8" t="str">
        <f t="shared" si="11"/>
        <v/>
      </c>
      <c r="B161" s="8" t="str">
        <f t="shared" si="8"/>
        <v/>
      </c>
      <c r="C161" s="20" t="str">
        <f>IF('Rec.'!H154&gt;0,COUNT('Rec.'!H$2:H154),"")</f>
        <v/>
      </c>
      <c r="D161" s="21" t="str">
        <f>IF(C161&gt;'Inf.'!$I$10,"",VLOOKUP(A161,'Q1.SL'!B:F,2,FALSE))</f>
        <v/>
      </c>
      <c r="E161" s="21" t="str">
        <f>IF(C161&gt;'Inf.'!$I$10,"",VLOOKUP(A161,'Q1.SL'!B:F,3,FALSE))</f>
        <v/>
      </c>
      <c r="F161" s="20" t="str">
        <f>IF(C161&gt;'Inf.'!$I$10,"",VLOOKUP(A161,'Q1.SL'!B:F,4,FALSE))</f>
        <v/>
      </c>
      <c r="G161" s="20" t="str">
        <f>IF(C161&gt;'Inf.'!$I$10,"",VLOOKUP(A161,'Q1.SL'!B:F,5,FALSE))</f>
        <v/>
      </c>
      <c r="H161" s="42"/>
      <c r="I161" s="42"/>
      <c r="J161" s="43"/>
      <c r="K161" s="42"/>
      <c r="L161" s="12" t="str">
        <f>_xlfn.IFERROR(IF(C161&gt;'Inf.'!$I$10,"",I161),"")</f>
        <v/>
      </c>
      <c r="M161" s="8" t="str">
        <f>_xlfn.IFERROR(IF('Inf.'!$C$10="Onsight",IF(L161="TOP",10^7+(10-J161)+(3-K161)*10,L161*10^5+(3-K161)*10),IF(L161="TOP",10^7+(3-K161)*10,L161*10^5+(3-K161)*10)),"")</f>
        <v/>
      </c>
      <c r="N161" s="8" t="str">
        <f t="shared" si="9"/>
        <v/>
      </c>
      <c r="O161" s="8" t="str">
        <f>_xlfn.IFERROR(N161*100+'Rec.'!I154,"")</f>
        <v/>
      </c>
      <c r="P161" s="8" t="str">
        <f t="shared" si="10"/>
        <v/>
      </c>
    </row>
    <row r="162" spans="1:16" ht="21.95" customHeight="1">
      <c r="A162" s="8" t="str">
        <f t="shared" si="11"/>
        <v/>
      </c>
      <c r="B162" s="8" t="str">
        <f t="shared" si="8"/>
        <v/>
      </c>
      <c r="C162" s="20" t="str">
        <f>IF('Rec.'!H155&gt;0,COUNT('Rec.'!H$2:H155),"")</f>
        <v/>
      </c>
      <c r="D162" s="21" t="str">
        <f>IF(C162&gt;'Inf.'!$I$10,"",VLOOKUP(A162,'Q1.SL'!B:F,2,FALSE))</f>
        <v/>
      </c>
      <c r="E162" s="21" t="str">
        <f>IF(C162&gt;'Inf.'!$I$10,"",VLOOKUP(A162,'Q1.SL'!B:F,3,FALSE))</f>
        <v/>
      </c>
      <c r="F162" s="20" t="str">
        <f>IF(C162&gt;'Inf.'!$I$10,"",VLOOKUP(A162,'Q1.SL'!B:F,4,FALSE))</f>
        <v/>
      </c>
      <c r="G162" s="20" t="str">
        <f>IF(C162&gt;'Inf.'!$I$10,"",VLOOKUP(A162,'Q1.SL'!B:F,5,FALSE))</f>
        <v/>
      </c>
      <c r="H162" s="42"/>
      <c r="I162" s="42"/>
      <c r="J162" s="43"/>
      <c r="K162" s="42"/>
      <c r="L162" s="12" t="str">
        <f>_xlfn.IFERROR(IF(C162&gt;'Inf.'!$I$10,"",I162),"")</f>
        <v/>
      </c>
      <c r="M162" s="8" t="str">
        <f>_xlfn.IFERROR(IF('Inf.'!$C$10="Onsight",IF(L162="TOP",10^7+(10-J162)+(3-K162)*10,L162*10^5+(3-K162)*10),IF(L162="TOP",10^7+(3-K162)*10,L162*10^5+(3-K162)*10)),"")</f>
        <v/>
      </c>
      <c r="N162" s="8" t="str">
        <f t="shared" si="9"/>
        <v/>
      </c>
      <c r="O162" s="8" t="str">
        <f>_xlfn.IFERROR(N162*100+'Rec.'!I155,"")</f>
        <v/>
      </c>
      <c r="P162" s="8" t="str">
        <f t="shared" si="10"/>
        <v/>
      </c>
    </row>
    <row r="163" spans="1:16" ht="21.95" customHeight="1">
      <c r="A163" s="8" t="str">
        <f t="shared" si="11"/>
        <v/>
      </c>
      <c r="B163" s="8" t="str">
        <f t="shared" si="8"/>
        <v/>
      </c>
      <c r="C163" s="20" t="str">
        <f>IF('Rec.'!H156&gt;0,COUNT('Rec.'!H$2:H156),"")</f>
        <v/>
      </c>
      <c r="D163" s="21" t="str">
        <f>IF(C163&gt;'Inf.'!$I$10,"",VLOOKUP(A163,'Q1.SL'!B:F,2,FALSE))</f>
        <v/>
      </c>
      <c r="E163" s="21" t="str">
        <f>IF(C163&gt;'Inf.'!$I$10,"",VLOOKUP(A163,'Q1.SL'!B:F,3,FALSE))</f>
        <v/>
      </c>
      <c r="F163" s="20" t="str">
        <f>IF(C163&gt;'Inf.'!$I$10,"",VLOOKUP(A163,'Q1.SL'!B:F,4,FALSE))</f>
        <v/>
      </c>
      <c r="G163" s="20" t="str">
        <f>IF(C163&gt;'Inf.'!$I$10,"",VLOOKUP(A163,'Q1.SL'!B:F,5,FALSE))</f>
        <v/>
      </c>
      <c r="H163" s="42"/>
      <c r="I163" s="42"/>
      <c r="J163" s="43"/>
      <c r="K163" s="42"/>
      <c r="L163" s="12" t="str">
        <f>_xlfn.IFERROR(IF(C163&gt;'Inf.'!$I$10,"",I163),"")</f>
        <v/>
      </c>
      <c r="M163" s="8" t="str">
        <f>_xlfn.IFERROR(IF('Inf.'!$C$10="Onsight",IF(L163="TOP",10^7+(10-J163)+(3-K163)*10,L163*10^5+(3-K163)*10),IF(L163="TOP",10^7+(3-K163)*10,L163*10^5+(3-K163)*10)),"")</f>
        <v/>
      </c>
      <c r="N163" s="8" t="str">
        <f t="shared" si="9"/>
        <v/>
      </c>
      <c r="O163" s="8" t="str">
        <f>_xlfn.IFERROR(N163*100+'Rec.'!I156,"")</f>
        <v/>
      </c>
      <c r="P163" s="8" t="str">
        <f t="shared" si="10"/>
        <v/>
      </c>
    </row>
    <row r="164" spans="1:16" ht="21.95" customHeight="1">
      <c r="A164" s="8" t="str">
        <f t="shared" si="11"/>
        <v/>
      </c>
      <c r="B164" s="8" t="str">
        <f t="shared" si="8"/>
        <v/>
      </c>
      <c r="C164" s="20" t="str">
        <f>IF('Rec.'!H157&gt;0,COUNT('Rec.'!H$2:H157),"")</f>
        <v/>
      </c>
      <c r="D164" s="21" t="str">
        <f>IF(C164&gt;'Inf.'!$I$10,"",VLOOKUP(A164,'Q1.SL'!B:F,2,FALSE))</f>
        <v/>
      </c>
      <c r="E164" s="21" t="str">
        <f>IF(C164&gt;'Inf.'!$I$10,"",VLOOKUP(A164,'Q1.SL'!B:F,3,FALSE))</f>
        <v/>
      </c>
      <c r="F164" s="20" t="str">
        <f>IF(C164&gt;'Inf.'!$I$10,"",VLOOKUP(A164,'Q1.SL'!B:F,4,FALSE))</f>
        <v/>
      </c>
      <c r="G164" s="20" t="str">
        <f>IF(C164&gt;'Inf.'!$I$10,"",VLOOKUP(A164,'Q1.SL'!B:F,5,FALSE))</f>
        <v/>
      </c>
      <c r="H164" s="42"/>
      <c r="I164" s="42"/>
      <c r="J164" s="43"/>
      <c r="K164" s="42"/>
      <c r="L164" s="12" t="str">
        <f>_xlfn.IFERROR(IF(C164&gt;'Inf.'!$I$10,"",I164),"")</f>
        <v/>
      </c>
      <c r="M164" s="8" t="str">
        <f>_xlfn.IFERROR(IF('Inf.'!$C$10="Onsight",IF(L164="TOP",10^7+(10-J164)+(3-K164)*10,L164*10^5+(3-K164)*10),IF(L164="TOP",10^7+(3-K164)*10,L164*10^5+(3-K164)*10)),"")</f>
        <v/>
      </c>
      <c r="N164" s="8" t="str">
        <f t="shared" si="9"/>
        <v/>
      </c>
      <c r="O164" s="8" t="str">
        <f>_xlfn.IFERROR(N164*100+'Rec.'!I157,"")</f>
        <v/>
      </c>
      <c r="P164" s="8" t="str">
        <f t="shared" si="10"/>
        <v/>
      </c>
    </row>
    <row r="165" spans="1:16" ht="21.95" customHeight="1">
      <c r="A165" s="8" t="str">
        <f t="shared" si="11"/>
        <v/>
      </c>
      <c r="B165" s="8" t="str">
        <f t="shared" si="8"/>
        <v/>
      </c>
      <c r="C165" s="20" t="str">
        <f>IF('Rec.'!H158&gt;0,COUNT('Rec.'!H$2:H158),"")</f>
        <v/>
      </c>
      <c r="D165" s="21" t="str">
        <f>IF(C165&gt;'Inf.'!$I$10,"",VLOOKUP(A165,'Q1.SL'!B:F,2,FALSE))</f>
        <v/>
      </c>
      <c r="E165" s="21" t="str">
        <f>IF(C165&gt;'Inf.'!$I$10,"",VLOOKUP(A165,'Q1.SL'!B:F,3,FALSE))</f>
        <v/>
      </c>
      <c r="F165" s="20" t="str">
        <f>IF(C165&gt;'Inf.'!$I$10,"",VLOOKUP(A165,'Q1.SL'!B:F,4,FALSE))</f>
        <v/>
      </c>
      <c r="G165" s="20" t="str">
        <f>IF(C165&gt;'Inf.'!$I$10,"",VLOOKUP(A165,'Q1.SL'!B:F,5,FALSE))</f>
        <v/>
      </c>
      <c r="H165" s="42"/>
      <c r="I165" s="42"/>
      <c r="J165" s="43"/>
      <c r="K165" s="42"/>
      <c r="L165" s="12" t="str">
        <f>_xlfn.IFERROR(IF(C165&gt;'Inf.'!$I$10,"",I165),"")</f>
        <v/>
      </c>
      <c r="M165" s="8" t="str">
        <f>_xlfn.IFERROR(IF('Inf.'!$C$10="Onsight",IF(L165="TOP",10^7+(10-J165)+(3-K165)*10,L165*10^5+(3-K165)*10),IF(L165="TOP",10^7+(3-K165)*10,L165*10^5+(3-K165)*10)),"")</f>
        <v/>
      </c>
      <c r="N165" s="8" t="str">
        <f t="shared" si="9"/>
        <v/>
      </c>
      <c r="O165" s="8" t="str">
        <f>_xlfn.IFERROR(N165*100+'Rec.'!I158,"")</f>
        <v/>
      </c>
      <c r="P165" s="8" t="str">
        <f t="shared" si="10"/>
        <v/>
      </c>
    </row>
    <row r="166" spans="1:16" ht="21.95" customHeight="1">
      <c r="A166" s="8" t="str">
        <f t="shared" si="11"/>
        <v/>
      </c>
      <c r="B166" s="8" t="str">
        <f t="shared" si="8"/>
        <v/>
      </c>
      <c r="C166" s="20" t="str">
        <f>IF('Rec.'!H159&gt;0,COUNT('Rec.'!H$2:H159),"")</f>
        <v/>
      </c>
      <c r="D166" s="21" t="str">
        <f>IF(C166&gt;'Inf.'!$I$10,"",VLOOKUP(A166,'Q1.SL'!B:F,2,FALSE))</f>
        <v/>
      </c>
      <c r="E166" s="21" t="str">
        <f>IF(C166&gt;'Inf.'!$I$10,"",VLOOKUP(A166,'Q1.SL'!B:F,3,FALSE))</f>
        <v/>
      </c>
      <c r="F166" s="20" t="str">
        <f>IF(C166&gt;'Inf.'!$I$10,"",VLOOKUP(A166,'Q1.SL'!B:F,4,FALSE))</f>
        <v/>
      </c>
      <c r="G166" s="20" t="str">
        <f>IF(C166&gt;'Inf.'!$I$10,"",VLOOKUP(A166,'Q1.SL'!B:F,5,FALSE))</f>
        <v/>
      </c>
      <c r="H166" s="42"/>
      <c r="I166" s="42"/>
      <c r="J166" s="43"/>
      <c r="K166" s="42"/>
      <c r="L166" s="12" t="str">
        <f>_xlfn.IFERROR(IF(C166&gt;'Inf.'!$I$10,"",I166),"")</f>
        <v/>
      </c>
      <c r="M166" s="8" t="str">
        <f>_xlfn.IFERROR(IF('Inf.'!$C$10="Onsight",IF(L166="TOP",10^7+(10-J166)+(3-K166)*10,L166*10^5+(3-K166)*10),IF(L166="TOP",10^7+(3-K166)*10,L166*10^5+(3-K166)*10)),"")</f>
        <v/>
      </c>
      <c r="N166" s="8" t="str">
        <f t="shared" si="9"/>
        <v/>
      </c>
      <c r="O166" s="8" t="str">
        <f>_xlfn.IFERROR(N166*100+'Rec.'!I159,"")</f>
        <v/>
      </c>
      <c r="P166" s="8" t="str">
        <f t="shared" si="10"/>
        <v/>
      </c>
    </row>
    <row r="167" spans="1:16" ht="21.95" customHeight="1">
      <c r="A167" s="8" t="str">
        <f t="shared" si="11"/>
        <v/>
      </c>
      <c r="B167" s="8" t="str">
        <f t="shared" si="8"/>
        <v/>
      </c>
      <c r="C167" s="20" t="str">
        <f>IF('Rec.'!H160&gt;0,COUNT('Rec.'!H$2:H160),"")</f>
        <v/>
      </c>
      <c r="D167" s="21" t="str">
        <f>IF(C167&gt;'Inf.'!$I$10,"",VLOOKUP(A167,'Q1.SL'!B:F,2,FALSE))</f>
        <v/>
      </c>
      <c r="E167" s="21" t="str">
        <f>IF(C167&gt;'Inf.'!$I$10,"",VLOOKUP(A167,'Q1.SL'!B:F,3,FALSE))</f>
        <v/>
      </c>
      <c r="F167" s="20" t="str">
        <f>IF(C167&gt;'Inf.'!$I$10,"",VLOOKUP(A167,'Q1.SL'!B:F,4,FALSE))</f>
        <v/>
      </c>
      <c r="G167" s="20" t="str">
        <f>IF(C167&gt;'Inf.'!$I$10,"",VLOOKUP(A167,'Q1.SL'!B:F,5,FALSE))</f>
        <v/>
      </c>
      <c r="H167" s="42"/>
      <c r="I167" s="42"/>
      <c r="J167" s="43"/>
      <c r="K167" s="42"/>
      <c r="L167" s="12" t="str">
        <f>_xlfn.IFERROR(IF(C167&gt;'Inf.'!$I$10,"",I167),"")</f>
        <v/>
      </c>
      <c r="M167" s="8" t="str">
        <f>_xlfn.IFERROR(IF('Inf.'!$C$10="Onsight",IF(L167="TOP",10^7+(10-J167)+(3-K167)*10,L167*10^5+(3-K167)*10),IF(L167="TOP",10^7+(3-K167)*10,L167*10^5+(3-K167)*10)),"")</f>
        <v/>
      </c>
      <c r="N167" s="8" t="str">
        <f t="shared" si="9"/>
        <v/>
      </c>
      <c r="O167" s="8" t="str">
        <f>_xlfn.IFERROR(N167*100+'Rec.'!I160,"")</f>
        <v/>
      </c>
      <c r="P167" s="8" t="str">
        <f t="shared" si="10"/>
        <v/>
      </c>
    </row>
    <row r="168" spans="1:16" ht="21.95" customHeight="1">
      <c r="A168" s="8" t="str">
        <f t="shared" si="11"/>
        <v/>
      </c>
      <c r="B168" s="8" t="str">
        <f t="shared" si="8"/>
        <v/>
      </c>
      <c r="C168" s="20" t="str">
        <f>IF('Rec.'!H161&gt;0,COUNT('Rec.'!H$2:H161),"")</f>
        <v/>
      </c>
      <c r="D168" s="21" t="str">
        <f>IF(C168&gt;'Inf.'!$I$10,"",VLOOKUP(A168,'Q1.SL'!B:F,2,FALSE))</f>
        <v/>
      </c>
      <c r="E168" s="21" t="str">
        <f>IF(C168&gt;'Inf.'!$I$10,"",VLOOKUP(A168,'Q1.SL'!B:F,3,FALSE))</f>
        <v/>
      </c>
      <c r="F168" s="20" t="str">
        <f>IF(C168&gt;'Inf.'!$I$10,"",VLOOKUP(A168,'Q1.SL'!B:F,4,FALSE))</f>
        <v/>
      </c>
      <c r="G168" s="20" t="str">
        <f>IF(C168&gt;'Inf.'!$I$10,"",VLOOKUP(A168,'Q1.SL'!B:F,5,FALSE))</f>
        <v/>
      </c>
      <c r="H168" s="42"/>
      <c r="I168" s="42"/>
      <c r="J168" s="43"/>
      <c r="K168" s="42"/>
      <c r="L168" s="12" t="str">
        <f>_xlfn.IFERROR(IF(C168&gt;'Inf.'!$I$10,"",I168),"")</f>
        <v/>
      </c>
      <c r="M168" s="8" t="str">
        <f>_xlfn.IFERROR(IF('Inf.'!$C$10="Onsight",IF(L168="TOP",10^7+(10-J168)+(3-K168)*10,L168*10^5+(3-K168)*10),IF(L168="TOP",10^7+(3-K168)*10,L168*10^5+(3-K168)*10)),"")</f>
        <v/>
      </c>
      <c r="N168" s="8" t="str">
        <f t="shared" si="9"/>
        <v/>
      </c>
      <c r="O168" s="8" t="str">
        <f>_xlfn.IFERROR(N168*100+'Rec.'!I161,"")</f>
        <v/>
      </c>
      <c r="P168" s="8" t="str">
        <f t="shared" si="10"/>
        <v/>
      </c>
    </row>
    <row r="169" spans="1:16" ht="21.95" customHeight="1">
      <c r="A169" s="8" t="str">
        <f t="shared" si="11"/>
        <v/>
      </c>
      <c r="B169" s="8" t="str">
        <f t="shared" si="8"/>
        <v/>
      </c>
      <c r="C169" s="20" t="str">
        <f>IF('Rec.'!H162&gt;0,COUNT('Rec.'!H$2:H162),"")</f>
        <v/>
      </c>
      <c r="D169" s="21" t="str">
        <f>IF(C169&gt;'Inf.'!$I$10,"",VLOOKUP(A169,'Q1.SL'!B:F,2,FALSE))</f>
        <v/>
      </c>
      <c r="E169" s="21" t="str">
        <f>IF(C169&gt;'Inf.'!$I$10,"",VLOOKUP(A169,'Q1.SL'!B:F,3,FALSE))</f>
        <v/>
      </c>
      <c r="F169" s="20" t="str">
        <f>IF(C169&gt;'Inf.'!$I$10,"",VLOOKUP(A169,'Q1.SL'!B:F,4,FALSE))</f>
        <v/>
      </c>
      <c r="G169" s="20" t="str">
        <f>IF(C169&gt;'Inf.'!$I$10,"",VLOOKUP(A169,'Q1.SL'!B:F,5,FALSE))</f>
        <v/>
      </c>
      <c r="H169" s="42"/>
      <c r="I169" s="42"/>
      <c r="J169" s="43"/>
      <c r="K169" s="42"/>
      <c r="L169" s="12" t="str">
        <f>_xlfn.IFERROR(IF(C169&gt;'Inf.'!$I$10,"",I169),"")</f>
        <v/>
      </c>
      <c r="M169" s="8" t="str">
        <f>_xlfn.IFERROR(IF('Inf.'!$C$10="Onsight",IF(L169="TOP",10^7+(10-J169)+(3-K169)*10,L169*10^5+(3-K169)*10),IF(L169="TOP",10^7+(3-K169)*10,L169*10^5+(3-K169)*10)),"")</f>
        <v/>
      </c>
      <c r="N169" s="8" t="str">
        <f t="shared" si="9"/>
        <v/>
      </c>
      <c r="O169" s="8" t="str">
        <f>_xlfn.IFERROR(N169*100+'Rec.'!I162,"")</f>
        <v/>
      </c>
      <c r="P169" s="8" t="str">
        <f t="shared" si="10"/>
        <v/>
      </c>
    </row>
    <row r="170" spans="1:16" ht="21.95" customHeight="1">
      <c r="A170" s="8" t="str">
        <f t="shared" si="11"/>
        <v/>
      </c>
      <c r="B170" s="8" t="str">
        <f t="shared" si="8"/>
        <v/>
      </c>
      <c r="C170" s="20" t="str">
        <f>IF('Rec.'!H163&gt;0,COUNT('Rec.'!H$2:H163),"")</f>
        <v/>
      </c>
      <c r="D170" s="21" t="str">
        <f>IF(C170&gt;'Inf.'!$I$10,"",VLOOKUP(A170,'Q1.SL'!B:F,2,FALSE))</f>
        <v/>
      </c>
      <c r="E170" s="21" t="str">
        <f>IF(C170&gt;'Inf.'!$I$10,"",VLOOKUP(A170,'Q1.SL'!B:F,3,FALSE))</f>
        <v/>
      </c>
      <c r="F170" s="20" t="str">
        <f>IF(C170&gt;'Inf.'!$I$10,"",VLOOKUP(A170,'Q1.SL'!B:F,4,FALSE))</f>
        <v/>
      </c>
      <c r="G170" s="20" t="str">
        <f>IF(C170&gt;'Inf.'!$I$10,"",VLOOKUP(A170,'Q1.SL'!B:F,5,FALSE))</f>
        <v/>
      </c>
      <c r="H170" s="42"/>
      <c r="I170" s="42"/>
      <c r="J170" s="43"/>
      <c r="K170" s="42"/>
      <c r="L170" s="12" t="str">
        <f>_xlfn.IFERROR(IF(C170&gt;'Inf.'!$I$10,"",I170),"")</f>
        <v/>
      </c>
      <c r="M170" s="8" t="str">
        <f>_xlfn.IFERROR(IF('Inf.'!$C$10="Onsight",IF(L170="TOP",10^7+(10-J170)+(3-K170)*10,L170*10^5+(3-K170)*10),IF(L170="TOP",10^7+(3-K170)*10,L170*10^5+(3-K170)*10)),"")</f>
        <v/>
      </c>
      <c r="N170" s="8" t="str">
        <f t="shared" si="9"/>
        <v/>
      </c>
      <c r="O170" s="8" t="str">
        <f>_xlfn.IFERROR(N170*100+'Rec.'!I163,"")</f>
        <v/>
      </c>
      <c r="P170" s="8" t="str">
        <f t="shared" si="10"/>
        <v/>
      </c>
    </row>
    <row r="171" spans="1:16" ht="21.95" customHeight="1">
      <c r="A171" s="8" t="str">
        <f t="shared" si="11"/>
        <v/>
      </c>
      <c r="B171" s="8" t="str">
        <f t="shared" si="8"/>
        <v/>
      </c>
      <c r="C171" s="20" t="str">
        <f>IF('Rec.'!H164&gt;0,COUNT('Rec.'!H$2:H164),"")</f>
        <v/>
      </c>
      <c r="D171" s="21" t="str">
        <f>IF(C171&gt;'Inf.'!$I$10,"",VLOOKUP(A171,'Q1.SL'!B:F,2,FALSE))</f>
        <v/>
      </c>
      <c r="E171" s="21" t="str">
        <f>IF(C171&gt;'Inf.'!$I$10,"",VLOOKUP(A171,'Q1.SL'!B:F,3,FALSE))</f>
        <v/>
      </c>
      <c r="F171" s="20" t="str">
        <f>IF(C171&gt;'Inf.'!$I$10,"",VLOOKUP(A171,'Q1.SL'!B:F,4,FALSE))</f>
        <v/>
      </c>
      <c r="G171" s="20" t="str">
        <f>IF(C171&gt;'Inf.'!$I$10,"",VLOOKUP(A171,'Q1.SL'!B:F,5,FALSE))</f>
        <v/>
      </c>
      <c r="H171" s="42"/>
      <c r="I171" s="42"/>
      <c r="J171" s="43"/>
      <c r="K171" s="42"/>
      <c r="L171" s="12" t="str">
        <f>_xlfn.IFERROR(IF(C171&gt;'Inf.'!$I$10,"",I171),"")</f>
        <v/>
      </c>
      <c r="M171" s="8" t="str">
        <f>_xlfn.IFERROR(IF('Inf.'!$C$10="Onsight",IF(L171="TOP",10^7+(10-J171)+(3-K171)*10,L171*10^5+(3-K171)*10),IF(L171="TOP",10^7+(3-K171)*10,L171*10^5+(3-K171)*10)),"")</f>
        <v/>
      </c>
      <c r="N171" s="8" t="str">
        <f t="shared" si="9"/>
        <v/>
      </c>
      <c r="O171" s="8" t="str">
        <f>_xlfn.IFERROR(N171*100+'Rec.'!I164,"")</f>
        <v/>
      </c>
      <c r="P171" s="8" t="str">
        <f t="shared" si="10"/>
        <v/>
      </c>
    </row>
    <row r="172" spans="1:16" ht="21.95" customHeight="1">
      <c r="A172" s="8" t="str">
        <f t="shared" si="11"/>
        <v/>
      </c>
      <c r="B172" s="8" t="str">
        <f t="shared" si="8"/>
        <v/>
      </c>
      <c r="C172" s="20" t="str">
        <f>IF('Rec.'!H165&gt;0,COUNT('Rec.'!H$2:H165),"")</f>
        <v/>
      </c>
      <c r="D172" s="21" t="str">
        <f>IF(C172&gt;'Inf.'!$I$10,"",VLOOKUP(A172,'Q1.SL'!B:F,2,FALSE))</f>
        <v/>
      </c>
      <c r="E172" s="21" t="str">
        <f>IF(C172&gt;'Inf.'!$I$10,"",VLOOKUP(A172,'Q1.SL'!B:F,3,FALSE))</f>
        <v/>
      </c>
      <c r="F172" s="20" t="str">
        <f>IF(C172&gt;'Inf.'!$I$10,"",VLOOKUP(A172,'Q1.SL'!B:F,4,FALSE))</f>
        <v/>
      </c>
      <c r="G172" s="20" t="str">
        <f>IF(C172&gt;'Inf.'!$I$10,"",VLOOKUP(A172,'Q1.SL'!B:F,5,FALSE))</f>
        <v/>
      </c>
      <c r="H172" s="42"/>
      <c r="I172" s="42"/>
      <c r="J172" s="43"/>
      <c r="K172" s="42"/>
      <c r="L172" s="12" t="str">
        <f>_xlfn.IFERROR(IF(C172&gt;'Inf.'!$I$10,"",I172),"")</f>
        <v/>
      </c>
      <c r="M172" s="8" t="str">
        <f>_xlfn.IFERROR(IF('Inf.'!$C$10="Onsight",IF(L172="TOP",10^7+(10-J172)+(3-K172)*10,L172*10^5+(3-K172)*10),IF(L172="TOP",10^7+(3-K172)*10,L172*10^5+(3-K172)*10)),"")</f>
        <v/>
      </c>
      <c r="N172" s="8" t="str">
        <f t="shared" si="9"/>
        <v/>
      </c>
      <c r="O172" s="8" t="str">
        <f>_xlfn.IFERROR(N172*100+'Rec.'!I165,"")</f>
        <v/>
      </c>
      <c r="P172" s="8" t="str">
        <f t="shared" si="10"/>
        <v/>
      </c>
    </row>
    <row r="173" spans="1:16" ht="21.95" customHeight="1">
      <c r="A173" s="8" t="str">
        <f t="shared" si="11"/>
        <v/>
      </c>
      <c r="B173" s="8" t="str">
        <f t="shared" si="8"/>
        <v/>
      </c>
      <c r="C173" s="20" t="str">
        <f>IF('Rec.'!H166&gt;0,COUNT('Rec.'!H$2:H166),"")</f>
        <v/>
      </c>
      <c r="D173" s="21" t="str">
        <f>IF(C173&gt;'Inf.'!$I$10,"",VLOOKUP(A173,'Q1.SL'!B:F,2,FALSE))</f>
        <v/>
      </c>
      <c r="E173" s="21" t="str">
        <f>IF(C173&gt;'Inf.'!$I$10,"",VLOOKUP(A173,'Q1.SL'!B:F,3,FALSE))</f>
        <v/>
      </c>
      <c r="F173" s="20" t="str">
        <f>IF(C173&gt;'Inf.'!$I$10,"",VLOOKUP(A173,'Q1.SL'!B:F,4,FALSE))</f>
        <v/>
      </c>
      <c r="G173" s="20" t="str">
        <f>IF(C173&gt;'Inf.'!$I$10,"",VLOOKUP(A173,'Q1.SL'!B:F,5,FALSE))</f>
        <v/>
      </c>
      <c r="H173" s="42"/>
      <c r="I173" s="42"/>
      <c r="J173" s="43"/>
      <c r="K173" s="42"/>
      <c r="L173" s="12" t="str">
        <f>_xlfn.IFERROR(IF(C173&gt;'Inf.'!$I$10,"",I173),"")</f>
        <v/>
      </c>
      <c r="M173" s="8" t="str">
        <f>_xlfn.IFERROR(IF('Inf.'!$C$10="Onsight",IF(L173="TOP",10^7+(10-J173)+(3-K173)*10,L173*10^5+(3-K173)*10),IF(L173="TOP",10^7+(3-K173)*10,L173*10^5+(3-K173)*10)),"")</f>
        <v/>
      </c>
      <c r="N173" s="8" t="str">
        <f t="shared" si="9"/>
        <v/>
      </c>
      <c r="O173" s="8" t="str">
        <f>_xlfn.IFERROR(N173*100+'Rec.'!I166,"")</f>
        <v/>
      </c>
      <c r="P173" s="8" t="str">
        <f t="shared" si="10"/>
        <v/>
      </c>
    </row>
    <row r="174" spans="1:16" ht="21.95" customHeight="1">
      <c r="A174" s="8" t="str">
        <f t="shared" si="11"/>
        <v/>
      </c>
      <c r="B174" s="8" t="str">
        <f t="shared" si="8"/>
        <v/>
      </c>
      <c r="C174" s="20" t="str">
        <f>IF('Rec.'!H167&gt;0,COUNT('Rec.'!H$2:H167),"")</f>
        <v/>
      </c>
      <c r="D174" s="21" t="str">
        <f>IF(C174&gt;'Inf.'!$I$10,"",VLOOKUP(A174,'Q1.SL'!B:F,2,FALSE))</f>
        <v/>
      </c>
      <c r="E174" s="21" t="str">
        <f>IF(C174&gt;'Inf.'!$I$10,"",VLOOKUP(A174,'Q1.SL'!B:F,3,FALSE))</f>
        <v/>
      </c>
      <c r="F174" s="20" t="str">
        <f>IF(C174&gt;'Inf.'!$I$10,"",VLOOKUP(A174,'Q1.SL'!B:F,4,FALSE))</f>
        <v/>
      </c>
      <c r="G174" s="20" t="str">
        <f>IF(C174&gt;'Inf.'!$I$10,"",VLOOKUP(A174,'Q1.SL'!B:F,5,FALSE))</f>
        <v/>
      </c>
      <c r="H174" s="42"/>
      <c r="I174" s="42"/>
      <c r="J174" s="43"/>
      <c r="K174" s="42"/>
      <c r="L174" s="12" t="str">
        <f>_xlfn.IFERROR(IF(C174&gt;'Inf.'!$I$10,"",I174),"")</f>
        <v/>
      </c>
      <c r="M174" s="8" t="str">
        <f>_xlfn.IFERROR(IF('Inf.'!$C$10="Onsight",IF(L174="TOP",10^7+(10-J174)+(3-K174)*10,L174*10^5+(3-K174)*10),IF(L174="TOP",10^7+(3-K174)*10,L174*10^5+(3-K174)*10)),"")</f>
        <v/>
      </c>
      <c r="N174" s="8" t="str">
        <f t="shared" si="9"/>
        <v/>
      </c>
      <c r="O174" s="8" t="str">
        <f>_xlfn.IFERROR(N174*100+'Rec.'!I167,"")</f>
        <v/>
      </c>
      <c r="P174" s="8" t="str">
        <f t="shared" si="10"/>
        <v/>
      </c>
    </row>
    <row r="175" spans="1:16" ht="21.95" customHeight="1">
      <c r="A175" s="8" t="str">
        <f t="shared" si="11"/>
        <v/>
      </c>
      <c r="B175" s="8" t="str">
        <f t="shared" si="8"/>
        <v/>
      </c>
      <c r="C175" s="20" t="str">
        <f>IF('Rec.'!H168&gt;0,COUNT('Rec.'!H$2:H168),"")</f>
        <v/>
      </c>
      <c r="D175" s="21" t="str">
        <f>IF(C175&gt;'Inf.'!$I$10,"",VLOOKUP(A175,'Q1.SL'!B:F,2,FALSE))</f>
        <v/>
      </c>
      <c r="E175" s="21" t="str">
        <f>IF(C175&gt;'Inf.'!$I$10,"",VLOOKUP(A175,'Q1.SL'!B:F,3,FALSE))</f>
        <v/>
      </c>
      <c r="F175" s="20" t="str">
        <f>IF(C175&gt;'Inf.'!$I$10,"",VLOOKUP(A175,'Q1.SL'!B:F,4,FALSE))</f>
        <v/>
      </c>
      <c r="G175" s="20" t="str">
        <f>IF(C175&gt;'Inf.'!$I$10,"",VLOOKUP(A175,'Q1.SL'!B:F,5,FALSE))</f>
        <v/>
      </c>
      <c r="H175" s="42"/>
      <c r="I175" s="42"/>
      <c r="J175" s="43"/>
      <c r="K175" s="42"/>
      <c r="L175" s="12" t="str">
        <f>_xlfn.IFERROR(IF(C175&gt;'Inf.'!$I$10,"",I175),"")</f>
        <v/>
      </c>
      <c r="M175" s="8" t="str">
        <f>_xlfn.IFERROR(IF('Inf.'!$C$10="Onsight",IF(L175="TOP",10^7+(10-J175)+(3-K175)*10,L175*10^5+(3-K175)*10),IF(L175="TOP",10^7+(3-K175)*10,L175*10^5+(3-K175)*10)),"")</f>
        <v/>
      </c>
      <c r="N175" s="8" t="str">
        <f t="shared" si="9"/>
        <v/>
      </c>
      <c r="O175" s="8" t="str">
        <f>_xlfn.IFERROR(N175*100+'Rec.'!I168,"")</f>
        <v/>
      </c>
      <c r="P175" s="8" t="str">
        <f t="shared" si="10"/>
        <v/>
      </c>
    </row>
    <row r="176" spans="1:16" ht="21.95" customHeight="1">
      <c r="A176" s="8" t="str">
        <f t="shared" si="11"/>
        <v/>
      </c>
      <c r="B176" s="8" t="str">
        <f t="shared" si="8"/>
        <v/>
      </c>
      <c r="C176" s="20" t="str">
        <f>IF('Rec.'!H169&gt;0,COUNT('Rec.'!H$2:H169),"")</f>
        <v/>
      </c>
      <c r="D176" s="21" t="str">
        <f>IF(C176&gt;'Inf.'!$I$10,"",VLOOKUP(A176,'Q1.SL'!B:F,2,FALSE))</f>
        <v/>
      </c>
      <c r="E176" s="21" t="str">
        <f>IF(C176&gt;'Inf.'!$I$10,"",VLOOKUP(A176,'Q1.SL'!B:F,3,FALSE))</f>
        <v/>
      </c>
      <c r="F176" s="20" t="str">
        <f>IF(C176&gt;'Inf.'!$I$10,"",VLOOKUP(A176,'Q1.SL'!B:F,4,FALSE))</f>
        <v/>
      </c>
      <c r="G176" s="20" t="str">
        <f>IF(C176&gt;'Inf.'!$I$10,"",VLOOKUP(A176,'Q1.SL'!B:F,5,FALSE))</f>
        <v/>
      </c>
      <c r="H176" s="42"/>
      <c r="I176" s="42"/>
      <c r="J176" s="43"/>
      <c r="K176" s="42"/>
      <c r="L176" s="12" t="str">
        <f>_xlfn.IFERROR(IF(C176&gt;'Inf.'!$I$10,"",I176),"")</f>
        <v/>
      </c>
      <c r="M176" s="8" t="str">
        <f>_xlfn.IFERROR(IF('Inf.'!$C$10="Onsight",IF(L176="TOP",10^7+(10-J176)+(3-K176)*10,L176*10^5+(3-K176)*10),IF(L176="TOP",10^7+(3-K176)*10,L176*10^5+(3-K176)*10)),"")</f>
        <v/>
      </c>
      <c r="N176" s="8" t="str">
        <f t="shared" si="9"/>
        <v/>
      </c>
      <c r="O176" s="8" t="str">
        <f>_xlfn.IFERROR(N176*100+'Rec.'!I169,"")</f>
        <v/>
      </c>
      <c r="P176" s="8" t="str">
        <f t="shared" si="10"/>
        <v/>
      </c>
    </row>
    <row r="177" spans="1:16" ht="21.95" customHeight="1">
      <c r="A177" s="8" t="str">
        <f t="shared" si="11"/>
        <v/>
      </c>
      <c r="B177" s="8" t="str">
        <f t="shared" si="8"/>
        <v/>
      </c>
      <c r="C177" s="20" t="str">
        <f>IF('Rec.'!H170&gt;0,COUNT('Rec.'!H$2:H170),"")</f>
        <v/>
      </c>
      <c r="D177" s="21" t="str">
        <f>IF(C177&gt;'Inf.'!$I$10,"",VLOOKUP(A177,'Q1.SL'!B:F,2,FALSE))</f>
        <v/>
      </c>
      <c r="E177" s="21" t="str">
        <f>IF(C177&gt;'Inf.'!$I$10,"",VLOOKUP(A177,'Q1.SL'!B:F,3,FALSE))</f>
        <v/>
      </c>
      <c r="F177" s="20" t="str">
        <f>IF(C177&gt;'Inf.'!$I$10,"",VLOOKUP(A177,'Q1.SL'!B:F,4,FALSE))</f>
        <v/>
      </c>
      <c r="G177" s="20" t="str">
        <f>IF(C177&gt;'Inf.'!$I$10,"",VLOOKUP(A177,'Q1.SL'!B:F,5,FALSE))</f>
        <v/>
      </c>
      <c r="H177" s="42"/>
      <c r="I177" s="42"/>
      <c r="J177" s="43"/>
      <c r="K177" s="42"/>
      <c r="L177" s="12" t="str">
        <f>_xlfn.IFERROR(IF(C177&gt;'Inf.'!$I$10,"",I177),"")</f>
        <v/>
      </c>
      <c r="M177" s="8" t="str">
        <f>_xlfn.IFERROR(IF('Inf.'!$C$10="Onsight",IF(L177="TOP",10^7+(10-J177)+(3-K177)*10,L177*10^5+(3-K177)*10),IF(L177="TOP",10^7+(3-K177)*10,L177*10^5+(3-K177)*10)),"")</f>
        <v/>
      </c>
      <c r="N177" s="8" t="str">
        <f t="shared" si="9"/>
        <v/>
      </c>
      <c r="O177" s="8" t="str">
        <f>_xlfn.IFERROR(N177*100+'Rec.'!I170,"")</f>
        <v/>
      </c>
      <c r="P177" s="8" t="str">
        <f t="shared" si="10"/>
        <v/>
      </c>
    </row>
    <row r="178" spans="1:16" ht="21.95" customHeight="1">
      <c r="A178" s="8" t="str">
        <f t="shared" si="11"/>
        <v/>
      </c>
      <c r="B178" s="8" t="str">
        <f t="shared" si="8"/>
        <v/>
      </c>
      <c r="C178" s="20" t="str">
        <f>IF('Rec.'!H171&gt;0,COUNT('Rec.'!H$2:H171),"")</f>
        <v/>
      </c>
      <c r="D178" s="21" t="str">
        <f>IF(C178&gt;'Inf.'!$I$10,"",VLOOKUP(A178,'Q1.SL'!B:F,2,FALSE))</f>
        <v/>
      </c>
      <c r="E178" s="21" t="str">
        <f>IF(C178&gt;'Inf.'!$I$10,"",VLOOKUP(A178,'Q1.SL'!B:F,3,FALSE))</f>
        <v/>
      </c>
      <c r="F178" s="20" t="str">
        <f>IF(C178&gt;'Inf.'!$I$10,"",VLOOKUP(A178,'Q1.SL'!B:F,4,FALSE))</f>
        <v/>
      </c>
      <c r="G178" s="20" t="str">
        <f>IF(C178&gt;'Inf.'!$I$10,"",VLOOKUP(A178,'Q1.SL'!B:F,5,FALSE))</f>
        <v/>
      </c>
      <c r="H178" s="42"/>
      <c r="I178" s="42"/>
      <c r="J178" s="43"/>
      <c r="K178" s="42"/>
      <c r="L178" s="12" t="str">
        <f>_xlfn.IFERROR(IF(C178&gt;'Inf.'!$I$10,"",I178),"")</f>
        <v/>
      </c>
      <c r="M178" s="8" t="str">
        <f>_xlfn.IFERROR(IF('Inf.'!$C$10="Onsight",IF(L178="TOP",10^7+(10-J178)+(3-K178)*10,L178*10^5+(3-K178)*10),IF(L178="TOP",10^7+(3-K178)*10,L178*10^5+(3-K178)*10)),"")</f>
        <v/>
      </c>
      <c r="N178" s="8" t="str">
        <f t="shared" si="9"/>
        <v/>
      </c>
      <c r="O178" s="8" t="str">
        <f>_xlfn.IFERROR(N178*100+'Rec.'!I171,"")</f>
        <v/>
      </c>
      <c r="P178" s="8" t="str">
        <f t="shared" si="10"/>
        <v/>
      </c>
    </row>
    <row r="179" spans="1:16" ht="21.95" customHeight="1">
      <c r="A179" s="8" t="str">
        <f t="shared" si="11"/>
        <v/>
      </c>
      <c r="B179" s="8" t="str">
        <f t="shared" si="8"/>
        <v/>
      </c>
      <c r="C179" s="20" t="str">
        <f>IF('Rec.'!H172&gt;0,COUNT('Rec.'!H$2:H172),"")</f>
        <v/>
      </c>
      <c r="D179" s="21" t="str">
        <f>IF(C179&gt;'Inf.'!$I$10,"",VLOOKUP(A179,'Q1.SL'!B:F,2,FALSE))</f>
        <v/>
      </c>
      <c r="E179" s="21" t="str">
        <f>IF(C179&gt;'Inf.'!$I$10,"",VLOOKUP(A179,'Q1.SL'!B:F,3,FALSE))</f>
        <v/>
      </c>
      <c r="F179" s="20" t="str">
        <f>IF(C179&gt;'Inf.'!$I$10,"",VLOOKUP(A179,'Q1.SL'!B:F,4,FALSE))</f>
        <v/>
      </c>
      <c r="G179" s="20" t="str">
        <f>IF(C179&gt;'Inf.'!$I$10,"",VLOOKUP(A179,'Q1.SL'!B:F,5,FALSE))</f>
        <v/>
      </c>
      <c r="H179" s="42"/>
      <c r="I179" s="42"/>
      <c r="J179" s="43"/>
      <c r="K179" s="42"/>
      <c r="L179" s="12" t="str">
        <f>_xlfn.IFERROR(IF(C179&gt;'Inf.'!$I$10,"",I179),"")</f>
        <v/>
      </c>
      <c r="M179" s="8" t="str">
        <f>_xlfn.IFERROR(IF('Inf.'!$C$10="Onsight",IF(L179="TOP",10^7+(10-J179)+(3-K179)*10,L179*10^5+(3-K179)*10),IF(L179="TOP",10^7+(3-K179)*10,L179*10^5+(3-K179)*10)),"")</f>
        <v/>
      </c>
      <c r="N179" s="8" t="str">
        <f t="shared" si="9"/>
        <v/>
      </c>
      <c r="O179" s="8" t="str">
        <f>_xlfn.IFERROR(N179*100+'Rec.'!I172,"")</f>
        <v/>
      </c>
      <c r="P179" s="8" t="str">
        <f t="shared" si="10"/>
        <v/>
      </c>
    </row>
    <row r="180" spans="1:16" ht="21.95" customHeight="1">
      <c r="A180" s="8" t="str">
        <f t="shared" si="11"/>
        <v/>
      </c>
      <c r="B180" s="8" t="str">
        <f t="shared" si="8"/>
        <v/>
      </c>
      <c r="C180" s="20" t="str">
        <f>IF('Rec.'!H173&gt;0,COUNT('Rec.'!H$2:H173),"")</f>
        <v/>
      </c>
      <c r="D180" s="21" t="str">
        <f>IF(C180&gt;'Inf.'!$I$10,"",VLOOKUP(A180,'Q1.SL'!B:F,2,FALSE))</f>
        <v/>
      </c>
      <c r="E180" s="21" t="str">
        <f>IF(C180&gt;'Inf.'!$I$10,"",VLOOKUP(A180,'Q1.SL'!B:F,3,FALSE))</f>
        <v/>
      </c>
      <c r="F180" s="20" t="str">
        <f>IF(C180&gt;'Inf.'!$I$10,"",VLOOKUP(A180,'Q1.SL'!B:F,4,FALSE))</f>
        <v/>
      </c>
      <c r="G180" s="20" t="str">
        <f>IF(C180&gt;'Inf.'!$I$10,"",VLOOKUP(A180,'Q1.SL'!B:F,5,FALSE))</f>
        <v/>
      </c>
      <c r="H180" s="42"/>
      <c r="I180" s="42"/>
      <c r="J180" s="43"/>
      <c r="K180" s="42"/>
      <c r="L180" s="12" t="str">
        <f>_xlfn.IFERROR(IF(C180&gt;'Inf.'!$I$10,"",I180),"")</f>
        <v/>
      </c>
      <c r="M180" s="8" t="str">
        <f>_xlfn.IFERROR(IF('Inf.'!$C$10="Onsight",IF(L180="TOP",10^7+(10-J180)+(3-K180)*10,L180*10^5+(3-K180)*10),IF(L180="TOP",10^7+(3-K180)*10,L180*10^5+(3-K180)*10)),"")</f>
        <v/>
      </c>
      <c r="N180" s="8" t="str">
        <f t="shared" si="9"/>
        <v/>
      </c>
      <c r="O180" s="8" t="str">
        <f>_xlfn.IFERROR(N180*100+'Rec.'!I173,"")</f>
        <v/>
      </c>
      <c r="P180" s="8" t="str">
        <f t="shared" si="10"/>
        <v/>
      </c>
    </row>
    <row r="181" spans="1:16" ht="21.95" customHeight="1">
      <c r="A181" s="8" t="str">
        <f t="shared" si="11"/>
        <v/>
      </c>
      <c r="B181" s="8" t="str">
        <f t="shared" si="8"/>
        <v/>
      </c>
      <c r="C181" s="20" t="str">
        <f>IF('Rec.'!H174&gt;0,COUNT('Rec.'!H$2:H174),"")</f>
        <v/>
      </c>
      <c r="D181" s="21" t="str">
        <f>IF(C181&gt;'Inf.'!$I$10,"",VLOOKUP(A181,'Q1.SL'!B:F,2,FALSE))</f>
        <v/>
      </c>
      <c r="E181" s="21" t="str">
        <f>IF(C181&gt;'Inf.'!$I$10,"",VLOOKUP(A181,'Q1.SL'!B:F,3,FALSE))</f>
        <v/>
      </c>
      <c r="F181" s="20" t="str">
        <f>IF(C181&gt;'Inf.'!$I$10,"",VLOOKUP(A181,'Q1.SL'!B:F,4,FALSE))</f>
        <v/>
      </c>
      <c r="G181" s="20" t="str">
        <f>IF(C181&gt;'Inf.'!$I$10,"",VLOOKUP(A181,'Q1.SL'!B:F,5,FALSE))</f>
        <v/>
      </c>
      <c r="H181" s="42"/>
      <c r="I181" s="42"/>
      <c r="J181" s="43"/>
      <c r="K181" s="42"/>
      <c r="L181" s="12" t="str">
        <f>_xlfn.IFERROR(IF(C181&gt;'Inf.'!$I$10,"",I181),"")</f>
        <v/>
      </c>
      <c r="M181" s="8" t="str">
        <f>_xlfn.IFERROR(IF('Inf.'!$C$10="Onsight",IF(L181="TOP",10^7+(10-J181)+(3-K181)*10,L181*10^5+(3-K181)*10),IF(L181="TOP",10^7+(3-K181)*10,L181*10^5+(3-K181)*10)),"")</f>
        <v/>
      </c>
      <c r="N181" s="8" t="str">
        <f t="shared" si="9"/>
        <v/>
      </c>
      <c r="O181" s="8" t="str">
        <f>_xlfn.IFERROR(N181*100+'Rec.'!I174,"")</f>
        <v/>
      </c>
      <c r="P181" s="8" t="str">
        <f t="shared" si="10"/>
        <v/>
      </c>
    </row>
    <row r="182" spans="1:16" ht="21.95" customHeight="1">
      <c r="A182" s="8" t="str">
        <f t="shared" si="11"/>
        <v/>
      </c>
      <c r="B182" s="8" t="str">
        <f t="shared" si="8"/>
        <v/>
      </c>
      <c r="C182" s="20" t="str">
        <f>IF('Rec.'!H175&gt;0,COUNT('Rec.'!H$2:H175),"")</f>
        <v/>
      </c>
      <c r="D182" s="21" t="str">
        <f>IF(C182&gt;'Inf.'!$I$10,"",VLOOKUP(A182,'Q1.SL'!B:F,2,FALSE))</f>
        <v/>
      </c>
      <c r="E182" s="21" t="str">
        <f>IF(C182&gt;'Inf.'!$I$10,"",VLOOKUP(A182,'Q1.SL'!B:F,3,FALSE))</f>
        <v/>
      </c>
      <c r="F182" s="20" t="str">
        <f>IF(C182&gt;'Inf.'!$I$10,"",VLOOKUP(A182,'Q1.SL'!B:F,4,FALSE))</f>
        <v/>
      </c>
      <c r="G182" s="20" t="str">
        <f>IF(C182&gt;'Inf.'!$I$10,"",VLOOKUP(A182,'Q1.SL'!B:F,5,FALSE))</f>
        <v/>
      </c>
      <c r="H182" s="42"/>
      <c r="I182" s="42"/>
      <c r="J182" s="43"/>
      <c r="K182" s="42"/>
      <c r="L182" s="12" t="str">
        <f>_xlfn.IFERROR(IF(C182&gt;'Inf.'!$I$10,"",I182),"")</f>
        <v/>
      </c>
      <c r="M182" s="8" t="str">
        <f>_xlfn.IFERROR(IF('Inf.'!$C$10="Onsight",IF(L182="TOP",10^7+(10-J182)+(3-K182)*10,L182*10^5+(3-K182)*10),IF(L182="TOP",10^7+(3-K182)*10,L182*10^5+(3-K182)*10)),"")</f>
        <v/>
      </c>
      <c r="N182" s="8" t="str">
        <f t="shared" si="9"/>
        <v/>
      </c>
      <c r="O182" s="8" t="str">
        <f>_xlfn.IFERROR(N182*100+'Rec.'!I175,"")</f>
        <v/>
      </c>
      <c r="P182" s="8" t="str">
        <f t="shared" si="10"/>
        <v/>
      </c>
    </row>
    <row r="183" spans="1:16" ht="21.95" customHeight="1">
      <c r="A183" s="8" t="str">
        <f t="shared" si="11"/>
        <v/>
      </c>
      <c r="B183" s="8" t="str">
        <f t="shared" si="8"/>
        <v/>
      </c>
      <c r="C183" s="20" t="str">
        <f>IF('Rec.'!H176&gt;0,COUNT('Rec.'!H$2:H176),"")</f>
        <v/>
      </c>
      <c r="D183" s="21" t="str">
        <f>IF(C183&gt;'Inf.'!$I$10,"",VLOOKUP(A183,'Q1.SL'!B:F,2,FALSE))</f>
        <v/>
      </c>
      <c r="E183" s="21" t="str">
        <f>IF(C183&gt;'Inf.'!$I$10,"",VLOOKUP(A183,'Q1.SL'!B:F,3,FALSE))</f>
        <v/>
      </c>
      <c r="F183" s="20" t="str">
        <f>IF(C183&gt;'Inf.'!$I$10,"",VLOOKUP(A183,'Q1.SL'!B:F,4,FALSE))</f>
        <v/>
      </c>
      <c r="G183" s="20" t="str">
        <f>IF(C183&gt;'Inf.'!$I$10,"",VLOOKUP(A183,'Q1.SL'!B:F,5,FALSE))</f>
        <v/>
      </c>
      <c r="H183" s="42"/>
      <c r="I183" s="42"/>
      <c r="J183" s="43"/>
      <c r="K183" s="42"/>
      <c r="L183" s="12" t="str">
        <f>_xlfn.IFERROR(IF(C183&gt;'Inf.'!$I$10,"",I183),"")</f>
        <v/>
      </c>
      <c r="M183" s="8" t="str">
        <f>_xlfn.IFERROR(IF('Inf.'!$C$10="Onsight",IF(L183="TOP",10^7+(10-J183)+(3-K183)*10,L183*10^5+(3-K183)*10),IF(L183="TOP",10^7+(3-K183)*10,L183*10^5+(3-K183)*10)),"")</f>
        <v/>
      </c>
      <c r="N183" s="8" t="str">
        <f t="shared" si="9"/>
        <v/>
      </c>
      <c r="O183" s="8" t="str">
        <f>_xlfn.IFERROR(N183*100+'Rec.'!I176,"")</f>
        <v/>
      </c>
      <c r="P183" s="8" t="str">
        <f t="shared" si="10"/>
        <v/>
      </c>
    </row>
    <row r="184" spans="1:16" ht="21.95" customHeight="1">
      <c r="A184" s="8" t="str">
        <f t="shared" si="11"/>
        <v/>
      </c>
      <c r="B184" s="8" t="str">
        <f t="shared" si="8"/>
        <v/>
      </c>
      <c r="C184" s="20" t="str">
        <f>IF('Rec.'!H177&gt;0,COUNT('Rec.'!H$2:H177),"")</f>
        <v/>
      </c>
      <c r="D184" s="21" t="str">
        <f>IF(C184&gt;'Inf.'!$I$10,"",VLOOKUP(A184,'Q1.SL'!B:F,2,FALSE))</f>
        <v/>
      </c>
      <c r="E184" s="21" t="str">
        <f>IF(C184&gt;'Inf.'!$I$10,"",VLOOKUP(A184,'Q1.SL'!B:F,3,FALSE))</f>
        <v/>
      </c>
      <c r="F184" s="20" t="str">
        <f>IF(C184&gt;'Inf.'!$I$10,"",VLOOKUP(A184,'Q1.SL'!B:F,4,FALSE))</f>
        <v/>
      </c>
      <c r="G184" s="20" t="str">
        <f>IF(C184&gt;'Inf.'!$I$10,"",VLOOKUP(A184,'Q1.SL'!B:F,5,FALSE))</f>
        <v/>
      </c>
      <c r="H184" s="42"/>
      <c r="I184" s="42"/>
      <c r="J184" s="43"/>
      <c r="K184" s="42"/>
      <c r="L184" s="12" t="str">
        <f>_xlfn.IFERROR(IF(C184&gt;'Inf.'!$I$10,"",I184),"")</f>
        <v/>
      </c>
      <c r="M184" s="8" t="str">
        <f>_xlfn.IFERROR(IF('Inf.'!$C$10="Onsight",IF(L184="TOP",10^7+(10-J184)+(3-K184)*10,L184*10^5+(3-K184)*10),IF(L184="TOP",10^7+(3-K184)*10,L184*10^5+(3-K184)*10)),"")</f>
        <v/>
      </c>
      <c r="N184" s="8" t="str">
        <f t="shared" si="9"/>
        <v/>
      </c>
      <c r="O184" s="8" t="str">
        <f>_xlfn.IFERROR(N184*100+'Rec.'!I177,"")</f>
        <v/>
      </c>
      <c r="P184" s="8" t="str">
        <f t="shared" si="10"/>
        <v/>
      </c>
    </row>
    <row r="185" spans="1:16" ht="21.95" customHeight="1">
      <c r="A185" s="8" t="str">
        <f t="shared" si="11"/>
        <v/>
      </c>
      <c r="B185" s="8" t="str">
        <f t="shared" si="8"/>
        <v/>
      </c>
      <c r="C185" s="20" t="str">
        <f>IF('Rec.'!H178&gt;0,COUNT('Rec.'!H$2:H178),"")</f>
        <v/>
      </c>
      <c r="D185" s="21" t="str">
        <f>IF(C185&gt;'Inf.'!$I$10,"",VLOOKUP(A185,'Q1.SL'!B:F,2,FALSE))</f>
        <v/>
      </c>
      <c r="E185" s="21" t="str">
        <f>IF(C185&gt;'Inf.'!$I$10,"",VLOOKUP(A185,'Q1.SL'!B:F,3,FALSE))</f>
        <v/>
      </c>
      <c r="F185" s="20" t="str">
        <f>IF(C185&gt;'Inf.'!$I$10,"",VLOOKUP(A185,'Q1.SL'!B:F,4,FALSE))</f>
        <v/>
      </c>
      <c r="G185" s="20" t="str">
        <f>IF(C185&gt;'Inf.'!$I$10,"",VLOOKUP(A185,'Q1.SL'!B:F,5,FALSE))</f>
        <v/>
      </c>
      <c r="H185" s="42"/>
      <c r="I185" s="42"/>
      <c r="J185" s="43"/>
      <c r="K185" s="42"/>
      <c r="L185" s="12" t="str">
        <f>_xlfn.IFERROR(IF(C185&gt;'Inf.'!$I$10,"",I185),"")</f>
        <v/>
      </c>
      <c r="M185" s="8" t="str">
        <f>_xlfn.IFERROR(IF('Inf.'!$C$10="Onsight",IF(L185="TOP",10^7+(10-J185)+(3-K185)*10,L185*10^5+(3-K185)*10),IF(L185="TOP",10^7+(3-K185)*10,L185*10^5+(3-K185)*10)),"")</f>
        <v/>
      </c>
      <c r="N185" s="8" t="str">
        <f t="shared" si="9"/>
        <v/>
      </c>
      <c r="O185" s="8" t="str">
        <f>_xlfn.IFERROR(N185*100+'Rec.'!I178,"")</f>
        <v/>
      </c>
      <c r="P185" s="8" t="str">
        <f t="shared" si="10"/>
        <v/>
      </c>
    </row>
    <row r="186" spans="1:16" ht="21.95" customHeight="1">
      <c r="A186" s="8" t="str">
        <f t="shared" si="11"/>
        <v/>
      </c>
      <c r="B186" s="8" t="str">
        <f t="shared" si="8"/>
        <v/>
      </c>
      <c r="C186" s="20" t="str">
        <f>IF('Rec.'!H179&gt;0,COUNT('Rec.'!H$2:H179),"")</f>
        <v/>
      </c>
      <c r="D186" s="21" t="str">
        <f>IF(C186&gt;'Inf.'!$I$10,"",VLOOKUP(A186,'Q1.SL'!B:F,2,FALSE))</f>
        <v/>
      </c>
      <c r="E186" s="21" t="str">
        <f>IF(C186&gt;'Inf.'!$I$10,"",VLOOKUP(A186,'Q1.SL'!B:F,3,FALSE))</f>
        <v/>
      </c>
      <c r="F186" s="20" t="str">
        <f>IF(C186&gt;'Inf.'!$I$10,"",VLOOKUP(A186,'Q1.SL'!B:F,4,FALSE))</f>
        <v/>
      </c>
      <c r="G186" s="20" t="str">
        <f>IF(C186&gt;'Inf.'!$I$10,"",VLOOKUP(A186,'Q1.SL'!B:F,5,FALSE))</f>
        <v/>
      </c>
      <c r="H186" s="42"/>
      <c r="I186" s="42"/>
      <c r="J186" s="43"/>
      <c r="K186" s="42"/>
      <c r="L186" s="12" t="str">
        <f>_xlfn.IFERROR(IF(C186&gt;'Inf.'!$I$10,"",I186),"")</f>
        <v/>
      </c>
      <c r="M186" s="8" t="str">
        <f>_xlfn.IFERROR(IF('Inf.'!$C$10="Onsight",IF(L186="TOP",10^7+(10-J186)+(3-K186)*10,L186*10^5+(3-K186)*10),IF(L186="TOP",10^7+(3-K186)*10,L186*10^5+(3-K186)*10)),"")</f>
        <v/>
      </c>
      <c r="N186" s="8" t="str">
        <f t="shared" si="9"/>
        <v/>
      </c>
      <c r="O186" s="8" t="str">
        <f>_xlfn.IFERROR(N186*100+'Rec.'!I179,"")</f>
        <v/>
      </c>
      <c r="P186" s="8" t="str">
        <f t="shared" si="10"/>
        <v/>
      </c>
    </row>
    <row r="187" spans="1:16" ht="21.95" customHeight="1">
      <c r="A187" s="8" t="str">
        <f t="shared" si="11"/>
        <v/>
      </c>
      <c r="B187" s="8" t="str">
        <f t="shared" si="8"/>
        <v/>
      </c>
      <c r="C187" s="20" t="str">
        <f>IF('Rec.'!H180&gt;0,COUNT('Rec.'!H$2:H180),"")</f>
        <v/>
      </c>
      <c r="D187" s="21" t="str">
        <f>IF(C187&gt;'Inf.'!$I$10,"",VLOOKUP(A187,'Q1.SL'!B:F,2,FALSE))</f>
        <v/>
      </c>
      <c r="E187" s="21" t="str">
        <f>IF(C187&gt;'Inf.'!$I$10,"",VLOOKUP(A187,'Q1.SL'!B:F,3,FALSE))</f>
        <v/>
      </c>
      <c r="F187" s="20" t="str">
        <f>IF(C187&gt;'Inf.'!$I$10,"",VLOOKUP(A187,'Q1.SL'!B:F,4,FALSE))</f>
        <v/>
      </c>
      <c r="G187" s="20" t="str">
        <f>IF(C187&gt;'Inf.'!$I$10,"",VLOOKUP(A187,'Q1.SL'!B:F,5,FALSE))</f>
        <v/>
      </c>
      <c r="H187" s="42"/>
      <c r="I187" s="42"/>
      <c r="J187" s="43"/>
      <c r="K187" s="42"/>
      <c r="L187" s="12" t="str">
        <f>_xlfn.IFERROR(IF(C187&gt;'Inf.'!$I$10,"",I187),"")</f>
        <v/>
      </c>
      <c r="M187" s="8" t="str">
        <f>_xlfn.IFERROR(IF('Inf.'!$C$10="Onsight",IF(L187="TOP",10^7+(10-J187)+(3-K187)*10,L187*10^5+(3-K187)*10),IF(L187="TOP",10^7+(3-K187)*10,L187*10^5+(3-K187)*10)),"")</f>
        <v/>
      </c>
      <c r="N187" s="8" t="str">
        <f t="shared" si="9"/>
        <v/>
      </c>
      <c r="O187" s="8" t="str">
        <f>_xlfn.IFERROR(N187*100+'Rec.'!I180,"")</f>
        <v/>
      </c>
      <c r="P187" s="8" t="str">
        <f t="shared" si="10"/>
        <v/>
      </c>
    </row>
    <row r="188" spans="1:16" ht="21.95" customHeight="1">
      <c r="A188" s="8" t="str">
        <f t="shared" si="11"/>
        <v/>
      </c>
      <c r="B188" s="8" t="str">
        <f t="shared" si="8"/>
        <v/>
      </c>
      <c r="C188" s="20" t="str">
        <f>IF('Rec.'!H181&gt;0,COUNT('Rec.'!H$2:H181),"")</f>
        <v/>
      </c>
      <c r="D188" s="21" t="str">
        <f>IF(C188&gt;'Inf.'!$I$10,"",VLOOKUP(A188,'Q1.SL'!B:F,2,FALSE))</f>
        <v/>
      </c>
      <c r="E188" s="21" t="str">
        <f>IF(C188&gt;'Inf.'!$I$10,"",VLOOKUP(A188,'Q1.SL'!B:F,3,FALSE))</f>
        <v/>
      </c>
      <c r="F188" s="20" t="str">
        <f>IF(C188&gt;'Inf.'!$I$10,"",VLOOKUP(A188,'Q1.SL'!B:F,4,FALSE))</f>
        <v/>
      </c>
      <c r="G188" s="20" t="str">
        <f>IF(C188&gt;'Inf.'!$I$10,"",VLOOKUP(A188,'Q1.SL'!B:F,5,FALSE))</f>
        <v/>
      </c>
      <c r="H188" s="42"/>
      <c r="I188" s="42"/>
      <c r="J188" s="43"/>
      <c r="K188" s="42"/>
      <c r="L188" s="12" t="str">
        <f>_xlfn.IFERROR(IF(C188&gt;'Inf.'!$I$10,"",I188),"")</f>
        <v/>
      </c>
      <c r="M188" s="8" t="str">
        <f>_xlfn.IFERROR(IF('Inf.'!$C$10="Onsight",IF(L188="TOP",10^7+(10-J188)+(3-K188)*10,L188*10^5+(3-K188)*10),IF(L188="TOP",10^7+(3-K188)*10,L188*10^5+(3-K188)*10)),"")</f>
        <v/>
      </c>
      <c r="N188" s="8" t="str">
        <f t="shared" si="9"/>
        <v/>
      </c>
      <c r="O188" s="8" t="str">
        <f>_xlfn.IFERROR(N188*100+'Rec.'!I181,"")</f>
        <v/>
      </c>
      <c r="P188" s="8" t="str">
        <f t="shared" si="10"/>
        <v/>
      </c>
    </row>
    <row r="189" spans="1:16" ht="21.95" customHeight="1">
      <c r="A189" s="8" t="str">
        <f t="shared" si="11"/>
        <v/>
      </c>
      <c r="B189" s="8" t="str">
        <f t="shared" si="8"/>
        <v/>
      </c>
      <c r="C189" s="20" t="str">
        <f>IF('Rec.'!H182&gt;0,COUNT('Rec.'!H$2:H182),"")</f>
        <v/>
      </c>
      <c r="D189" s="21" t="str">
        <f>IF(C189&gt;'Inf.'!$I$10,"",VLOOKUP(A189,'Q1.SL'!B:F,2,FALSE))</f>
        <v/>
      </c>
      <c r="E189" s="21" t="str">
        <f>IF(C189&gt;'Inf.'!$I$10,"",VLOOKUP(A189,'Q1.SL'!B:F,3,FALSE))</f>
        <v/>
      </c>
      <c r="F189" s="20" t="str">
        <f>IF(C189&gt;'Inf.'!$I$10,"",VLOOKUP(A189,'Q1.SL'!B:F,4,FALSE))</f>
        <v/>
      </c>
      <c r="G189" s="20" t="str">
        <f>IF(C189&gt;'Inf.'!$I$10,"",VLOOKUP(A189,'Q1.SL'!B:F,5,FALSE))</f>
        <v/>
      </c>
      <c r="H189" s="42"/>
      <c r="I189" s="42"/>
      <c r="J189" s="43"/>
      <c r="K189" s="42"/>
      <c r="L189" s="12" t="str">
        <f>_xlfn.IFERROR(IF(C189&gt;'Inf.'!$I$10,"",I189),"")</f>
        <v/>
      </c>
      <c r="M189" s="8" t="str">
        <f>_xlfn.IFERROR(IF('Inf.'!$C$10="Onsight",IF(L189="TOP",10^7+(10-J189)+(3-K189)*10,L189*10^5+(3-K189)*10),IF(L189="TOP",10^7+(3-K189)*10,L189*10^5+(3-K189)*10)),"")</f>
        <v/>
      </c>
      <c r="N189" s="8" t="str">
        <f t="shared" si="9"/>
        <v/>
      </c>
      <c r="O189" s="8" t="str">
        <f>_xlfn.IFERROR(N189*100+'Rec.'!I182,"")</f>
        <v/>
      </c>
      <c r="P189" s="8" t="str">
        <f t="shared" si="10"/>
        <v/>
      </c>
    </row>
    <row r="190" spans="1:16" ht="21.95" customHeight="1">
      <c r="A190" s="8" t="str">
        <f t="shared" si="11"/>
        <v/>
      </c>
      <c r="B190" s="8" t="str">
        <f t="shared" si="8"/>
        <v/>
      </c>
      <c r="C190" s="20" t="str">
        <f>IF('Rec.'!H183&gt;0,COUNT('Rec.'!H$2:H183),"")</f>
        <v/>
      </c>
      <c r="D190" s="21" t="str">
        <f>IF(C190&gt;'Inf.'!$I$10,"",VLOOKUP(A190,'Q1.SL'!B:F,2,FALSE))</f>
        <v/>
      </c>
      <c r="E190" s="21" t="str">
        <f>IF(C190&gt;'Inf.'!$I$10,"",VLOOKUP(A190,'Q1.SL'!B:F,3,FALSE))</f>
        <v/>
      </c>
      <c r="F190" s="20" t="str">
        <f>IF(C190&gt;'Inf.'!$I$10,"",VLOOKUP(A190,'Q1.SL'!B:F,4,FALSE))</f>
        <v/>
      </c>
      <c r="G190" s="20" t="str">
        <f>IF(C190&gt;'Inf.'!$I$10,"",VLOOKUP(A190,'Q1.SL'!B:F,5,FALSE))</f>
        <v/>
      </c>
      <c r="H190" s="42"/>
      <c r="I190" s="42"/>
      <c r="J190" s="43"/>
      <c r="K190" s="42"/>
      <c r="L190" s="12" t="str">
        <f>_xlfn.IFERROR(IF(C190&gt;'Inf.'!$I$10,"",I190),"")</f>
        <v/>
      </c>
      <c r="M190" s="8" t="str">
        <f>_xlfn.IFERROR(IF('Inf.'!$C$10="Onsight",IF(L190="TOP",10^7+(10-J190)+(3-K190)*10,L190*10^5+(3-K190)*10),IF(L190="TOP",10^7+(3-K190)*10,L190*10^5+(3-K190)*10)),"")</f>
        <v/>
      </c>
      <c r="N190" s="8" t="str">
        <f t="shared" si="9"/>
        <v/>
      </c>
      <c r="O190" s="8" t="str">
        <f>_xlfn.IFERROR(N190*100+'Rec.'!I183,"")</f>
        <v/>
      </c>
      <c r="P190" s="8" t="str">
        <f t="shared" si="10"/>
        <v/>
      </c>
    </row>
    <row r="191" spans="1:16" ht="21.95" customHeight="1">
      <c r="A191" s="8" t="str">
        <f t="shared" si="11"/>
        <v/>
      </c>
      <c r="B191" s="8" t="str">
        <f t="shared" si="8"/>
        <v/>
      </c>
      <c r="C191" s="20" t="str">
        <f>IF('Rec.'!H184&gt;0,COUNT('Rec.'!H$2:H184),"")</f>
        <v/>
      </c>
      <c r="D191" s="21" t="str">
        <f>IF(C191&gt;'Inf.'!$I$10,"",VLOOKUP(A191,'Q1.SL'!B:F,2,FALSE))</f>
        <v/>
      </c>
      <c r="E191" s="21" t="str">
        <f>IF(C191&gt;'Inf.'!$I$10,"",VLOOKUP(A191,'Q1.SL'!B:F,3,FALSE))</f>
        <v/>
      </c>
      <c r="F191" s="20" t="str">
        <f>IF(C191&gt;'Inf.'!$I$10,"",VLOOKUP(A191,'Q1.SL'!B:F,4,FALSE))</f>
        <v/>
      </c>
      <c r="G191" s="20" t="str">
        <f>IF(C191&gt;'Inf.'!$I$10,"",VLOOKUP(A191,'Q1.SL'!B:F,5,FALSE))</f>
        <v/>
      </c>
      <c r="H191" s="42"/>
      <c r="I191" s="42"/>
      <c r="J191" s="43"/>
      <c r="K191" s="42"/>
      <c r="L191" s="12" t="str">
        <f>_xlfn.IFERROR(IF(C191&gt;'Inf.'!$I$10,"",I191),"")</f>
        <v/>
      </c>
      <c r="M191" s="8" t="str">
        <f>_xlfn.IFERROR(IF('Inf.'!$C$10="Onsight",IF(L191="TOP",10^7+(10-J191)+(3-K191)*10,L191*10^5+(3-K191)*10),IF(L191="TOP",10^7+(3-K191)*10,L191*10^5+(3-K191)*10)),"")</f>
        <v/>
      </c>
      <c r="N191" s="8" t="str">
        <f t="shared" si="9"/>
        <v/>
      </c>
      <c r="O191" s="8" t="str">
        <f>_xlfn.IFERROR(N191*100+'Rec.'!I184,"")</f>
        <v/>
      </c>
      <c r="P191" s="8" t="str">
        <f t="shared" si="10"/>
        <v/>
      </c>
    </row>
    <row r="192" spans="1:16" ht="21.95" customHeight="1">
      <c r="A192" s="8" t="str">
        <f t="shared" si="11"/>
        <v/>
      </c>
      <c r="B192" s="8" t="str">
        <f t="shared" si="8"/>
        <v/>
      </c>
      <c r="C192" s="20" t="str">
        <f>IF('Rec.'!H185&gt;0,COUNT('Rec.'!H$2:H185),"")</f>
        <v/>
      </c>
      <c r="D192" s="21" t="str">
        <f>IF(C192&gt;'Inf.'!$I$10,"",VLOOKUP(A192,'Q1.SL'!B:F,2,FALSE))</f>
        <v/>
      </c>
      <c r="E192" s="21" t="str">
        <f>IF(C192&gt;'Inf.'!$I$10,"",VLOOKUP(A192,'Q1.SL'!B:F,3,FALSE))</f>
        <v/>
      </c>
      <c r="F192" s="20" t="str">
        <f>IF(C192&gt;'Inf.'!$I$10,"",VLOOKUP(A192,'Q1.SL'!B:F,4,FALSE))</f>
        <v/>
      </c>
      <c r="G192" s="20" t="str">
        <f>IF(C192&gt;'Inf.'!$I$10,"",VLOOKUP(A192,'Q1.SL'!B:F,5,FALSE))</f>
        <v/>
      </c>
      <c r="H192" s="42"/>
      <c r="I192" s="42"/>
      <c r="J192" s="43"/>
      <c r="K192" s="42"/>
      <c r="L192" s="12" t="str">
        <f>_xlfn.IFERROR(IF(C192&gt;'Inf.'!$I$10,"",I192),"")</f>
        <v/>
      </c>
      <c r="M192" s="8" t="str">
        <f>_xlfn.IFERROR(IF('Inf.'!$C$10="Onsight",IF(L192="TOP",10^7+(10-J192)+(3-K192)*10,L192*10^5+(3-K192)*10),IF(L192="TOP",10^7+(3-K192)*10,L192*10^5+(3-K192)*10)),"")</f>
        <v/>
      </c>
      <c r="N192" s="8" t="str">
        <f t="shared" si="9"/>
        <v/>
      </c>
      <c r="O192" s="8" t="str">
        <f>_xlfn.IFERROR(N192*100+'Rec.'!I185,"")</f>
        <v/>
      </c>
      <c r="P192" s="8" t="str">
        <f t="shared" si="10"/>
        <v/>
      </c>
    </row>
    <row r="193" spans="1:16" ht="21.95" customHeight="1">
      <c r="A193" s="8" t="str">
        <f t="shared" si="11"/>
        <v/>
      </c>
      <c r="B193" s="8" t="str">
        <f t="shared" si="8"/>
        <v/>
      </c>
      <c r="C193" s="20" t="str">
        <f>IF('Rec.'!H186&gt;0,COUNT('Rec.'!H$2:H186),"")</f>
        <v/>
      </c>
      <c r="D193" s="21" t="str">
        <f>IF(C193&gt;'Inf.'!$I$10,"",VLOOKUP(A193,'Q1.SL'!B:F,2,FALSE))</f>
        <v/>
      </c>
      <c r="E193" s="21" t="str">
        <f>IF(C193&gt;'Inf.'!$I$10,"",VLOOKUP(A193,'Q1.SL'!B:F,3,FALSE))</f>
        <v/>
      </c>
      <c r="F193" s="20" t="str">
        <f>IF(C193&gt;'Inf.'!$I$10,"",VLOOKUP(A193,'Q1.SL'!B:F,4,FALSE))</f>
        <v/>
      </c>
      <c r="G193" s="20" t="str">
        <f>IF(C193&gt;'Inf.'!$I$10,"",VLOOKUP(A193,'Q1.SL'!B:F,5,FALSE))</f>
        <v/>
      </c>
      <c r="H193" s="42"/>
      <c r="I193" s="42"/>
      <c r="J193" s="43"/>
      <c r="K193" s="42"/>
      <c r="L193" s="12" t="str">
        <f>_xlfn.IFERROR(IF(C193&gt;'Inf.'!$I$10,"",I193),"")</f>
        <v/>
      </c>
      <c r="M193" s="8" t="str">
        <f>_xlfn.IFERROR(IF('Inf.'!$C$10="Onsight",IF(L193="TOP",10^7+(10-J193)+(3-K193)*10,L193*10^5+(3-K193)*10),IF(L193="TOP",10^7+(3-K193)*10,L193*10^5+(3-K193)*10)),"")</f>
        <v/>
      </c>
      <c r="N193" s="8" t="str">
        <f t="shared" si="9"/>
        <v/>
      </c>
      <c r="O193" s="8" t="str">
        <f>_xlfn.IFERROR(N193*100+'Rec.'!I186,"")</f>
        <v/>
      </c>
      <c r="P193" s="8" t="str">
        <f t="shared" si="10"/>
        <v/>
      </c>
    </row>
    <row r="194" spans="1:16" ht="21.95" customHeight="1">
      <c r="A194" s="8" t="str">
        <f t="shared" si="11"/>
        <v/>
      </c>
      <c r="B194" s="8" t="str">
        <f t="shared" si="8"/>
        <v/>
      </c>
      <c r="C194" s="20" t="str">
        <f>IF('Rec.'!H187&gt;0,COUNT('Rec.'!H$2:H187),"")</f>
        <v/>
      </c>
      <c r="D194" s="21" t="str">
        <f>IF(C194&gt;'Inf.'!$I$10,"",VLOOKUP(A194,'Q1.SL'!B:F,2,FALSE))</f>
        <v/>
      </c>
      <c r="E194" s="21" t="str">
        <f>IF(C194&gt;'Inf.'!$I$10,"",VLOOKUP(A194,'Q1.SL'!B:F,3,FALSE))</f>
        <v/>
      </c>
      <c r="F194" s="20" t="str">
        <f>IF(C194&gt;'Inf.'!$I$10,"",VLOOKUP(A194,'Q1.SL'!B:F,4,FALSE))</f>
        <v/>
      </c>
      <c r="G194" s="20" t="str">
        <f>IF(C194&gt;'Inf.'!$I$10,"",VLOOKUP(A194,'Q1.SL'!B:F,5,FALSE))</f>
        <v/>
      </c>
      <c r="H194" s="42"/>
      <c r="I194" s="42"/>
      <c r="J194" s="43"/>
      <c r="K194" s="42"/>
      <c r="L194" s="12" t="str">
        <f>_xlfn.IFERROR(IF(C194&gt;'Inf.'!$I$10,"",I194),"")</f>
        <v/>
      </c>
      <c r="M194" s="8" t="str">
        <f>_xlfn.IFERROR(IF('Inf.'!$C$10="Onsight",IF(L194="TOP",10^7+(10-J194)+(3-K194)*10,L194*10^5+(3-K194)*10),IF(L194="TOP",10^7+(3-K194)*10,L194*10^5+(3-K194)*10)),"")</f>
        <v/>
      </c>
      <c r="N194" s="8" t="str">
        <f t="shared" si="9"/>
        <v/>
      </c>
      <c r="O194" s="8" t="str">
        <f>_xlfn.IFERROR(N194*100+'Rec.'!I187,"")</f>
        <v/>
      </c>
      <c r="P194" s="8" t="str">
        <f t="shared" si="10"/>
        <v/>
      </c>
    </row>
    <row r="195" spans="1:16" ht="21.95" customHeight="1">
      <c r="A195" s="8" t="str">
        <f t="shared" si="11"/>
        <v/>
      </c>
      <c r="B195" s="8" t="str">
        <f t="shared" si="8"/>
        <v/>
      </c>
      <c r="C195" s="20" t="str">
        <f>IF('Rec.'!H188&gt;0,COUNT('Rec.'!H$2:H188),"")</f>
        <v/>
      </c>
      <c r="D195" s="21" t="str">
        <f>IF(C195&gt;'Inf.'!$I$10,"",VLOOKUP(A195,'Q1.SL'!B:F,2,FALSE))</f>
        <v/>
      </c>
      <c r="E195" s="21" t="str">
        <f>IF(C195&gt;'Inf.'!$I$10,"",VLOOKUP(A195,'Q1.SL'!B:F,3,FALSE))</f>
        <v/>
      </c>
      <c r="F195" s="20" t="str">
        <f>IF(C195&gt;'Inf.'!$I$10,"",VLOOKUP(A195,'Q1.SL'!B:F,4,FALSE))</f>
        <v/>
      </c>
      <c r="G195" s="20" t="str">
        <f>IF(C195&gt;'Inf.'!$I$10,"",VLOOKUP(A195,'Q1.SL'!B:F,5,FALSE))</f>
        <v/>
      </c>
      <c r="H195" s="42"/>
      <c r="I195" s="42"/>
      <c r="J195" s="43"/>
      <c r="K195" s="42"/>
      <c r="L195" s="12" t="str">
        <f>_xlfn.IFERROR(IF(C195&gt;'Inf.'!$I$10,"",I195),"")</f>
        <v/>
      </c>
      <c r="M195" s="8" t="str">
        <f>_xlfn.IFERROR(IF('Inf.'!$C$10="Onsight",IF(L195="TOP",10^7+(10-J195)+(3-K195)*10,L195*10^5+(3-K195)*10),IF(L195="TOP",10^7+(3-K195)*10,L195*10^5+(3-K195)*10)),"")</f>
        <v/>
      </c>
      <c r="N195" s="8" t="str">
        <f t="shared" si="9"/>
        <v/>
      </c>
      <c r="O195" s="8" t="str">
        <f>_xlfn.IFERROR(N195*100+'Rec.'!I188,"")</f>
        <v/>
      </c>
      <c r="P195" s="8" t="str">
        <f t="shared" si="10"/>
        <v/>
      </c>
    </row>
    <row r="196" spans="1:16" ht="21.95" customHeight="1">
      <c r="A196" s="8" t="str">
        <f t="shared" si="11"/>
        <v/>
      </c>
      <c r="B196" s="8" t="str">
        <f t="shared" si="8"/>
        <v/>
      </c>
      <c r="C196" s="20" t="str">
        <f>IF('Rec.'!H189&gt;0,COUNT('Rec.'!H$2:H189),"")</f>
        <v/>
      </c>
      <c r="D196" s="21" t="str">
        <f>IF(C196&gt;'Inf.'!$I$10,"",VLOOKUP(A196,'Q1.SL'!B:F,2,FALSE))</f>
        <v/>
      </c>
      <c r="E196" s="21" t="str">
        <f>IF(C196&gt;'Inf.'!$I$10,"",VLOOKUP(A196,'Q1.SL'!B:F,3,FALSE))</f>
        <v/>
      </c>
      <c r="F196" s="20" t="str">
        <f>IF(C196&gt;'Inf.'!$I$10,"",VLOOKUP(A196,'Q1.SL'!B:F,4,FALSE))</f>
        <v/>
      </c>
      <c r="G196" s="20" t="str">
        <f>IF(C196&gt;'Inf.'!$I$10,"",VLOOKUP(A196,'Q1.SL'!B:F,5,FALSE))</f>
        <v/>
      </c>
      <c r="H196" s="42"/>
      <c r="I196" s="42"/>
      <c r="J196" s="43"/>
      <c r="K196" s="42"/>
      <c r="L196" s="12" t="str">
        <f>_xlfn.IFERROR(IF(C196&gt;'Inf.'!$I$10,"",I196),"")</f>
        <v/>
      </c>
      <c r="M196" s="8" t="str">
        <f>_xlfn.IFERROR(IF('Inf.'!$C$10="Onsight",IF(L196="TOP",10^7+(10-J196)+(3-K196)*10,L196*10^5+(3-K196)*10),IF(L196="TOP",10^7+(3-K196)*10,L196*10^5+(3-K196)*10)),"")</f>
        <v/>
      </c>
      <c r="N196" s="8" t="str">
        <f t="shared" si="9"/>
        <v/>
      </c>
      <c r="O196" s="8" t="str">
        <f>_xlfn.IFERROR(N196*100+'Rec.'!I189,"")</f>
        <v/>
      </c>
      <c r="P196" s="8" t="str">
        <f t="shared" si="10"/>
        <v/>
      </c>
    </row>
    <row r="197" spans="1:16" ht="21.95" customHeight="1">
      <c r="A197" s="8" t="str">
        <f t="shared" si="11"/>
        <v/>
      </c>
      <c r="B197" s="8" t="str">
        <f t="shared" si="8"/>
        <v/>
      </c>
      <c r="C197" s="20" t="str">
        <f>IF('Rec.'!H190&gt;0,COUNT('Rec.'!H$2:H190),"")</f>
        <v/>
      </c>
      <c r="D197" s="21" t="str">
        <f>IF(C197&gt;'Inf.'!$I$10,"",VLOOKUP(A197,'Q1.SL'!B:F,2,FALSE))</f>
        <v/>
      </c>
      <c r="E197" s="21" t="str">
        <f>IF(C197&gt;'Inf.'!$I$10,"",VLOOKUP(A197,'Q1.SL'!B:F,3,FALSE))</f>
        <v/>
      </c>
      <c r="F197" s="20" t="str">
        <f>IF(C197&gt;'Inf.'!$I$10,"",VLOOKUP(A197,'Q1.SL'!B:F,4,FALSE))</f>
        <v/>
      </c>
      <c r="G197" s="20" t="str">
        <f>IF(C197&gt;'Inf.'!$I$10,"",VLOOKUP(A197,'Q1.SL'!B:F,5,FALSE))</f>
        <v/>
      </c>
      <c r="H197" s="42"/>
      <c r="I197" s="42"/>
      <c r="J197" s="43"/>
      <c r="K197" s="42"/>
      <c r="L197" s="12" t="str">
        <f>_xlfn.IFERROR(IF(C197&gt;'Inf.'!$I$10,"",I197),"")</f>
        <v/>
      </c>
      <c r="M197" s="8" t="str">
        <f>_xlfn.IFERROR(IF('Inf.'!$C$10="Onsight",IF(L197="TOP",10^7+(10-J197)+(3-K197)*10,L197*10^5+(3-K197)*10),IF(L197="TOP",10^7+(3-K197)*10,L197*10^5+(3-K197)*10)),"")</f>
        <v/>
      </c>
      <c r="N197" s="8" t="str">
        <f t="shared" si="9"/>
        <v/>
      </c>
      <c r="O197" s="8" t="str">
        <f>_xlfn.IFERROR(N197*100+'Rec.'!I190,"")</f>
        <v/>
      </c>
      <c r="P197" s="8" t="str">
        <f t="shared" si="10"/>
        <v/>
      </c>
    </row>
    <row r="198" spans="1:16" ht="21.95" customHeight="1">
      <c r="A198" s="8" t="str">
        <f t="shared" si="11"/>
        <v/>
      </c>
      <c r="B198" s="8" t="str">
        <f t="shared" si="8"/>
        <v/>
      </c>
      <c r="C198" s="20" t="str">
        <f>IF('Rec.'!H191&gt;0,COUNT('Rec.'!H$2:H191),"")</f>
        <v/>
      </c>
      <c r="D198" s="21" t="str">
        <f>IF(C198&gt;'Inf.'!$I$10,"",VLOOKUP(A198,'Q1.SL'!B:F,2,FALSE))</f>
        <v/>
      </c>
      <c r="E198" s="21" t="str">
        <f>IF(C198&gt;'Inf.'!$I$10,"",VLOOKUP(A198,'Q1.SL'!B:F,3,FALSE))</f>
        <v/>
      </c>
      <c r="F198" s="20" t="str">
        <f>IF(C198&gt;'Inf.'!$I$10,"",VLOOKUP(A198,'Q1.SL'!B:F,4,FALSE))</f>
        <v/>
      </c>
      <c r="G198" s="20" t="str">
        <f>IF(C198&gt;'Inf.'!$I$10,"",VLOOKUP(A198,'Q1.SL'!B:F,5,FALSE))</f>
        <v/>
      </c>
      <c r="H198" s="42"/>
      <c r="I198" s="42"/>
      <c r="J198" s="43"/>
      <c r="K198" s="42"/>
      <c r="L198" s="12" t="str">
        <f>_xlfn.IFERROR(IF(C198&gt;'Inf.'!$I$10,"",I198),"")</f>
        <v/>
      </c>
      <c r="M198" s="8" t="str">
        <f>_xlfn.IFERROR(IF('Inf.'!$C$10="Onsight",IF(L198="TOP",10^7+(10-J198)+(3-K198)*10,L198*10^5+(3-K198)*10),IF(L198="TOP",10^7+(3-K198)*10,L198*10^5+(3-K198)*10)),"")</f>
        <v/>
      </c>
      <c r="N198" s="8" t="str">
        <f t="shared" si="9"/>
        <v/>
      </c>
      <c r="O198" s="8" t="str">
        <f>_xlfn.IFERROR(N198*100+'Rec.'!I191,"")</f>
        <v/>
      </c>
      <c r="P198" s="8" t="str">
        <f t="shared" si="10"/>
        <v/>
      </c>
    </row>
    <row r="199" spans="1:16" ht="21.95" customHeight="1">
      <c r="A199" s="8" t="str">
        <f t="shared" si="11"/>
        <v/>
      </c>
      <c r="B199" s="8" t="str">
        <f t="shared" si="8"/>
        <v/>
      </c>
      <c r="C199" s="20" t="str">
        <f>IF('Rec.'!H192&gt;0,COUNT('Rec.'!H$2:H192),"")</f>
        <v/>
      </c>
      <c r="D199" s="21" t="str">
        <f>IF(C199&gt;'Inf.'!$I$10,"",VLOOKUP(A199,'Q1.SL'!B:F,2,FALSE))</f>
        <v/>
      </c>
      <c r="E199" s="21" t="str">
        <f>IF(C199&gt;'Inf.'!$I$10,"",VLOOKUP(A199,'Q1.SL'!B:F,3,FALSE))</f>
        <v/>
      </c>
      <c r="F199" s="20" t="str">
        <f>IF(C199&gt;'Inf.'!$I$10,"",VLOOKUP(A199,'Q1.SL'!B:F,4,FALSE))</f>
        <v/>
      </c>
      <c r="G199" s="20" t="str">
        <f>IF(C199&gt;'Inf.'!$I$10,"",VLOOKUP(A199,'Q1.SL'!B:F,5,FALSE))</f>
        <v/>
      </c>
      <c r="H199" s="42"/>
      <c r="I199" s="42"/>
      <c r="J199" s="43"/>
      <c r="K199" s="42"/>
      <c r="L199" s="12" t="str">
        <f>_xlfn.IFERROR(IF(C199&gt;'Inf.'!$I$10,"",I199),"")</f>
        <v/>
      </c>
      <c r="M199" s="8" t="str">
        <f>_xlfn.IFERROR(IF('Inf.'!$C$10="Onsight",IF(L199="TOP",10^7+(10-J199)+(3-K199)*10,L199*10^5+(3-K199)*10),IF(L199="TOP",10^7+(3-K199)*10,L199*10^5+(3-K199)*10)),"")</f>
        <v/>
      </c>
      <c r="N199" s="8" t="str">
        <f t="shared" si="9"/>
        <v/>
      </c>
      <c r="O199" s="8" t="str">
        <f>_xlfn.IFERROR(N199*100+'Rec.'!I192,"")</f>
        <v/>
      </c>
      <c r="P199" s="8" t="str">
        <f t="shared" si="10"/>
        <v/>
      </c>
    </row>
    <row r="200" spans="1:16" ht="21.95" customHeight="1">
      <c r="A200" s="8" t="str">
        <f t="shared" si="11"/>
        <v/>
      </c>
      <c r="B200" s="8" t="str">
        <f t="shared" si="8"/>
        <v/>
      </c>
      <c r="C200" s="20" t="str">
        <f>IF('Rec.'!H193&gt;0,COUNT('Rec.'!H$2:H193),"")</f>
        <v/>
      </c>
      <c r="D200" s="21" t="str">
        <f>IF(C200&gt;'Inf.'!$I$10,"",VLOOKUP(A200,'Q1.SL'!B:F,2,FALSE))</f>
        <v/>
      </c>
      <c r="E200" s="21" t="str">
        <f>IF(C200&gt;'Inf.'!$I$10,"",VLOOKUP(A200,'Q1.SL'!B:F,3,FALSE))</f>
        <v/>
      </c>
      <c r="F200" s="20" t="str">
        <f>IF(C200&gt;'Inf.'!$I$10,"",VLOOKUP(A200,'Q1.SL'!B:F,4,FALSE))</f>
        <v/>
      </c>
      <c r="G200" s="20" t="str">
        <f>IF(C200&gt;'Inf.'!$I$10,"",VLOOKUP(A200,'Q1.SL'!B:F,5,FALSE))</f>
        <v/>
      </c>
      <c r="H200" s="42"/>
      <c r="I200" s="42"/>
      <c r="J200" s="43"/>
      <c r="K200" s="42"/>
      <c r="L200" s="12" t="str">
        <f>_xlfn.IFERROR(IF(C200&gt;'Inf.'!$I$10,"",I200),"")</f>
        <v/>
      </c>
      <c r="M200" s="8" t="str">
        <f>_xlfn.IFERROR(IF('Inf.'!$C$10="Onsight",IF(L200="TOP",10^7+(10-J200)+(3-K200)*10,L200*10^5+(3-K200)*10),IF(L200="TOP",10^7+(3-K200)*10,L200*10^5+(3-K200)*10)),"")</f>
        <v/>
      </c>
      <c r="N200" s="8" t="str">
        <f t="shared" si="9"/>
        <v/>
      </c>
      <c r="O200" s="8" t="str">
        <f>_xlfn.IFERROR(N200*100+'Rec.'!I193,"")</f>
        <v/>
      </c>
      <c r="P200" s="8" t="str">
        <f t="shared" si="10"/>
        <v/>
      </c>
    </row>
    <row r="201" spans="1:16" ht="21.95" customHeight="1">
      <c r="A201" s="8" t="str">
        <f t="shared" si="11"/>
        <v/>
      </c>
      <c r="B201" s="8" t="str">
        <f aca="true" t="shared" si="12" ref="B201:B264">P201</f>
        <v/>
      </c>
      <c r="C201" s="20" t="str">
        <f>IF('Rec.'!H194&gt;0,COUNT('Rec.'!H$2:H194),"")</f>
        <v/>
      </c>
      <c r="D201" s="21" t="str">
        <f>IF(C201&gt;'Inf.'!$I$10,"",VLOOKUP(A201,'Q1.SL'!B:F,2,FALSE))</f>
        <v/>
      </c>
      <c r="E201" s="21" t="str">
        <f>IF(C201&gt;'Inf.'!$I$10,"",VLOOKUP(A201,'Q1.SL'!B:F,3,FALSE))</f>
        <v/>
      </c>
      <c r="F201" s="20" t="str">
        <f>IF(C201&gt;'Inf.'!$I$10,"",VLOOKUP(A201,'Q1.SL'!B:F,4,FALSE))</f>
        <v/>
      </c>
      <c r="G201" s="20" t="str">
        <f>IF(C201&gt;'Inf.'!$I$10,"",VLOOKUP(A201,'Q1.SL'!B:F,5,FALSE))</f>
        <v/>
      </c>
      <c r="H201" s="42"/>
      <c r="I201" s="42"/>
      <c r="J201" s="43"/>
      <c r="K201" s="42"/>
      <c r="L201" s="12" t="str">
        <f>_xlfn.IFERROR(IF(C201&gt;'Inf.'!$I$10,"",I201),"")</f>
        <v/>
      </c>
      <c r="M201" s="8" t="str">
        <f>_xlfn.IFERROR(IF('Inf.'!$C$10="Onsight",IF(L201="TOP",10^7+(10-J201)+(3-K201)*10,L201*10^5+(3-K201)*10),IF(L201="TOP",10^7+(3-K201)*10,L201*10^5+(3-K201)*10)),"")</f>
        <v/>
      </c>
      <c r="N201" s="8" t="str">
        <f aca="true" t="shared" si="13" ref="N201:N264">_xlfn.IFERROR(RANK(M201,M:M,0),"")</f>
        <v/>
      </c>
      <c r="O201" s="8" t="str">
        <f>_xlfn.IFERROR(N201*100+'Rec.'!I194,"")</f>
        <v/>
      </c>
      <c r="P201" s="8" t="str">
        <f aca="true" t="shared" si="14" ref="P201:P264">_xlfn.IFERROR(RANK(O201,O:O,1),"")</f>
        <v/>
      </c>
    </row>
    <row r="202" spans="1:16" ht="21.95" customHeight="1">
      <c r="A202" s="8" t="str">
        <f aca="true" t="shared" si="15" ref="A202:A265">_xlfn.IFERROR(IF(C202&gt;3*ROUNDUP(MAX(C:C)/4,0)-IF(MOD(MAX(C:C),4)=0,0,IF(MOD(MAX(C:C),4)=1,3,IF(MOD(MAX(C:C),4)=2,2,IF(MOD(MAX(C:C),4)=3,1)))),C202-3*ROUNDUP(MAX(C:C)/4,0)+IF(MOD(MAX(C:C),4)=0,0,IF(MOD(MAX(C:C),4)=1,3,IF(MOD(MAX(C:C),4)=2,2,IF(MOD(MAX(C:C),4)=3,1)))),C202+ROUNDUP(MAX(C:C)/4,0)-IF(MOD(MAX(C:C),4)=0,0,IF(MOD(MAX(C:C),4)=1,0,IF(MOD(MAX(C:C),4)=2,0,IF(MOD(MAX(C:C),4)=3,0))))),"")</f>
        <v/>
      </c>
      <c r="B202" s="8" t="str">
        <f t="shared" si="12"/>
        <v/>
      </c>
      <c r="C202" s="20" t="str">
        <f>IF('Rec.'!H195&gt;0,COUNT('Rec.'!H$2:H195),"")</f>
        <v/>
      </c>
      <c r="D202" s="21" t="str">
        <f>IF(C202&gt;'Inf.'!$I$10,"",VLOOKUP(A202,'Q1.SL'!B:F,2,FALSE))</f>
        <v/>
      </c>
      <c r="E202" s="21" t="str">
        <f>IF(C202&gt;'Inf.'!$I$10,"",VLOOKUP(A202,'Q1.SL'!B:F,3,FALSE))</f>
        <v/>
      </c>
      <c r="F202" s="20" t="str">
        <f>IF(C202&gt;'Inf.'!$I$10,"",VLOOKUP(A202,'Q1.SL'!B:F,4,FALSE))</f>
        <v/>
      </c>
      <c r="G202" s="20" t="str">
        <f>IF(C202&gt;'Inf.'!$I$10,"",VLOOKUP(A202,'Q1.SL'!B:F,5,FALSE))</f>
        <v/>
      </c>
      <c r="H202" s="42"/>
      <c r="I202" s="42"/>
      <c r="J202" s="43"/>
      <c r="K202" s="42"/>
      <c r="L202" s="12" t="str">
        <f>_xlfn.IFERROR(IF(C202&gt;'Inf.'!$I$10,"",I202),"")</f>
        <v/>
      </c>
      <c r="M202" s="8" t="str">
        <f>_xlfn.IFERROR(IF('Inf.'!$C$10="Onsight",IF(L202="TOP",10^7+(10-J202)+(3-K202)*10,L202*10^5+(3-K202)*10),IF(L202="TOP",10^7+(3-K202)*10,L202*10^5+(3-K202)*10)),"")</f>
        <v/>
      </c>
      <c r="N202" s="8" t="str">
        <f t="shared" si="13"/>
        <v/>
      </c>
      <c r="O202" s="8" t="str">
        <f>_xlfn.IFERROR(N202*100+'Rec.'!I195,"")</f>
        <v/>
      </c>
      <c r="P202" s="8" t="str">
        <f t="shared" si="14"/>
        <v/>
      </c>
    </row>
    <row r="203" spans="1:16" ht="21.95" customHeight="1">
      <c r="A203" s="8" t="str">
        <f t="shared" si="15"/>
        <v/>
      </c>
      <c r="B203" s="8" t="str">
        <f t="shared" si="12"/>
        <v/>
      </c>
      <c r="C203" s="20" t="str">
        <f>IF('Rec.'!H196&gt;0,COUNT('Rec.'!H$2:H196),"")</f>
        <v/>
      </c>
      <c r="D203" s="21" t="str">
        <f>IF(C203&gt;'Inf.'!$I$10,"",VLOOKUP(A203,'Q1.SL'!B:F,2,FALSE))</f>
        <v/>
      </c>
      <c r="E203" s="21" t="str">
        <f>IF(C203&gt;'Inf.'!$I$10,"",VLOOKUP(A203,'Q1.SL'!B:F,3,FALSE))</f>
        <v/>
      </c>
      <c r="F203" s="20" t="str">
        <f>IF(C203&gt;'Inf.'!$I$10,"",VLOOKUP(A203,'Q1.SL'!B:F,4,FALSE))</f>
        <v/>
      </c>
      <c r="G203" s="20" t="str">
        <f>IF(C203&gt;'Inf.'!$I$10,"",VLOOKUP(A203,'Q1.SL'!B:F,5,FALSE))</f>
        <v/>
      </c>
      <c r="H203" s="42"/>
      <c r="I203" s="42"/>
      <c r="J203" s="43"/>
      <c r="K203" s="42"/>
      <c r="L203" s="12" t="str">
        <f>_xlfn.IFERROR(IF(C203&gt;'Inf.'!$I$10,"",I203),"")</f>
        <v/>
      </c>
      <c r="M203" s="8" t="str">
        <f>_xlfn.IFERROR(IF('Inf.'!$C$10="Onsight",IF(L203="TOP",10^7+(10-J203)+(3-K203)*10,L203*10^5+(3-K203)*10),IF(L203="TOP",10^7+(3-K203)*10,L203*10^5+(3-K203)*10)),"")</f>
        <v/>
      </c>
      <c r="N203" s="8" t="str">
        <f t="shared" si="13"/>
        <v/>
      </c>
      <c r="O203" s="8" t="str">
        <f>_xlfn.IFERROR(N203*100+'Rec.'!I196,"")</f>
        <v/>
      </c>
      <c r="P203" s="8" t="str">
        <f t="shared" si="14"/>
        <v/>
      </c>
    </row>
    <row r="204" spans="1:16" ht="21.95" customHeight="1">
      <c r="A204" s="8" t="str">
        <f t="shared" si="15"/>
        <v/>
      </c>
      <c r="B204" s="8" t="str">
        <f t="shared" si="12"/>
        <v/>
      </c>
      <c r="C204" s="20" t="str">
        <f>IF('Rec.'!H197&gt;0,COUNT('Rec.'!H$2:H197),"")</f>
        <v/>
      </c>
      <c r="D204" s="21" t="str">
        <f>IF(C204&gt;'Inf.'!$I$10,"",VLOOKUP(A204,'Q1.SL'!B:F,2,FALSE))</f>
        <v/>
      </c>
      <c r="E204" s="21" t="str">
        <f>IF(C204&gt;'Inf.'!$I$10,"",VLOOKUP(A204,'Q1.SL'!B:F,3,FALSE))</f>
        <v/>
      </c>
      <c r="F204" s="20" t="str">
        <f>IF(C204&gt;'Inf.'!$I$10,"",VLOOKUP(A204,'Q1.SL'!B:F,4,FALSE))</f>
        <v/>
      </c>
      <c r="G204" s="20" t="str">
        <f>IF(C204&gt;'Inf.'!$I$10,"",VLOOKUP(A204,'Q1.SL'!B:F,5,FALSE))</f>
        <v/>
      </c>
      <c r="H204" s="42"/>
      <c r="I204" s="42"/>
      <c r="J204" s="43"/>
      <c r="K204" s="42"/>
      <c r="L204" s="12" t="str">
        <f>_xlfn.IFERROR(IF(C204&gt;'Inf.'!$I$10,"",I204),"")</f>
        <v/>
      </c>
      <c r="M204" s="8" t="str">
        <f>_xlfn.IFERROR(IF('Inf.'!$C$10="Onsight",IF(L204="TOP",10^7+(10-J204)+(3-K204)*10,L204*10^5+(3-K204)*10),IF(L204="TOP",10^7+(3-K204)*10,L204*10^5+(3-K204)*10)),"")</f>
        <v/>
      </c>
      <c r="N204" s="8" t="str">
        <f t="shared" si="13"/>
        <v/>
      </c>
      <c r="O204" s="8" t="str">
        <f>_xlfn.IFERROR(N204*100+'Rec.'!I197,"")</f>
        <v/>
      </c>
      <c r="P204" s="8" t="str">
        <f t="shared" si="14"/>
        <v/>
      </c>
    </row>
    <row r="205" spans="1:16" ht="21.95" customHeight="1">
      <c r="A205" s="8" t="str">
        <f t="shared" si="15"/>
        <v/>
      </c>
      <c r="B205" s="8" t="str">
        <f t="shared" si="12"/>
        <v/>
      </c>
      <c r="C205" s="20" t="str">
        <f>IF('Rec.'!H198&gt;0,COUNT('Rec.'!H$2:H198),"")</f>
        <v/>
      </c>
      <c r="D205" s="21" t="str">
        <f>IF(C205&gt;'Inf.'!$I$10,"",VLOOKUP(A205,'Q1.SL'!B:F,2,FALSE))</f>
        <v/>
      </c>
      <c r="E205" s="21" t="str">
        <f>IF(C205&gt;'Inf.'!$I$10,"",VLOOKUP(A205,'Q1.SL'!B:F,3,FALSE))</f>
        <v/>
      </c>
      <c r="F205" s="20" t="str">
        <f>IF(C205&gt;'Inf.'!$I$10,"",VLOOKUP(A205,'Q1.SL'!B:F,4,FALSE))</f>
        <v/>
      </c>
      <c r="G205" s="20" t="str">
        <f>IF(C205&gt;'Inf.'!$I$10,"",VLOOKUP(A205,'Q1.SL'!B:F,5,FALSE))</f>
        <v/>
      </c>
      <c r="H205" s="42"/>
      <c r="I205" s="42"/>
      <c r="J205" s="43"/>
      <c r="K205" s="42"/>
      <c r="L205" s="12" t="str">
        <f>_xlfn.IFERROR(IF(C205&gt;'Inf.'!$I$10,"",I205),"")</f>
        <v/>
      </c>
      <c r="M205" s="8" t="str">
        <f>_xlfn.IFERROR(IF('Inf.'!$C$10="Onsight",IF(L205="TOP",10^7+(10-J205)+(3-K205)*10,L205*10^5+(3-K205)*10),IF(L205="TOP",10^7+(3-K205)*10,L205*10^5+(3-K205)*10)),"")</f>
        <v/>
      </c>
      <c r="N205" s="8" t="str">
        <f t="shared" si="13"/>
        <v/>
      </c>
      <c r="O205" s="8" t="str">
        <f>_xlfn.IFERROR(N205*100+'Rec.'!I198,"")</f>
        <v/>
      </c>
      <c r="P205" s="8" t="str">
        <f t="shared" si="14"/>
        <v/>
      </c>
    </row>
    <row r="206" spans="1:16" ht="21.95" customHeight="1">
      <c r="A206" s="8" t="str">
        <f t="shared" si="15"/>
        <v/>
      </c>
      <c r="B206" s="8" t="str">
        <f t="shared" si="12"/>
        <v/>
      </c>
      <c r="C206" s="20" t="str">
        <f>IF('Rec.'!H199&gt;0,COUNT('Rec.'!H$2:H199),"")</f>
        <v/>
      </c>
      <c r="D206" s="21" t="str">
        <f>IF(C206&gt;'Inf.'!$I$10,"",VLOOKUP(A206,'Q1.SL'!B:F,2,FALSE))</f>
        <v/>
      </c>
      <c r="E206" s="21" t="str">
        <f>IF(C206&gt;'Inf.'!$I$10,"",VLOOKUP(A206,'Q1.SL'!B:F,3,FALSE))</f>
        <v/>
      </c>
      <c r="F206" s="20" t="str">
        <f>IF(C206&gt;'Inf.'!$I$10,"",VLOOKUP(A206,'Q1.SL'!B:F,4,FALSE))</f>
        <v/>
      </c>
      <c r="G206" s="20" t="str">
        <f>IF(C206&gt;'Inf.'!$I$10,"",VLOOKUP(A206,'Q1.SL'!B:F,5,FALSE))</f>
        <v/>
      </c>
      <c r="H206" s="42"/>
      <c r="I206" s="42"/>
      <c r="J206" s="43"/>
      <c r="K206" s="42"/>
      <c r="L206" s="12" t="str">
        <f>_xlfn.IFERROR(IF(C206&gt;'Inf.'!$I$10,"",I206),"")</f>
        <v/>
      </c>
      <c r="M206" s="8" t="str">
        <f>_xlfn.IFERROR(IF('Inf.'!$C$10="Onsight",IF(L206="TOP",10^7+(10-J206)+(3-K206)*10,L206*10^5+(3-K206)*10),IF(L206="TOP",10^7+(3-K206)*10,L206*10^5+(3-K206)*10)),"")</f>
        <v/>
      </c>
      <c r="N206" s="8" t="str">
        <f t="shared" si="13"/>
        <v/>
      </c>
      <c r="O206" s="8" t="str">
        <f>_xlfn.IFERROR(N206*100+'Rec.'!I199,"")</f>
        <v/>
      </c>
      <c r="P206" s="8" t="str">
        <f t="shared" si="14"/>
        <v/>
      </c>
    </row>
    <row r="207" spans="1:16" ht="21.95" customHeight="1">
      <c r="A207" s="8" t="str">
        <f t="shared" si="15"/>
        <v/>
      </c>
      <c r="B207" s="8" t="str">
        <f t="shared" si="12"/>
        <v/>
      </c>
      <c r="C207" s="20" t="str">
        <f>IF('Rec.'!H200&gt;0,COUNT('Rec.'!H$2:H200),"")</f>
        <v/>
      </c>
      <c r="D207" s="21" t="str">
        <f>IF(C207&gt;'Inf.'!$I$10,"",VLOOKUP(A207,'Q1.SL'!B:F,2,FALSE))</f>
        <v/>
      </c>
      <c r="E207" s="21" t="str">
        <f>IF(C207&gt;'Inf.'!$I$10,"",VLOOKUP(A207,'Q1.SL'!B:F,3,FALSE))</f>
        <v/>
      </c>
      <c r="F207" s="20" t="str">
        <f>IF(C207&gt;'Inf.'!$I$10,"",VLOOKUP(A207,'Q1.SL'!B:F,4,FALSE))</f>
        <v/>
      </c>
      <c r="G207" s="20" t="str">
        <f>IF(C207&gt;'Inf.'!$I$10,"",VLOOKUP(A207,'Q1.SL'!B:F,5,FALSE))</f>
        <v/>
      </c>
      <c r="H207" s="42"/>
      <c r="I207" s="42"/>
      <c r="J207" s="43"/>
      <c r="K207" s="42"/>
      <c r="L207" s="12" t="str">
        <f>_xlfn.IFERROR(IF(C207&gt;'Inf.'!$I$10,"",I207),"")</f>
        <v/>
      </c>
      <c r="M207" s="8" t="str">
        <f>_xlfn.IFERROR(IF('Inf.'!$C$10="Onsight",IF(L207="TOP",10^7+(10-J207)+(3-K207)*10,L207*10^5+(3-K207)*10),IF(L207="TOP",10^7+(3-K207)*10,L207*10^5+(3-K207)*10)),"")</f>
        <v/>
      </c>
      <c r="N207" s="8" t="str">
        <f t="shared" si="13"/>
        <v/>
      </c>
      <c r="O207" s="8" t="str">
        <f>_xlfn.IFERROR(N207*100+'Rec.'!I200,"")</f>
        <v/>
      </c>
      <c r="P207" s="8" t="str">
        <f t="shared" si="14"/>
        <v/>
      </c>
    </row>
    <row r="208" spans="1:16" ht="21.95" customHeight="1">
      <c r="A208" s="8" t="str">
        <f t="shared" si="15"/>
        <v/>
      </c>
      <c r="B208" s="8" t="str">
        <f t="shared" si="12"/>
        <v/>
      </c>
      <c r="C208" s="20" t="str">
        <f>IF('Rec.'!H201&gt;0,COUNT('Rec.'!H$2:H201),"")</f>
        <v/>
      </c>
      <c r="D208" s="21" t="str">
        <f>IF(C208&gt;'Inf.'!$I$10,"",VLOOKUP(A208,'Q1.SL'!B:F,2,FALSE))</f>
        <v/>
      </c>
      <c r="E208" s="21" t="str">
        <f>IF(C208&gt;'Inf.'!$I$10,"",VLOOKUP(A208,'Q1.SL'!B:F,3,FALSE))</f>
        <v/>
      </c>
      <c r="F208" s="20" t="str">
        <f>IF(C208&gt;'Inf.'!$I$10,"",VLOOKUP(A208,'Q1.SL'!B:F,4,FALSE))</f>
        <v/>
      </c>
      <c r="G208" s="20" t="str">
        <f>IF(C208&gt;'Inf.'!$I$10,"",VLOOKUP(A208,'Q1.SL'!B:F,5,FALSE))</f>
        <v/>
      </c>
      <c r="H208" s="42"/>
      <c r="I208" s="42"/>
      <c r="J208" s="43"/>
      <c r="K208" s="42"/>
      <c r="L208" s="12" t="str">
        <f>_xlfn.IFERROR(IF(C208&gt;'Inf.'!$I$10,"",I208),"")</f>
        <v/>
      </c>
      <c r="M208" s="8" t="str">
        <f>_xlfn.IFERROR(IF('Inf.'!$C$10="Onsight",IF(L208="TOP",10^7+(10-J208)+(3-K208)*10,L208*10^5+(3-K208)*10),IF(L208="TOP",10^7+(3-K208)*10,L208*10^5+(3-K208)*10)),"")</f>
        <v/>
      </c>
      <c r="N208" s="8" t="str">
        <f t="shared" si="13"/>
        <v/>
      </c>
      <c r="O208" s="8" t="str">
        <f>_xlfn.IFERROR(N208*100+'Rec.'!I201,"")</f>
        <v/>
      </c>
      <c r="P208" s="8" t="str">
        <f t="shared" si="14"/>
        <v/>
      </c>
    </row>
    <row r="209" spans="1:16" ht="21.95" customHeight="1">
      <c r="A209" s="8" t="str">
        <f t="shared" si="15"/>
        <v/>
      </c>
      <c r="B209" s="8" t="str">
        <f t="shared" si="12"/>
        <v/>
      </c>
      <c r="C209" s="20" t="str">
        <f>IF('Rec.'!H202&gt;0,COUNT('Rec.'!H$2:H202),"")</f>
        <v/>
      </c>
      <c r="D209" s="21" t="str">
        <f>IF(C209&gt;'Inf.'!$I$10,"",VLOOKUP(A209,'Q1.SL'!B:F,2,FALSE))</f>
        <v/>
      </c>
      <c r="E209" s="21" t="str">
        <f>IF(C209&gt;'Inf.'!$I$10,"",VLOOKUP(A209,'Q1.SL'!B:F,3,FALSE))</f>
        <v/>
      </c>
      <c r="F209" s="20" t="str">
        <f>IF(C209&gt;'Inf.'!$I$10,"",VLOOKUP(A209,'Q1.SL'!B:F,4,FALSE))</f>
        <v/>
      </c>
      <c r="G209" s="20" t="str">
        <f>IF(C209&gt;'Inf.'!$I$10,"",VLOOKUP(A209,'Q1.SL'!B:F,5,FALSE))</f>
        <v/>
      </c>
      <c r="H209" s="42"/>
      <c r="I209" s="42"/>
      <c r="J209" s="43"/>
      <c r="K209" s="42"/>
      <c r="L209" s="12" t="str">
        <f>_xlfn.IFERROR(IF(C209&gt;'Inf.'!$I$10,"",I209),"")</f>
        <v/>
      </c>
      <c r="M209" s="8" t="str">
        <f>_xlfn.IFERROR(IF('Inf.'!$C$10="Onsight",IF(L209="TOP",10^7+(10-J209)+(3-K209)*10,L209*10^5+(3-K209)*10),IF(L209="TOP",10^7+(3-K209)*10,L209*10^5+(3-K209)*10)),"")</f>
        <v/>
      </c>
      <c r="N209" s="8" t="str">
        <f t="shared" si="13"/>
        <v/>
      </c>
      <c r="O209" s="8" t="str">
        <f>_xlfn.IFERROR(N209*100+'Rec.'!I202,"")</f>
        <v/>
      </c>
      <c r="P209" s="8" t="str">
        <f t="shared" si="14"/>
        <v/>
      </c>
    </row>
    <row r="210" spans="1:16" ht="21.95" customHeight="1">
      <c r="A210" s="8" t="str">
        <f t="shared" si="15"/>
        <v/>
      </c>
      <c r="B210" s="8" t="str">
        <f t="shared" si="12"/>
        <v/>
      </c>
      <c r="C210" s="20" t="str">
        <f>IF('Rec.'!H203&gt;0,COUNT('Rec.'!H$2:H203),"")</f>
        <v/>
      </c>
      <c r="D210" s="21" t="str">
        <f>IF(C210&gt;'Inf.'!$I$10,"",VLOOKUP(A210,'Q1.SL'!B:F,2,FALSE))</f>
        <v/>
      </c>
      <c r="E210" s="21" t="str">
        <f>IF(C210&gt;'Inf.'!$I$10,"",VLOOKUP(A210,'Q1.SL'!B:F,3,FALSE))</f>
        <v/>
      </c>
      <c r="F210" s="20" t="str">
        <f>IF(C210&gt;'Inf.'!$I$10,"",VLOOKUP(A210,'Q1.SL'!B:F,4,FALSE))</f>
        <v/>
      </c>
      <c r="G210" s="20" t="str">
        <f>IF(C210&gt;'Inf.'!$I$10,"",VLOOKUP(A210,'Q1.SL'!B:F,5,FALSE))</f>
        <v/>
      </c>
      <c r="H210" s="42"/>
      <c r="I210" s="42"/>
      <c r="J210" s="43"/>
      <c r="K210" s="42"/>
      <c r="L210" s="12" t="str">
        <f>_xlfn.IFERROR(IF(C210&gt;'Inf.'!$I$10,"",I210),"")</f>
        <v/>
      </c>
      <c r="M210" s="8" t="str">
        <f>_xlfn.IFERROR(IF('Inf.'!$C$10="Onsight",IF(L210="TOP",10^7+(10-J210)+(3-K210)*10,L210*10^5+(3-K210)*10),IF(L210="TOP",10^7+(3-K210)*10,L210*10^5+(3-K210)*10)),"")</f>
        <v/>
      </c>
      <c r="N210" s="8" t="str">
        <f t="shared" si="13"/>
        <v/>
      </c>
      <c r="O210" s="8" t="str">
        <f>_xlfn.IFERROR(N210*100+'Rec.'!I203,"")</f>
        <v/>
      </c>
      <c r="P210" s="8" t="str">
        <f t="shared" si="14"/>
        <v/>
      </c>
    </row>
    <row r="211" spans="1:16" ht="21.95" customHeight="1">
      <c r="A211" s="8" t="str">
        <f t="shared" si="15"/>
        <v/>
      </c>
      <c r="B211" s="8" t="str">
        <f t="shared" si="12"/>
        <v/>
      </c>
      <c r="C211" s="20" t="str">
        <f>IF('Rec.'!H204&gt;0,COUNT('Rec.'!H$2:H204),"")</f>
        <v/>
      </c>
      <c r="D211" s="21" t="str">
        <f>IF(C211&gt;'Inf.'!$I$10,"",VLOOKUP(A211,'Q1.SL'!B:F,2,FALSE))</f>
        <v/>
      </c>
      <c r="E211" s="21" t="str">
        <f>IF(C211&gt;'Inf.'!$I$10,"",VLOOKUP(A211,'Q1.SL'!B:F,3,FALSE))</f>
        <v/>
      </c>
      <c r="F211" s="20" t="str">
        <f>IF(C211&gt;'Inf.'!$I$10,"",VLOOKUP(A211,'Q1.SL'!B:F,4,FALSE))</f>
        <v/>
      </c>
      <c r="G211" s="20" t="str">
        <f>IF(C211&gt;'Inf.'!$I$10,"",VLOOKUP(A211,'Q1.SL'!B:F,5,FALSE))</f>
        <v/>
      </c>
      <c r="H211" s="42"/>
      <c r="I211" s="42"/>
      <c r="J211" s="43"/>
      <c r="K211" s="42"/>
      <c r="L211" s="12" t="str">
        <f>_xlfn.IFERROR(IF(C211&gt;'Inf.'!$I$10,"",I211),"")</f>
        <v/>
      </c>
      <c r="M211" s="8" t="str">
        <f>_xlfn.IFERROR(IF('Inf.'!$C$10="Onsight",IF(L211="TOP",10^7+(10-J211)+(3-K211)*10,L211*10^5+(3-K211)*10),IF(L211="TOP",10^7+(3-K211)*10,L211*10^5+(3-K211)*10)),"")</f>
        <v/>
      </c>
      <c r="N211" s="8" t="str">
        <f t="shared" si="13"/>
        <v/>
      </c>
      <c r="O211" s="8" t="str">
        <f>_xlfn.IFERROR(N211*100+'Rec.'!I204,"")</f>
        <v/>
      </c>
      <c r="P211" s="8" t="str">
        <f t="shared" si="14"/>
        <v/>
      </c>
    </row>
    <row r="212" spans="1:16" ht="21.95" customHeight="1">
      <c r="A212" s="8" t="str">
        <f t="shared" si="15"/>
        <v/>
      </c>
      <c r="B212" s="8" t="str">
        <f t="shared" si="12"/>
        <v/>
      </c>
      <c r="C212" s="20" t="str">
        <f>IF('Rec.'!H205&gt;0,COUNT('Rec.'!H$2:H205),"")</f>
        <v/>
      </c>
      <c r="D212" s="21" t="str">
        <f>IF(C212&gt;'Inf.'!$I$10,"",VLOOKUP(A212,'Q1.SL'!B:F,2,FALSE))</f>
        <v/>
      </c>
      <c r="E212" s="21" t="str">
        <f>IF(C212&gt;'Inf.'!$I$10,"",VLOOKUP(A212,'Q1.SL'!B:F,3,FALSE))</f>
        <v/>
      </c>
      <c r="F212" s="20" t="str">
        <f>IF(C212&gt;'Inf.'!$I$10,"",VLOOKUP(A212,'Q1.SL'!B:F,4,FALSE))</f>
        <v/>
      </c>
      <c r="G212" s="20" t="str">
        <f>IF(C212&gt;'Inf.'!$I$10,"",VLOOKUP(A212,'Q1.SL'!B:F,5,FALSE))</f>
        <v/>
      </c>
      <c r="H212" s="42"/>
      <c r="I212" s="42"/>
      <c r="J212" s="43"/>
      <c r="K212" s="42"/>
      <c r="L212" s="12" t="str">
        <f>_xlfn.IFERROR(IF(C212&gt;'Inf.'!$I$10,"",I212),"")</f>
        <v/>
      </c>
      <c r="M212" s="8" t="str">
        <f>_xlfn.IFERROR(IF('Inf.'!$C$10="Onsight",IF(L212="TOP",10^7+(10-J212)+(3-K212)*10,L212*10^5+(3-K212)*10),IF(L212="TOP",10^7+(3-K212)*10,L212*10^5+(3-K212)*10)),"")</f>
        <v/>
      </c>
      <c r="N212" s="8" t="str">
        <f t="shared" si="13"/>
        <v/>
      </c>
      <c r="O212" s="8" t="str">
        <f>_xlfn.IFERROR(N212*100+'Rec.'!I205,"")</f>
        <v/>
      </c>
      <c r="P212" s="8" t="str">
        <f t="shared" si="14"/>
        <v/>
      </c>
    </row>
    <row r="213" spans="1:16" ht="21.95" customHeight="1">
      <c r="A213" s="8" t="str">
        <f t="shared" si="15"/>
        <v/>
      </c>
      <c r="B213" s="8" t="str">
        <f t="shared" si="12"/>
        <v/>
      </c>
      <c r="C213" s="20" t="str">
        <f>IF('Rec.'!H206&gt;0,COUNT('Rec.'!H$2:H206),"")</f>
        <v/>
      </c>
      <c r="D213" s="21" t="str">
        <f>IF(C213&gt;'Inf.'!$I$10,"",VLOOKUP(A213,'Q1.SL'!B:F,2,FALSE))</f>
        <v/>
      </c>
      <c r="E213" s="21" t="str">
        <f>IF(C213&gt;'Inf.'!$I$10,"",VLOOKUP(A213,'Q1.SL'!B:F,3,FALSE))</f>
        <v/>
      </c>
      <c r="F213" s="20" t="str">
        <f>IF(C213&gt;'Inf.'!$I$10,"",VLOOKUP(A213,'Q1.SL'!B:F,4,FALSE))</f>
        <v/>
      </c>
      <c r="G213" s="20" t="str">
        <f>IF(C213&gt;'Inf.'!$I$10,"",VLOOKUP(A213,'Q1.SL'!B:F,5,FALSE))</f>
        <v/>
      </c>
      <c r="H213" s="42"/>
      <c r="I213" s="42"/>
      <c r="J213" s="43"/>
      <c r="K213" s="42"/>
      <c r="L213" s="12" t="str">
        <f>_xlfn.IFERROR(IF(C213&gt;'Inf.'!$I$10,"",I213),"")</f>
        <v/>
      </c>
      <c r="M213" s="8" t="str">
        <f>_xlfn.IFERROR(IF('Inf.'!$C$10="Onsight",IF(L213="TOP",10^7+(10-J213)+(3-K213)*10,L213*10^5+(3-K213)*10),IF(L213="TOP",10^7+(3-K213)*10,L213*10^5+(3-K213)*10)),"")</f>
        <v/>
      </c>
      <c r="N213" s="8" t="str">
        <f t="shared" si="13"/>
        <v/>
      </c>
      <c r="O213" s="8" t="str">
        <f>_xlfn.IFERROR(N213*100+'Rec.'!I206,"")</f>
        <v/>
      </c>
      <c r="P213" s="8" t="str">
        <f t="shared" si="14"/>
        <v/>
      </c>
    </row>
    <row r="214" spans="1:16" ht="21.95" customHeight="1">
      <c r="A214" s="8" t="str">
        <f t="shared" si="15"/>
        <v/>
      </c>
      <c r="B214" s="8" t="str">
        <f t="shared" si="12"/>
        <v/>
      </c>
      <c r="C214" s="20" t="str">
        <f>IF('Rec.'!H207&gt;0,COUNT('Rec.'!H$2:H207),"")</f>
        <v/>
      </c>
      <c r="D214" s="21" t="str">
        <f>IF(C214&gt;'Inf.'!$I$10,"",VLOOKUP(A214,'Q1.SL'!B:F,2,FALSE))</f>
        <v/>
      </c>
      <c r="E214" s="21" t="str">
        <f>IF(C214&gt;'Inf.'!$I$10,"",VLOOKUP(A214,'Q1.SL'!B:F,3,FALSE))</f>
        <v/>
      </c>
      <c r="F214" s="20" t="str">
        <f>IF(C214&gt;'Inf.'!$I$10,"",VLOOKUP(A214,'Q1.SL'!B:F,4,FALSE))</f>
        <v/>
      </c>
      <c r="G214" s="20" t="str">
        <f>IF(C214&gt;'Inf.'!$I$10,"",VLOOKUP(A214,'Q1.SL'!B:F,5,FALSE))</f>
        <v/>
      </c>
      <c r="H214" s="42"/>
      <c r="I214" s="42"/>
      <c r="J214" s="43"/>
      <c r="K214" s="42"/>
      <c r="L214" s="12" t="str">
        <f>_xlfn.IFERROR(IF(C214&gt;'Inf.'!$I$10,"",I214),"")</f>
        <v/>
      </c>
      <c r="M214" s="8" t="str">
        <f>_xlfn.IFERROR(IF('Inf.'!$C$10="Onsight",IF(L214="TOP",10^7+(10-J214)+(3-K214)*10,L214*10^5+(3-K214)*10),IF(L214="TOP",10^7+(3-K214)*10,L214*10^5+(3-K214)*10)),"")</f>
        <v/>
      </c>
      <c r="N214" s="8" t="str">
        <f t="shared" si="13"/>
        <v/>
      </c>
      <c r="O214" s="8" t="str">
        <f>_xlfn.IFERROR(N214*100+'Rec.'!I207,"")</f>
        <v/>
      </c>
      <c r="P214" s="8" t="str">
        <f t="shared" si="14"/>
        <v/>
      </c>
    </row>
    <row r="215" spans="1:16" ht="21.95" customHeight="1">
      <c r="A215" s="8" t="str">
        <f t="shared" si="15"/>
        <v/>
      </c>
      <c r="B215" s="8" t="str">
        <f t="shared" si="12"/>
        <v/>
      </c>
      <c r="C215" s="20" t="str">
        <f>IF('Rec.'!H208&gt;0,COUNT('Rec.'!H$2:H208),"")</f>
        <v/>
      </c>
      <c r="D215" s="21" t="str">
        <f>IF(C215&gt;'Inf.'!$I$10,"",VLOOKUP(A215,'Q1.SL'!B:F,2,FALSE))</f>
        <v/>
      </c>
      <c r="E215" s="21" t="str">
        <f>IF(C215&gt;'Inf.'!$I$10,"",VLOOKUP(A215,'Q1.SL'!B:F,3,FALSE))</f>
        <v/>
      </c>
      <c r="F215" s="20" t="str">
        <f>IF(C215&gt;'Inf.'!$I$10,"",VLOOKUP(A215,'Q1.SL'!B:F,4,FALSE))</f>
        <v/>
      </c>
      <c r="G215" s="20" t="str">
        <f>IF(C215&gt;'Inf.'!$I$10,"",VLOOKUP(A215,'Q1.SL'!B:F,5,FALSE))</f>
        <v/>
      </c>
      <c r="H215" s="42"/>
      <c r="I215" s="42"/>
      <c r="J215" s="43"/>
      <c r="K215" s="42"/>
      <c r="L215" s="12" t="str">
        <f>_xlfn.IFERROR(IF(C215&gt;'Inf.'!$I$10,"",I215),"")</f>
        <v/>
      </c>
      <c r="M215" s="8" t="str">
        <f>_xlfn.IFERROR(IF('Inf.'!$C$10="Onsight",IF(L215="TOP",10^7+(10-J215)+(3-K215)*10,L215*10^5+(3-K215)*10),IF(L215="TOP",10^7+(3-K215)*10,L215*10^5+(3-K215)*10)),"")</f>
        <v/>
      </c>
      <c r="N215" s="8" t="str">
        <f t="shared" si="13"/>
        <v/>
      </c>
      <c r="O215" s="8" t="str">
        <f>_xlfn.IFERROR(N215*100+'Rec.'!I208,"")</f>
        <v/>
      </c>
      <c r="P215" s="8" t="str">
        <f t="shared" si="14"/>
        <v/>
      </c>
    </row>
    <row r="216" spans="1:16" ht="21.95" customHeight="1">
      <c r="A216" s="8" t="str">
        <f t="shared" si="15"/>
        <v/>
      </c>
      <c r="B216" s="8" t="str">
        <f t="shared" si="12"/>
        <v/>
      </c>
      <c r="C216" s="20" t="str">
        <f>IF('Rec.'!H209&gt;0,COUNT('Rec.'!H$2:H209),"")</f>
        <v/>
      </c>
      <c r="D216" s="21" t="str">
        <f>IF(C216&gt;'Inf.'!$I$10,"",VLOOKUP(A216,'Q1.SL'!B:F,2,FALSE))</f>
        <v/>
      </c>
      <c r="E216" s="21" t="str">
        <f>IF(C216&gt;'Inf.'!$I$10,"",VLOOKUP(A216,'Q1.SL'!B:F,3,FALSE))</f>
        <v/>
      </c>
      <c r="F216" s="20" t="str">
        <f>IF(C216&gt;'Inf.'!$I$10,"",VLOOKUP(A216,'Q1.SL'!B:F,4,FALSE))</f>
        <v/>
      </c>
      <c r="G216" s="20" t="str">
        <f>IF(C216&gt;'Inf.'!$I$10,"",VLOOKUP(A216,'Q1.SL'!B:F,5,FALSE))</f>
        <v/>
      </c>
      <c r="H216" s="42"/>
      <c r="I216" s="42"/>
      <c r="J216" s="43"/>
      <c r="K216" s="42"/>
      <c r="L216" s="12" t="str">
        <f>_xlfn.IFERROR(IF(C216&gt;'Inf.'!$I$10,"",I216),"")</f>
        <v/>
      </c>
      <c r="M216" s="8" t="str">
        <f>_xlfn.IFERROR(IF('Inf.'!$C$10="Onsight",IF(L216="TOP",10^7+(10-J216)+(3-K216)*10,L216*10^5+(3-K216)*10),IF(L216="TOP",10^7+(3-K216)*10,L216*10^5+(3-K216)*10)),"")</f>
        <v/>
      </c>
      <c r="N216" s="8" t="str">
        <f t="shared" si="13"/>
        <v/>
      </c>
      <c r="O216" s="8" t="str">
        <f>_xlfn.IFERROR(N216*100+'Rec.'!I209,"")</f>
        <v/>
      </c>
      <c r="P216" s="8" t="str">
        <f t="shared" si="14"/>
        <v/>
      </c>
    </row>
    <row r="217" spans="1:16" ht="21.95" customHeight="1">
      <c r="A217" s="8" t="str">
        <f t="shared" si="15"/>
        <v/>
      </c>
      <c r="B217" s="8" t="str">
        <f t="shared" si="12"/>
        <v/>
      </c>
      <c r="C217" s="20" t="str">
        <f>IF('Rec.'!H210&gt;0,COUNT('Rec.'!H$2:H210),"")</f>
        <v/>
      </c>
      <c r="D217" s="21" t="str">
        <f>IF(C217&gt;'Inf.'!$I$10,"",VLOOKUP(A217,'Q1.SL'!B:F,2,FALSE))</f>
        <v/>
      </c>
      <c r="E217" s="21" t="str">
        <f>IF(C217&gt;'Inf.'!$I$10,"",VLOOKUP(A217,'Q1.SL'!B:F,3,FALSE))</f>
        <v/>
      </c>
      <c r="F217" s="20" t="str">
        <f>IF(C217&gt;'Inf.'!$I$10,"",VLOOKUP(A217,'Q1.SL'!B:F,4,FALSE))</f>
        <v/>
      </c>
      <c r="G217" s="20" t="str">
        <f>IF(C217&gt;'Inf.'!$I$10,"",VLOOKUP(A217,'Q1.SL'!B:F,5,FALSE))</f>
        <v/>
      </c>
      <c r="H217" s="42"/>
      <c r="I217" s="42"/>
      <c r="J217" s="43"/>
      <c r="K217" s="42"/>
      <c r="L217" s="12" t="str">
        <f>_xlfn.IFERROR(IF(C217&gt;'Inf.'!$I$10,"",I217),"")</f>
        <v/>
      </c>
      <c r="M217" s="8" t="str">
        <f>_xlfn.IFERROR(IF('Inf.'!$C$10="Onsight",IF(L217="TOP",10^7+(10-J217)+(3-K217)*10,L217*10^5+(3-K217)*10),IF(L217="TOP",10^7+(3-K217)*10,L217*10^5+(3-K217)*10)),"")</f>
        <v/>
      </c>
      <c r="N217" s="8" t="str">
        <f t="shared" si="13"/>
        <v/>
      </c>
      <c r="O217" s="8" t="str">
        <f>_xlfn.IFERROR(N217*100+'Rec.'!I210,"")</f>
        <v/>
      </c>
      <c r="P217" s="8" t="str">
        <f t="shared" si="14"/>
        <v/>
      </c>
    </row>
    <row r="218" spans="1:16" ht="21.95" customHeight="1">
      <c r="A218" s="8" t="str">
        <f t="shared" si="15"/>
        <v/>
      </c>
      <c r="B218" s="8" t="str">
        <f t="shared" si="12"/>
        <v/>
      </c>
      <c r="C218" s="20" t="str">
        <f>IF('Rec.'!H211&gt;0,COUNT('Rec.'!H$2:H211),"")</f>
        <v/>
      </c>
      <c r="D218" s="21" t="str">
        <f>IF(C218&gt;'Inf.'!$I$10,"",VLOOKUP(A218,'Q1.SL'!B:F,2,FALSE))</f>
        <v/>
      </c>
      <c r="E218" s="21" t="str">
        <f>IF(C218&gt;'Inf.'!$I$10,"",VLOOKUP(A218,'Q1.SL'!B:F,3,FALSE))</f>
        <v/>
      </c>
      <c r="F218" s="20" t="str">
        <f>IF(C218&gt;'Inf.'!$I$10,"",VLOOKUP(A218,'Q1.SL'!B:F,4,FALSE))</f>
        <v/>
      </c>
      <c r="G218" s="20" t="str">
        <f>IF(C218&gt;'Inf.'!$I$10,"",VLOOKUP(A218,'Q1.SL'!B:F,5,FALSE))</f>
        <v/>
      </c>
      <c r="H218" s="42"/>
      <c r="I218" s="42"/>
      <c r="J218" s="43"/>
      <c r="K218" s="42"/>
      <c r="L218" s="12" t="str">
        <f>_xlfn.IFERROR(IF(C218&gt;'Inf.'!$I$10,"",I218),"")</f>
        <v/>
      </c>
      <c r="M218" s="8" t="str">
        <f>_xlfn.IFERROR(IF('Inf.'!$C$10="Onsight",IF(L218="TOP",10^7+(10-J218)+(3-K218)*10,L218*10^5+(3-K218)*10),IF(L218="TOP",10^7+(3-K218)*10,L218*10^5+(3-K218)*10)),"")</f>
        <v/>
      </c>
      <c r="N218" s="8" t="str">
        <f t="shared" si="13"/>
        <v/>
      </c>
      <c r="O218" s="8" t="str">
        <f>_xlfn.IFERROR(N218*100+'Rec.'!I211,"")</f>
        <v/>
      </c>
      <c r="P218" s="8" t="str">
        <f t="shared" si="14"/>
        <v/>
      </c>
    </row>
    <row r="219" spans="1:16" ht="21.95" customHeight="1">
      <c r="A219" s="8" t="str">
        <f t="shared" si="15"/>
        <v/>
      </c>
      <c r="B219" s="8" t="str">
        <f t="shared" si="12"/>
        <v/>
      </c>
      <c r="C219" s="20" t="str">
        <f>IF('Rec.'!H212&gt;0,COUNT('Rec.'!H$2:H212),"")</f>
        <v/>
      </c>
      <c r="D219" s="21" t="str">
        <f>IF(C219&gt;'Inf.'!$I$10,"",VLOOKUP(A219,'Q1.SL'!B:F,2,FALSE))</f>
        <v/>
      </c>
      <c r="E219" s="21" t="str">
        <f>IF(C219&gt;'Inf.'!$I$10,"",VLOOKUP(A219,'Q1.SL'!B:F,3,FALSE))</f>
        <v/>
      </c>
      <c r="F219" s="20" t="str">
        <f>IF(C219&gt;'Inf.'!$I$10,"",VLOOKUP(A219,'Q1.SL'!B:F,4,FALSE))</f>
        <v/>
      </c>
      <c r="G219" s="20" t="str">
        <f>IF(C219&gt;'Inf.'!$I$10,"",VLOOKUP(A219,'Q1.SL'!B:F,5,FALSE))</f>
        <v/>
      </c>
      <c r="H219" s="42"/>
      <c r="I219" s="42"/>
      <c r="J219" s="43"/>
      <c r="K219" s="42"/>
      <c r="L219" s="12" t="str">
        <f>_xlfn.IFERROR(IF(C219&gt;'Inf.'!$I$10,"",I219),"")</f>
        <v/>
      </c>
      <c r="M219" s="8" t="str">
        <f>_xlfn.IFERROR(IF('Inf.'!$C$10="Onsight",IF(L219="TOP",10^7+(10-J219)+(3-K219)*10,L219*10^5+(3-K219)*10),IF(L219="TOP",10^7+(3-K219)*10,L219*10^5+(3-K219)*10)),"")</f>
        <v/>
      </c>
      <c r="N219" s="8" t="str">
        <f t="shared" si="13"/>
        <v/>
      </c>
      <c r="O219" s="8" t="str">
        <f>_xlfn.IFERROR(N219*100+'Rec.'!I212,"")</f>
        <v/>
      </c>
      <c r="P219" s="8" t="str">
        <f t="shared" si="14"/>
        <v/>
      </c>
    </row>
    <row r="220" spans="1:16" ht="21.95" customHeight="1">
      <c r="A220" s="8" t="str">
        <f t="shared" si="15"/>
        <v/>
      </c>
      <c r="B220" s="8" t="str">
        <f t="shared" si="12"/>
        <v/>
      </c>
      <c r="C220" s="20" t="str">
        <f>IF('Rec.'!H213&gt;0,COUNT('Rec.'!H$2:H213),"")</f>
        <v/>
      </c>
      <c r="D220" s="21" t="str">
        <f>IF(C220&gt;'Inf.'!$I$10,"",VLOOKUP(A220,'Q1.SL'!B:F,2,FALSE))</f>
        <v/>
      </c>
      <c r="E220" s="21" t="str">
        <f>IF(C220&gt;'Inf.'!$I$10,"",VLOOKUP(A220,'Q1.SL'!B:F,3,FALSE))</f>
        <v/>
      </c>
      <c r="F220" s="20" t="str">
        <f>IF(C220&gt;'Inf.'!$I$10,"",VLOOKUP(A220,'Q1.SL'!B:F,4,FALSE))</f>
        <v/>
      </c>
      <c r="G220" s="20" t="str">
        <f>IF(C220&gt;'Inf.'!$I$10,"",VLOOKUP(A220,'Q1.SL'!B:F,5,FALSE))</f>
        <v/>
      </c>
      <c r="H220" s="42"/>
      <c r="I220" s="42"/>
      <c r="J220" s="43"/>
      <c r="K220" s="42"/>
      <c r="L220" s="12" t="str">
        <f>_xlfn.IFERROR(IF(C220&gt;'Inf.'!$I$10,"",I220),"")</f>
        <v/>
      </c>
      <c r="M220" s="8" t="str">
        <f>_xlfn.IFERROR(IF('Inf.'!$C$10="Onsight",IF(L220="TOP",10^7+(10-J220)+(3-K220)*10,L220*10^5+(3-K220)*10),IF(L220="TOP",10^7+(3-K220)*10,L220*10^5+(3-K220)*10)),"")</f>
        <v/>
      </c>
      <c r="N220" s="8" t="str">
        <f t="shared" si="13"/>
        <v/>
      </c>
      <c r="O220" s="8" t="str">
        <f>_xlfn.IFERROR(N220*100+'Rec.'!I213,"")</f>
        <v/>
      </c>
      <c r="P220" s="8" t="str">
        <f t="shared" si="14"/>
        <v/>
      </c>
    </row>
    <row r="221" spans="1:16" ht="21.95" customHeight="1">
      <c r="A221" s="8" t="str">
        <f t="shared" si="15"/>
        <v/>
      </c>
      <c r="B221" s="8" t="str">
        <f t="shared" si="12"/>
        <v/>
      </c>
      <c r="C221" s="20" t="str">
        <f>IF('Rec.'!H214&gt;0,COUNT('Rec.'!H$2:H214),"")</f>
        <v/>
      </c>
      <c r="D221" s="21" t="str">
        <f>IF(C221&gt;'Inf.'!$I$10,"",VLOOKUP(A221,'Q1.SL'!B:F,2,FALSE))</f>
        <v/>
      </c>
      <c r="E221" s="21" t="str">
        <f>IF(C221&gt;'Inf.'!$I$10,"",VLOOKUP(A221,'Q1.SL'!B:F,3,FALSE))</f>
        <v/>
      </c>
      <c r="F221" s="20" t="str">
        <f>IF(C221&gt;'Inf.'!$I$10,"",VLOOKUP(A221,'Q1.SL'!B:F,4,FALSE))</f>
        <v/>
      </c>
      <c r="G221" s="20" t="str">
        <f>IF(C221&gt;'Inf.'!$I$10,"",VLOOKUP(A221,'Q1.SL'!B:F,5,FALSE))</f>
        <v/>
      </c>
      <c r="H221" s="42"/>
      <c r="I221" s="42"/>
      <c r="J221" s="43"/>
      <c r="K221" s="42"/>
      <c r="L221" s="12" t="str">
        <f>_xlfn.IFERROR(IF(C221&gt;'Inf.'!$I$10,"",I221),"")</f>
        <v/>
      </c>
      <c r="M221" s="8" t="str">
        <f>_xlfn.IFERROR(IF('Inf.'!$C$10="Onsight",IF(L221="TOP",10^7+(10-J221)+(3-K221)*10,L221*10^5+(3-K221)*10),IF(L221="TOP",10^7+(3-K221)*10,L221*10^5+(3-K221)*10)),"")</f>
        <v/>
      </c>
      <c r="N221" s="8" t="str">
        <f t="shared" si="13"/>
        <v/>
      </c>
      <c r="O221" s="8" t="str">
        <f>_xlfn.IFERROR(N221*100+'Rec.'!I214,"")</f>
        <v/>
      </c>
      <c r="P221" s="8" t="str">
        <f t="shared" si="14"/>
        <v/>
      </c>
    </row>
    <row r="222" spans="1:16" ht="21.95" customHeight="1">
      <c r="A222" s="8" t="str">
        <f t="shared" si="15"/>
        <v/>
      </c>
      <c r="B222" s="8" t="str">
        <f t="shared" si="12"/>
        <v/>
      </c>
      <c r="C222" s="20" t="str">
        <f>IF('Rec.'!H215&gt;0,COUNT('Rec.'!H$2:H215),"")</f>
        <v/>
      </c>
      <c r="D222" s="21" t="str">
        <f>IF(C222&gt;'Inf.'!$I$10,"",VLOOKUP(A222,'Q1.SL'!B:F,2,FALSE))</f>
        <v/>
      </c>
      <c r="E222" s="21" t="str">
        <f>IF(C222&gt;'Inf.'!$I$10,"",VLOOKUP(A222,'Q1.SL'!B:F,3,FALSE))</f>
        <v/>
      </c>
      <c r="F222" s="20" t="str">
        <f>IF(C222&gt;'Inf.'!$I$10,"",VLOOKUP(A222,'Q1.SL'!B:F,4,FALSE))</f>
        <v/>
      </c>
      <c r="G222" s="20" t="str">
        <f>IF(C222&gt;'Inf.'!$I$10,"",VLOOKUP(A222,'Q1.SL'!B:F,5,FALSE))</f>
        <v/>
      </c>
      <c r="H222" s="42"/>
      <c r="I222" s="42"/>
      <c r="J222" s="43"/>
      <c r="K222" s="42"/>
      <c r="L222" s="12" t="str">
        <f>_xlfn.IFERROR(IF(C222&gt;'Inf.'!$I$10,"",I222),"")</f>
        <v/>
      </c>
      <c r="M222" s="8" t="str">
        <f>_xlfn.IFERROR(IF('Inf.'!$C$10="Onsight",IF(L222="TOP",10^7+(10-J222)+(3-K222)*10,L222*10^5+(3-K222)*10),IF(L222="TOP",10^7+(3-K222)*10,L222*10^5+(3-K222)*10)),"")</f>
        <v/>
      </c>
      <c r="N222" s="8" t="str">
        <f t="shared" si="13"/>
        <v/>
      </c>
      <c r="O222" s="8" t="str">
        <f>_xlfn.IFERROR(N222*100+'Rec.'!I215,"")</f>
        <v/>
      </c>
      <c r="P222" s="8" t="str">
        <f t="shared" si="14"/>
        <v/>
      </c>
    </row>
    <row r="223" spans="1:16" ht="21.95" customHeight="1">
      <c r="A223" s="8" t="str">
        <f t="shared" si="15"/>
        <v/>
      </c>
      <c r="B223" s="8" t="str">
        <f t="shared" si="12"/>
        <v/>
      </c>
      <c r="C223" s="20" t="str">
        <f>IF('Rec.'!H216&gt;0,COUNT('Rec.'!H$2:H216),"")</f>
        <v/>
      </c>
      <c r="D223" s="21" t="str">
        <f>IF(C223&gt;'Inf.'!$I$10,"",VLOOKUP(A223,'Q1.SL'!B:F,2,FALSE))</f>
        <v/>
      </c>
      <c r="E223" s="21" t="str">
        <f>IF(C223&gt;'Inf.'!$I$10,"",VLOOKUP(A223,'Q1.SL'!B:F,3,FALSE))</f>
        <v/>
      </c>
      <c r="F223" s="20" t="str">
        <f>IF(C223&gt;'Inf.'!$I$10,"",VLOOKUP(A223,'Q1.SL'!B:F,4,FALSE))</f>
        <v/>
      </c>
      <c r="G223" s="20" t="str">
        <f>IF(C223&gt;'Inf.'!$I$10,"",VLOOKUP(A223,'Q1.SL'!B:F,5,FALSE))</f>
        <v/>
      </c>
      <c r="H223" s="42"/>
      <c r="I223" s="42"/>
      <c r="J223" s="43"/>
      <c r="K223" s="42"/>
      <c r="L223" s="12" t="str">
        <f>_xlfn.IFERROR(IF(C223&gt;'Inf.'!$I$10,"",I223),"")</f>
        <v/>
      </c>
      <c r="M223" s="8" t="str">
        <f>_xlfn.IFERROR(IF('Inf.'!$C$10="Onsight",IF(L223="TOP",10^7+(10-J223)+(3-K223)*10,L223*10^5+(3-K223)*10),IF(L223="TOP",10^7+(3-K223)*10,L223*10^5+(3-K223)*10)),"")</f>
        <v/>
      </c>
      <c r="N223" s="8" t="str">
        <f t="shared" si="13"/>
        <v/>
      </c>
      <c r="O223" s="8" t="str">
        <f>_xlfn.IFERROR(N223*100+'Rec.'!I216,"")</f>
        <v/>
      </c>
      <c r="P223" s="8" t="str">
        <f t="shared" si="14"/>
        <v/>
      </c>
    </row>
    <row r="224" spans="1:16" ht="21.95" customHeight="1">
      <c r="A224" s="8" t="str">
        <f t="shared" si="15"/>
        <v/>
      </c>
      <c r="B224" s="8" t="str">
        <f t="shared" si="12"/>
        <v/>
      </c>
      <c r="C224" s="20" t="str">
        <f>IF('Rec.'!H217&gt;0,COUNT('Rec.'!H$2:H217),"")</f>
        <v/>
      </c>
      <c r="D224" s="21" t="str">
        <f>IF(C224&gt;'Inf.'!$I$10,"",VLOOKUP(A224,'Q1.SL'!B:F,2,FALSE))</f>
        <v/>
      </c>
      <c r="E224" s="21" t="str">
        <f>IF(C224&gt;'Inf.'!$I$10,"",VLOOKUP(A224,'Q1.SL'!B:F,3,FALSE))</f>
        <v/>
      </c>
      <c r="F224" s="20" t="str">
        <f>IF(C224&gt;'Inf.'!$I$10,"",VLOOKUP(A224,'Q1.SL'!B:F,4,FALSE))</f>
        <v/>
      </c>
      <c r="G224" s="20" t="str">
        <f>IF(C224&gt;'Inf.'!$I$10,"",VLOOKUP(A224,'Q1.SL'!B:F,5,FALSE))</f>
        <v/>
      </c>
      <c r="H224" s="42"/>
      <c r="I224" s="42"/>
      <c r="J224" s="43"/>
      <c r="K224" s="42"/>
      <c r="L224" s="12" t="str">
        <f>_xlfn.IFERROR(IF(C224&gt;'Inf.'!$I$10,"",I224),"")</f>
        <v/>
      </c>
      <c r="M224" s="8" t="str">
        <f>_xlfn.IFERROR(IF('Inf.'!$C$10="Onsight",IF(L224="TOP",10^7+(10-J224)+(3-K224)*10,L224*10^5+(3-K224)*10),IF(L224="TOP",10^7+(3-K224)*10,L224*10^5+(3-K224)*10)),"")</f>
        <v/>
      </c>
      <c r="N224" s="8" t="str">
        <f t="shared" si="13"/>
        <v/>
      </c>
      <c r="O224" s="8" t="str">
        <f>_xlfn.IFERROR(N224*100+'Rec.'!I217,"")</f>
        <v/>
      </c>
      <c r="P224" s="8" t="str">
        <f t="shared" si="14"/>
        <v/>
      </c>
    </row>
    <row r="225" spans="1:16" ht="21.95" customHeight="1">
      <c r="A225" s="8" t="str">
        <f t="shared" si="15"/>
        <v/>
      </c>
      <c r="B225" s="8" t="str">
        <f t="shared" si="12"/>
        <v/>
      </c>
      <c r="C225" s="20" t="str">
        <f>IF('Rec.'!H218&gt;0,COUNT('Rec.'!H$2:H218),"")</f>
        <v/>
      </c>
      <c r="D225" s="21" t="str">
        <f>IF(C225&gt;'Inf.'!$I$10,"",VLOOKUP(A225,'Q1.SL'!B:F,2,FALSE))</f>
        <v/>
      </c>
      <c r="E225" s="21" t="str">
        <f>IF(C225&gt;'Inf.'!$I$10,"",VLOOKUP(A225,'Q1.SL'!B:F,3,FALSE))</f>
        <v/>
      </c>
      <c r="F225" s="20" t="str">
        <f>IF(C225&gt;'Inf.'!$I$10,"",VLOOKUP(A225,'Q1.SL'!B:F,4,FALSE))</f>
        <v/>
      </c>
      <c r="G225" s="20" t="str">
        <f>IF(C225&gt;'Inf.'!$I$10,"",VLOOKUP(A225,'Q1.SL'!B:F,5,FALSE))</f>
        <v/>
      </c>
      <c r="H225" s="42"/>
      <c r="I225" s="42"/>
      <c r="J225" s="43"/>
      <c r="K225" s="42"/>
      <c r="L225" s="12" t="str">
        <f>_xlfn.IFERROR(IF(C225&gt;'Inf.'!$I$10,"",I225),"")</f>
        <v/>
      </c>
      <c r="M225" s="8" t="str">
        <f>_xlfn.IFERROR(IF('Inf.'!$C$10="Onsight",IF(L225="TOP",10^7+(10-J225)+(3-K225)*10,L225*10^5+(3-K225)*10),IF(L225="TOP",10^7+(3-K225)*10,L225*10^5+(3-K225)*10)),"")</f>
        <v/>
      </c>
      <c r="N225" s="8" t="str">
        <f t="shared" si="13"/>
        <v/>
      </c>
      <c r="O225" s="8" t="str">
        <f>_xlfn.IFERROR(N225*100+'Rec.'!I218,"")</f>
        <v/>
      </c>
      <c r="P225" s="8" t="str">
        <f t="shared" si="14"/>
        <v/>
      </c>
    </row>
    <row r="226" spans="1:16" ht="21.95" customHeight="1">
      <c r="A226" s="8" t="str">
        <f t="shared" si="15"/>
        <v/>
      </c>
      <c r="B226" s="8" t="str">
        <f t="shared" si="12"/>
        <v/>
      </c>
      <c r="C226" s="20" t="str">
        <f>IF('Rec.'!H219&gt;0,COUNT('Rec.'!H$2:H219),"")</f>
        <v/>
      </c>
      <c r="D226" s="21" t="str">
        <f>IF(C226&gt;'Inf.'!$I$10,"",VLOOKUP(A226,'Q1.SL'!B:F,2,FALSE))</f>
        <v/>
      </c>
      <c r="E226" s="21" t="str">
        <f>IF(C226&gt;'Inf.'!$I$10,"",VLOOKUP(A226,'Q1.SL'!B:F,3,FALSE))</f>
        <v/>
      </c>
      <c r="F226" s="20" t="str">
        <f>IF(C226&gt;'Inf.'!$I$10,"",VLOOKUP(A226,'Q1.SL'!B:F,4,FALSE))</f>
        <v/>
      </c>
      <c r="G226" s="20" t="str">
        <f>IF(C226&gt;'Inf.'!$I$10,"",VLOOKUP(A226,'Q1.SL'!B:F,5,FALSE))</f>
        <v/>
      </c>
      <c r="H226" s="42"/>
      <c r="I226" s="42"/>
      <c r="J226" s="43"/>
      <c r="K226" s="42"/>
      <c r="L226" s="12" t="str">
        <f>_xlfn.IFERROR(IF(C226&gt;'Inf.'!$I$10,"",I226),"")</f>
        <v/>
      </c>
      <c r="M226" s="8" t="str">
        <f>_xlfn.IFERROR(IF('Inf.'!$C$10="Onsight",IF(L226="TOP",10^7+(10-J226)+(3-K226)*10,L226*10^5+(3-K226)*10),IF(L226="TOP",10^7+(3-K226)*10,L226*10^5+(3-K226)*10)),"")</f>
        <v/>
      </c>
      <c r="N226" s="8" t="str">
        <f t="shared" si="13"/>
        <v/>
      </c>
      <c r="O226" s="8" t="str">
        <f>_xlfn.IFERROR(N226*100+'Rec.'!I219,"")</f>
        <v/>
      </c>
      <c r="P226" s="8" t="str">
        <f t="shared" si="14"/>
        <v/>
      </c>
    </row>
    <row r="227" spans="1:16" ht="21.95" customHeight="1">
      <c r="A227" s="8" t="str">
        <f t="shared" si="15"/>
        <v/>
      </c>
      <c r="B227" s="8" t="str">
        <f t="shared" si="12"/>
        <v/>
      </c>
      <c r="C227" s="20" t="str">
        <f>IF('Rec.'!H220&gt;0,COUNT('Rec.'!H$2:H220),"")</f>
        <v/>
      </c>
      <c r="D227" s="21" t="str">
        <f>IF(C227&gt;'Inf.'!$I$10,"",VLOOKUP(A227,'Q1.SL'!B:F,2,FALSE))</f>
        <v/>
      </c>
      <c r="E227" s="21" t="str">
        <f>IF(C227&gt;'Inf.'!$I$10,"",VLOOKUP(A227,'Q1.SL'!B:F,3,FALSE))</f>
        <v/>
      </c>
      <c r="F227" s="20" t="str">
        <f>IF(C227&gt;'Inf.'!$I$10,"",VLOOKUP(A227,'Q1.SL'!B:F,4,FALSE))</f>
        <v/>
      </c>
      <c r="G227" s="20" t="str">
        <f>IF(C227&gt;'Inf.'!$I$10,"",VLOOKUP(A227,'Q1.SL'!B:F,5,FALSE))</f>
        <v/>
      </c>
      <c r="H227" s="42"/>
      <c r="I227" s="42"/>
      <c r="J227" s="43"/>
      <c r="K227" s="42"/>
      <c r="L227" s="12" t="str">
        <f>_xlfn.IFERROR(IF(C227&gt;'Inf.'!$I$10,"",I227),"")</f>
        <v/>
      </c>
      <c r="M227" s="8" t="str">
        <f>_xlfn.IFERROR(IF('Inf.'!$C$10="Onsight",IF(L227="TOP",10^7+(10-J227)+(3-K227)*10,L227*10^5+(3-K227)*10),IF(L227="TOP",10^7+(3-K227)*10,L227*10^5+(3-K227)*10)),"")</f>
        <v/>
      </c>
      <c r="N227" s="8" t="str">
        <f t="shared" si="13"/>
        <v/>
      </c>
      <c r="O227" s="8" t="str">
        <f>_xlfn.IFERROR(N227*100+'Rec.'!I220,"")</f>
        <v/>
      </c>
      <c r="P227" s="8" t="str">
        <f t="shared" si="14"/>
        <v/>
      </c>
    </row>
    <row r="228" spans="1:16" ht="21.95" customHeight="1">
      <c r="A228" s="8" t="str">
        <f t="shared" si="15"/>
        <v/>
      </c>
      <c r="B228" s="8" t="str">
        <f t="shared" si="12"/>
        <v/>
      </c>
      <c r="C228" s="20" t="str">
        <f>IF('Rec.'!H221&gt;0,COUNT('Rec.'!H$2:H221),"")</f>
        <v/>
      </c>
      <c r="D228" s="21" t="str">
        <f>IF(C228&gt;'Inf.'!$I$10,"",VLOOKUP(A228,'Q1.SL'!B:F,2,FALSE))</f>
        <v/>
      </c>
      <c r="E228" s="21" t="str">
        <f>IF(C228&gt;'Inf.'!$I$10,"",VLOOKUP(A228,'Q1.SL'!B:F,3,FALSE))</f>
        <v/>
      </c>
      <c r="F228" s="20" t="str">
        <f>IF(C228&gt;'Inf.'!$I$10,"",VLOOKUP(A228,'Q1.SL'!B:F,4,FALSE))</f>
        <v/>
      </c>
      <c r="G228" s="20" t="str">
        <f>IF(C228&gt;'Inf.'!$I$10,"",VLOOKUP(A228,'Q1.SL'!B:F,5,FALSE))</f>
        <v/>
      </c>
      <c r="H228" s="42"/>
      <c r="I228" s="42"/>
      <c r="J228" s="43"/>
      <c r="K228" s="42"/>
      <c r="L228" s="12" t="str">
        <f>_xlfn.IFERROR(IF(C228&gt;'Inf.'!$I$10,"",I228),"")</f>
        <v/>
      </c>
      <c r="M228" s="8" t="str">
        <f>_xlfn.IFERROR(IF('Inf.'!$C$10="Onsight",IF(L228="TOP",10^7+(10-J228)+(3-K228)*10,L228*10^5+(3-K228)*10),IF(L228="TOP",10^7+(3-K228)*10,L228*10^5+(3-K228)*10)),"")</f>
        <v/>
      </c>
      <c r="N228" s="8" t="str">
        <f t="shared" si="13"/>
        <v/>
      </c>
      <c r="O228" s="8" t="str">
        <f>_xlfn.IFERROR(N228*100+'Rec.'!I221,"")</f>
        <v/>
      </c>
      <c r="P228" s="8" t="str">
        <f t="shared" si="14"/>
        <v/>
      </c>
    </row>
    <row r="229" spans="1:16" ht="21.95" customHeight="1">
      <c r="A229" s="8" t="str">
        <f t="shared" si="15"/>
        <v/>
      </c>
      <c r="B229" s="8" t="str">
        <f t="shared" si="12"/>
        <v/>
      </c>
      <c r="C229" s="20" t="str">
        <f>IF('Rec.'!H222&gt;0,COUNT('Rec.'!H$2:H222),"")</f>
        <v/>
      </c>
      <c r="D229" s="21" t="str">
        <f>IF(C229&gt;'Inf.'!$I$10,"",VLOOKUP(A229,'Q1.SL'!B:F,2,FALSE))</f>
        <v/>
      </c>
      <c r="E229" s="21" t="str">
        <f>IF(C229&gt;'Inf.'!$I$10,"",VLOOKUP(A229,'Q1.SL'!B:F,3,FALSE))</f>
        <v/>
      </c>
      <c r="F229" s="20" t="str">
        <f>IF(C229&gt;'Inf.'!$I$10,"",VLOOKUP(A229,'Q1.SL'!B:F,4,FALSE))</f>
        <v/>
      </c>
      <c r="G229" s="20" t="str">
        <f>IF(C229&gt;'Inf.'!$I$10,"",VLOOKUP(A229,'Q1.SL'!B:F,5,FALSE))</f>
        <v/>
      </c>
      <c r="H229" s="42"/>
      <c r="I229" s="42"/>
      <c r="J229" s="43"/>
      <c r="K229" s="42"/>
      <c r="L229" s="12" t="str">
        <f>_xlfn.IFERROR(IF(C229&gt;'Inf.'!$I$10,"",I229),"")</f>
        <v/>
      </c>
      <c r="M229" s="8" t="str">
        <f>_xlfn.IFERROR(IF('Inf.'!$C$10="Onsight",IF(L229="TOP",10^7+(10-J229)+(3-K229)*10,L229*10^5+(3-K229)*10),IF(L229="TOP",10^7+(3-K229)*10,L229*10^5+(3-K229)*10)),"")</f>
        <v/>
      </c>
      <c r="N229" s="8" t="str">
        <f t="shared" si="13"/>
        <v/>
      </c>
      <c r="O229" s="8" t="str">
        <f>_xlfn.IFERROR(N229*100+'Rec.'!I222,"")</f>
        <v/>
      </c>
      <c r="P229" s="8" t="str">
        <f t="shared" si="14"/>
        <v/>
      </c>
    </row>
    <row r="230" spans="1:16" ht="21.95" customHeight="1">
      <c r="A230" s="8" t="str">
        <f t="shared" si="15"/>
        <v/>
      </c>
      <c r="B230" s="8" t="str">
        <f t="shared" si="12"/>
        <v/>
      </c>
      <c r="C230" s="20" t="str">
        <f>IF('Rec.'!H223&gt;0,COUNT('Rec.'!H$2:H223),"")</f>
        <v/>
      </c>
      <c r="D230" s="21" t="str">
        <f>IF(C230&gt;'Inf.'!$I$10,"",VLOOKUP(A230,'Q1.SL'!B:F,2,FALSE))</f>
        <v/>
      </c>
      <c r="E230" s="21" t="str">
        <f>IF(C230&gt;'Inf.'!$I$10,"",VLOOKUP(A230,'Q1.SL'!B:F,3,FALSE))</f>
        <v/>
      </c>
      <c r="F230" s="20" t="str">
        <f>IF(C230&gt;'Inf.'!$I$10,"",VLOOKUP(A230,'Q1.SL'!B:F,4,FALSE))</f>
        <v/>
      </c>
      <c r="G230" s="20" t="str">
        <f>IF(C230&gt;'Inf.'!$I$10,"",VLOOKUP(A230,'Q1.SL'!B:F,5,FALSE))</f>
        <v/>
      </c>
      <c r="H230" s="42"/>
      <c r="I230" s="42"/>
      <c r="J230" s="43"/>
      <c r="K230" s="42"/>
      <c r="L230" s="12" t="str">
        <f>_xlfn.IFERROR(IF(C230&gt;'Inf.'!$I$10,"",I230),"")</f>
        <v/>
      </c>
      <c r="M230" s="8" t="str">
        <f>_xlfn.IFERROR(IF('Inf.'!$C$10="Onsight",IF(L230="TOP",10^7+(10-J230)+(3-K230)*10,L230*10^5+(3-K230)*10),IF(L230="TOP",10^7+(3-K230)*10,L230*10^5+(3-K230)*10)),"")</f>
        <v/>
      </c>
      <c r="N230" s="8" t="str">
        <f t="shared" si="13"/>
        <v/>
      </c>
      <c r="O230" s="8" t="str">
        <f>_xlfn.IFERROR(N230*100+'Rec.'!I223,"")</f>
        <v/>
      </c>
      <c r="P230" s="8" t="str">
        <f t="shared" si="14"/>
        <v/>
      </c>
    </row>
    <row r="231" spans="1:16" ht="21.95" customHeight="1">
      <c r="A231" s="8" t="str">
        <f t="shared" si="15"/>
        <v/>
      </c>
      <c r="B231" s="8" t="str">
        <f t="shared" si="12"/>
        <v/>
      </c>
      <c r="C231" s="20" t="str">
        <f>IF('Rec.'!H224&gt;0,COUNT('Rec.'!H$2:H224),"")</f>
        <v/>
      </c>
      <c r="D231" s="21" t="str">
        <f>IF(C231&gt;'Inf.'!$I$10,"",VLOOKUP(A231,'Q1.SL'!B:F,2,FALSE))</f>
        <v/>
      </c>
      <c r="E231" s="21" t="str">
        <f>IF(C231&gt;'Inf.'!$I$10,"",VLOOKUP(A231,'Q1.SL'!B:F,3,FALSE))</f>
        <v/>
      </c>
      <c r="F231" s="20" t="str">
        <f>IF(C231&gt;'Inf.'!$I$10,"",VLOOKUP(A231,'Q1.SL'!B:F,4,FALSE))</f>
        <v/>
      </c>
      <c r="G231" s="20" t="str">
        <f>IF(C231&gt;'Inf.'!$I$10,"",VLOOKUP(A231,'Q1.SL'!B:F,5,FALSE))</f>
        <v/>
      </c>
      <c r="H231" s="42"/>
      <c r="I231" s="42"/>
      <c r="J231" s="43"/>
      <c r="K231" s="42"/>
      <c r="L231" s="12" t="str">
        <f>_xlfn.IFERROR(IF(C231&gt;'Inf.'!$I$10,"",I231),"")</f>
        <v/>
      </c>
      <c r="M231" s="8" t="str">
        <f>_xlfn.IFERROR(IF('Inf.'!$C$10="Onsight",IF(L231="TOP",10^7+(10-J231)+(3-K231)*10,L231*10^5+(3-K231)*10),IF(L231="TOP",10^7+(3-K231)*10,L231*10^5+(3-K231)*10)),"")</f>
        <v/>
      </c>
      <c r="N231" s="8" t="str">
        <f t="shared" si="13"/>
        <v/>
      </c>
      <c r="O231" s="8" t="str">
        <f>_xlfn.IFERROR(N231*100+'Rec.'!I224,"")</f>
        <v/>
      </c>
      <c r="P231" s="8" t="str">
        <f t="shared" si="14"/>
        <v/>
      </c>
    </row>
    <row r="232" spans="1:16" ht="21.95" customHeight="1">
      <c r="A232" s="8" t="str">
        <f t="shared" si="15"/>
        <v/>
      </c>
      <c r="B232" s="8" t="str">
        <f t="shared" si="12"/>
        <v/>
      </c>
      <c r="C232" s="20" t="str">
        <f>IF('Rec.'!H225&gt;0,COUNT('Rec.'!H$2:H225),"")</f>
        <v/>
      </c>
      <c r="D232" s="21" t="str">
        <f>IF(C232&gt;'Inf.'!$I$10,"",VLOOKUP(A232,'Q1.SL'!B:F,2,FALSE))</f>
        <v/>
      </c>
      <c r="E232" s="21" t="str">
        <f>IF(C232&gt;'Inf.'!$I$10,"",VLOOKUP(A232,'Q1.SL'!B:F,3,FALSE))</f>
        <v/>
      </c>
      <c r="F232" s="20" t="str">
        <f>IF(C232&gt;'Inf.'!$I$10,"",VLOOKUP(A232,'Q1.SL'!B:F,4,FALSE))</f>
        <v/>
      </c>
      <c r="G232" s="20" t="str">
        <f>IF(C232&gt;'Inf.'!$I$10,"",VLOOKUP(A232,'Q1.SL'!B:F,5,FALSE))</f>
        <v/>
      </c>
      <c r="H232" s="42"/>
      <c r="I232" s="42"/>
      <c r="J232" s="43"/>
      <c r="K232" s="42"/>
      <c r="L232" s="12" t="str">
        <f>_xlfn.IFERROR(IF(C232&gt;'Inf.'!$I$10,"",I232),"")</f>
        <v/>
      </c>
      <c r="M232" s="8" t="str">
        <f>_xlfn.IFERROR(IF('Inf.'!$C$10="Onsight",IF(L232="TOP",10^7+(10-J232)+(3-K232)*10,L232*10^5+(3-K232)*10),IF(L232="TOP",10^7+(3-K232)*10,L232*10^5+(3-K232)*10)),"")</f>
        <v/>
      </c>
      <c r="N232" s="8" t="str">
        <f t="shared" si="13"/>
        <v/>
      </c>
      <c r="O232" s="8" t="str">
        <f>_xlfn.IFERROR(N232*100+'Rec.'!I225,"")</f>
        <v/>
      </c>
      <c r="P232" s="8" t="str">
        <f t="shared" si="14"/>
        <v/>
      </c>
    </row>
    <row r="233" spans="1:16" ht="21.95" customHeight="1">
      <c r="A233" s="8" t="str">
        <f t="shared" si="15"/>
        <v/>
      </c>
      <c r="B233" s="8" t="str">
        <f t="shared" si="12"/>
        <v/>
      </c>
      <c r="C233" s="20" t="str">
        <f>IF('Rec.'!H226&gt;0,COUNT('Rec.'!H$2:H226),"")</f>
        <v/>
      </c>
      <c r="D233" s="21" t="str">
        <f>IF(C233&gt;'Inf.'!$I$10,"",VLOOKUP(A233,'Q1.SL'!B:F,2,FALSE))</f>
        <v/>
      </c>
      <c r="E233" s="21" t="str">
        <f>IF(C233&gt;'Inf.'!$I$10,"",VLOOKUP(A233,'Q1.SL'!B:F,3,FALSE))</f>
        <v/>
      </c>
      <c r="F233" s="20" t="str">
        <f>IF(C233&gt;'Inf.'!$I$10,"",VLOOKUP(A233,'Q1.SL'!B:F,4,FALSE))</f>
        <v/>
      </c>
      <c r="G233" s="20" t="str">
        <f>IF(C233&gt;'Inf.'!$I$10,"",VLOOKUP(A233,'Q1.SL'!B:F,5,FALSE))</f>
        <v/>
      </c>
      <c r="H233" s="42"/>
      <c r="I233" s="42"/>
      <c r="J233" s="43"/>
      <c r="K233" s="42"/>
      <c r="L233" s="12" t="str">
        <f>_xlfn.IFERROR(IF(C233&gt;'Inf.'!$I$10,"",I233),"")</f>
        <v/>
      </c>
      <c r="M233" s="8" t="str">
        <f>_xlfn.IFERROR(IF('Inf.'!$C$10="Onsight",IF(L233="TOP",10^7+(10-J233)+(3-K233)*10,L233*10^5+(3-K233)*10),IF(L233="TOP",10^7+(3-K233)*10,L233*10^5+(3-K233)*10)),"")</f>
        <v/>
      </c>
      <c r="N233" s="8" t="str">
        <f t="shared" si="13"/>
        <v/>
      </c>
      <c r="O233" s="8" t="str">
        <f>_xlfn.IFERROR(N233*100+'Rec.'!I226,"")</f>
        <v/>
      </c>
      <c r="P233" s="8" t="str">
        <f t="shared" si="14"/>
        <v/>
      </c>
    </row>
    <row r="234" spans="1:16" ht="21.95" customHeight="1">
      <c r="A234" s="8" t="str">
        <f t="shared" si="15"/>
        <v/>
      </c>
      <c r="B234" s="8" t="str">
        <f t="shared" si="12"/>
        <v/>
      </c>
      <c r="C234" s="20" t="str">
        <f>IF('Rec.'!H227&gt;0,COUNT('Rec.'!H$2:H227),"")</f>
        <v/>
      </c>
      <c r="D234" s="21" t="str">
        <f>IF(C234&gt;'Inf.'!$I$10,"",VLOOKUP(A234,'Q1.SL'!B:F,2,FALSE))</f>
        <v/>
      </c>
      <c r="E234" s="21" t="str">
        <f>IF(C234&gt;'Inf.'!$I$10,"",VLOOKUP(A234,'Q1.SL'!B:F,3,FALSE))</f>
        <v/>
      </c>
      <c r="F234" s="20" t="str">
        <f>IF(C234&gt;'Inf.'!$I$10,"",VLOOKUP(A234,'Q1.SL'!B:F,4,FALSE))</f>
        <v/>
      </c>
      <c r="G234" s="20" t="str">
        <f>IF(C234&gt;'Inf.'!$I$10,"",VLOOKUP(A234,'Q1.SL'!B:F,5,FALSE))</f>
        <v/>
      </c>
      <c r="H234" s="42"/>
      <c r="I234" s="42"/>
      <c r="J234" s="43"/>
      <c r="K234" s="42"/>
      <c r="L234" s="12" t="str">
        <f>_xlfn.IFERROR(IF(C234&gt;'Inf.'!$I$10,"",I234),"")</f>
        <v/>
      </c>
      <c r="M234" s="8" t="str">
        <f>_xlfn.IFERROR(IF('Inf.'!$C$10="Onsight",IF(L234="TOP",10^7+(10-J234)+(3-K234)*10,L234*10^5+(3-K234)*10),IF(L234="TOP",10^7+(3-K234)*10,L234*10^5+(3-K234)*10)),"")</f>
        <v/>
      </c>
      <c r="N234" s="8" t="str">
        <f t="shared" si="13"/>
        <v/>
      </c>
      <c r="O234" s="8" t="str">
        <f>_xlfn.IFERROR(N234*100+'Rec.'!I227,"")</f>
        <v/>
      </c>
      <c r="P234" s="8" t="str">
        <f t="shared" si="14"/>
        <v/>
      </c>
    </row>
    <row r="235" spans="1:16" ht="21.95" customHeight="1">
      <c r="A235" s="8" t="str">
        <f t="shared" si="15"/>
        <v/>
      </c>
      <c r="B235" s="8" t="str">
        <f t="shared" si="12"/>
        <v/>
      </c>
      <c r="C235" s="20" t="str">
        <f>IF('Rec.'!H228&gt;0,COUNT('Rec.'!H$2:H228),"")</f>
        <v/>
      </c>
      <c r="D235" s="21" t="str">
        <f>IF(C235&gt;'Inf.'!$I$10,"",VLOOKUP(A235,'Q1.SL'!B:F,2,FALSE))</f>
        <v/>
      </c>
      <c r="E235" s="21" t="str">
        <f>IF(C235&gt;'Inf.'!$I$10,"",VLOOKUP(A235,'Q1.SL'!B:F,3,FALSE))</f>
        <v/>
      </c>
      <c r="F235" s="20" t="str">
        <f>IF(C235&gt;'Inf.'!$I$10,"",VLOOKUP(A235,'Q1.SL'!B:F,4,FALSE))</f>
        <v/>
      </c>
      <c r="G235" s="20" t="str">
        <f>IF(C235&gt;'Inf.'!$I$10,"",VLOOKUP(A235,'Q1.SL'!B:F,5,FALSE))</f>
        <v/>
      </c>
      <c r="H235" s="42"/>
      <c r="I235" s="42"/>
      <c r="J235" s="43"/>
      <c r="K235" s="42"/>
      <c r="L235" s="12" t="str">
        <f>_xlfn.IFERROR(IF(C235&gt;'Inf.'!$I$10,"",I235),"")</f>
        <v/>
      </c>
      <c r="M235" s="8" t="str">
        <f>_xlfn.IFERROR(IF('Inf.'!$C$10="Onsight",IF(L235="TOP",10^7+(10-J235)+(3-K235)*10,L235*10^5+(3-K235)*10),IF(L235="TOP",10^7+(3-K235)*10,L235*10^5+(3-K235)*10)),"")</f>
        <v/>
      </c>
      <c r="N235" s="8" t="str">
        <f t="shared" si="13"/>
        <v/>
      </c>
      <c r="O235" s="8" t="str">
        <f>_xlfn.IFERROR(N235*100+'Rec.'!I228,"")</f>
        <v/>
      </c>
      <c r="P235" s="8" t="str">
        <f t="shared" si="14"/>
        <v/>
      </c>
    </row>
    <row r="236" spans="1:16" ht="21.95" customHeight="1">
      <c r="A236" s="8" t="str">
        <f t="shared" si="15"/>
        <v/>
      </c>
      <c r="B236" s="8" t="str">
        <f t="shared" si="12"/>
        <v/>
      </c>
      <c r="C236" s="20" t="str">
        <f>IF('Rec.'!H229&gt;0,COUNT('Rec.'!H$2:H229),"")</f>
        <v/>
      </c>
      <c r="D236" s="21" t="str">
        <f>IF(C236&gt;'Inf.'!$I$10,"",VLOOKUP(A236,'Q1.SL'!B:F,2,FALSE))</f>
        <v/>
      </c>
      <c r="E236" s="21" t="str">
        <f>IF(C236&gt;'Inf.'!$I$10,"",VLOOKUP(A236,'Q1.SL'!B:F,3,FALSE))</f>
        <v/>
      </c>
      <c r="F236" s="20" t="str">
        <f>IF(C236&gt;'Inf.'!$I$10,"",VLOOKUP(A236,'Q1.SL'!B:F,4,FALSE))</f>
        <v/>
      </c>
      <c r="G236" s="20" t="str">
        <f>IF(C236&gt;'Inf.'!$I$10,"",VLOOKUP(A236,'Q1.SL'!B:F,5,FALSE))</f>
        <v/>
      </c>
      <c r="H236" s="42"/>
      <c r="I236" s="42"/>
      <c r="J236" s="43"/>
      <c r="K236" s="42"/>
      <c r="L236" s="12" t="str">
        <f>_xlfn.IFERROR(IF(C236&gt;'Inf.'!$I$10,"",I236),"")</f>
        <v/>
      </c>
      <c r="M236" s="8" t="str">
        <f>_xlfn.IFERROR(IF('Inf.'!$C$10="Onsight",IF(L236="TOP",10^7+(10-J236)+(3-K236)*10,L236*10^5+(3-K236)*10),IF(L236="TOP",10^7+(3-K236)*10,L236*10^5+(3-K236)*10)),"")</f>
        <v/>
      </c>
      <c r="N236" s="8" t="str">
        <f t="shared" si="13"/>
        <v/>
      </c>
      <c r="O236" s="8" t="str">
        <f>_xlfn.IFERROR(N236*100+'Rec.'!I229,"")</f>
        <v/>
      </c>
      <c r="P236" s="8" t="str">
        <f t="shared" si="14"/>
        <v/>
      </c>
    </row>
    <row r="237" spans="1:16" ht="21.95" customHeight="1">
      <c r="A237" s="8" t="str">
        <f t="shared" si="15"/>
        <v/>
      </c>
      <c r="B237" s="8" t="str">
        <f t="shared" si="12"/>
        <v/>
      </c>
      <c r="C237" s="20" t="str">
        <f>IF('Rec.'!H230&gt;0,COUNT('Rec.'!H$2:H230),"")</f>
        <v/>
      </c>
      <c r="D237" s="21" t="str">
        <f>IF(C237&gt;'Inf.'!$I$10,"",VLOOKUP(A237,'Q1.SL'!B:F,2,FALSE))</f>
        <v/>
      </c>
      <c r="E237" s="21" t="str">
        <f>IF(C237&gt;'Inf.'!$I$10,"",VLOOKUP(A237,'Q1.SL'!B:F,3,FALSE))</f>
        <v/>
      </c>
      <c r="F237" s="20" t="str">
        <f>IF(C237&gt;'Inf.'!$I$10,"",VLOOKUP(A237,'Q1.SL'!B:F,4,FALSE))</f>
        <v/>
      </c>
      <c r="G237" s="20" t="str">
        <f>IF(C237&gt;'Inf.'!$I$10,"",VLOOKUP(A237,'Q1.SL'!B:F,5,FALSE))</f>
        <v/>
      </c>
      <c r="H237" s="42"/>
      <c r="I237" s="42"/>
      <c r="J237" s="43"/>
      <c r="K237" s="42"/>
      <c r="L237" s="12" t="str">
        <f>_xlfn.IFERROR(IF(C237&gt;'Inf.'!$I$10,"",I237),"")</f>
        <v/>
      </c>
      <c r="M237" s="8" t="str">
        <f>_xlfn.IFERROR(IF('Inf.'!$C$10="Onsight",IF(L237="TOP",10^7+(10-J237)+(3-K237)*10,L237*10^5+(3-K237)*10),IF(L237="TOP",10^7+(3-K237)*10,L237*10^5+(3-K237)*10)),"")</f>
        <v/>
      </c>
      <c r="N237" s="8" t="str">
        <f t="shared" si="13"/>
        <v/>
      </c>
      <c r="O237" s="8" t="str">
        <f>_xlfn.IFERROR(N237*100+'Rec.'!I230,"")</f>
        <v/>
      </c>
      <c r="P237" s="8" t="str">
        <f t="shared" si="14"/>
        <v/>
      </c>
    </row>
    <row r="238" spans="1:16" ht="21.95" customHeight="1">
      <c r="A238" s="8" t="str">
        <f t="shared" si="15"/>
        <v/>
      </c>
      <c r="B238" s="8" t="str">
        <f t="shared" si="12"/>
        <v/>
      </c>
      <c r="C238" s="20" t="str">
        <f>IF('Rec.'!H231&gt;0,COUNT('Rec.'!H$2:H231),"")</f>
        <v/>
      </c>
      <c r="D238" s="21" t="str">
        <f>IF(C238&gt;'Inf.'!$I$10,"",VLOOKUP(A238,'Q1.SL'!B:F,2,FALSE))</f>
        <v/>
      </c>
      <c r="E238" s="21" t="str">
        <f>IF(C238&gt;'Inf.'!$I$10,"",VLOOKUP(A238,'Q1.SL'!B:F,3,FALSE))</f>
        <v/>
      </c>
      <c r="F238" s="20" t="str">
        <f>IF(C238&gt;'Inf.'!$I$10,"",VLOOKUP(A238,'Q1.SL'!B:F,4,FALSE))</f>
        <v/>
      </c>
      <c r="G238" s="20" t="str">
        <f>IF(C238&gt;'Inf.'!$I$10,"",VLOOKUP(A238,'Q1.SL'!B:F,5,FALSE))</f>
        <v/>
      </c>
      <c r="H238" s="42"/>
      <c r="I238" s="42"/>
      <c r="J238" s="43"/>
      <c r="K238" s="42"/>
      <c r="L238" s="12" t="str">
        <f>_xlfn.IFERROR(IF(C238&gt;'Inf.'!$I$10,"",I238),"")</f>
        <v/>
      </c>
      <c r="M238" s="8" t="str">
        <f>_xlfn.IFERROR(IF('Inf.'!$C$10="Onsight",IF(L238="TOP",10^7+(10-J238)+(3-K238)*10,L238*10^5+(3-K238)*10),IF(L238="TOP",10^7+(3-K238)*10,L238*10^5+(3-K238)*10)),"")</f>
        <v/>
      </c>
      <c r="N238" s="8" t="str">
        <f t="shared" si="13"/>
        <v/>
      </c>
      <c r="O238" s="8" t="str">
        <f>_xlfn.IFERROR(N238*100+'Rec.'!I231,"")</f>
        <v/>
      </c>
      <c r="P238" s="8" t="str">
        <f t="shared" si="14"/>
        <v/>
      </c>
    </row>
    <row r="239" spans="1:16" ht="21.95" customHeight="1">
      <c r="A239" s="8" t="str">
        <f t="shared" si="15"/>
        <v/>
      </c>
      <c r="B239" s="8" t="str">
        <f t="shared" si="12"/>
        <v/>
      </c>
      <c r="C239" s="20" t="str">
        <f>IF('Rec.'!H232&gt;0,COUNT('Rec.'!H$2:H232),"")</f>
        <v/>
      </c>
      <c r="D239" s="21" t="str">
        <f>IF(C239&gt;'Inf.'!$I$10,"",VLOOKUP(A239,'Q1.SL'!B:F,2,FALSE))</f>
        <v/>
      </c>
      <c r="E239" s="21" t="str">
        <f>IF(C239&gt;'Inf.'!$I$10,"",VLOOKUP(A239,'Q1.SL'!B:F,3,FALSE))</f>
        <v/>
      </c>
      <c r="F239" s="20" t="str">
        <f>IF(C239&gt;'Inf.'!$I$10,"",VLOOKUP(A239,'Q1.SL'!B:F,4,FALSE))</f>
        <v/>
      </c>
      <c r="G239" s="20" t="str">
        <f>IF(C239&gt;'Inf.'!$I$10,"",VLOOKUP(A239,'Q1.SL'!B:F,5,FALSE))</f>
        <v/>
      </c>
      <c r="H239" s="42"/>
      <c r="I239" s="42"/>
      <c r="J239" s="43"/>
      <c r="K239" s="42"/>
      <c r="L239" s="12" t="str">
        <f>_xlfn.IFERROR(IF(C239&gt;'Inf.'!$I$10,"",I239),"")</f>
        <v/>
      </c>
      <c r="M239" s="8" t="str">
        <f>_xlfn.IFERROR(IF('Inf.'!$C$10="Onsight",IF(L239="TOP",10^7+(10-J239)+(3-K239)*10,L239*10^5+(3-K239)*10),IF(L239="TOP",10^7+(3-K239)*10,L239*10^5+(3-K239)*10)),"")</f>
        <v/>
      </c>
      <c r="N239" s="8" t="str">
        <f t="shared" si="13"/>
        <v/>
      </c>
      <c r="O239" s="8" t="str">
        <f>_xlfn.IFERROR(N239*100+'Rec.'!I232,"")</f>
        <v/>
      </c>
      <c r="P239" s="8" t="str">
        <f t="shared" si="14"/>
        <v/>
      </c>
    </row>
    <row r="240" spans="1:16" ht="21.95" customHeight="1">
      <c r="A240" s="8" t="str">
        <f t="shared" si="15"/>
        <v/>
      </c>
      <c r="B240" s="8" t="str">
        <f t="shared" si="12"/>
        <v/>
      </c>
      <c r="C240" s="20" t="str">
        <f>IF('Rec.'!H233&gt;0,COUNT('Rec.'!H$2:H233),"")</f>
        <v/>
      </c>
      <c r="D240" s="21" t="str">
        <f>IF(C240&gt;'Inf.'!$I$10,"",VLOOKUP(A240,'Q1.SL'!B:F,2,FALSE))</f>
        <v/>
      </c>
      <c r="E240" s="21" t="str">
        <f>IF(C240&gt;'Inf.'!$I$10,"",VLOOKUP(A240,'Q1.SL'!B:F,3,FALSE))</f>
        <v/>
      </c>
      <c r="F240" s="20" t="str">
        <f>IF(C240&gt;'Inf.'!$I$10,"",VLOOKUP(A240,'Q1.SL'!B:F,4,FALSE))</f>
        <v/>
      </c>
      <c r="G240" s="20" t="str">
        <f>IF(C240&gt;'Inf.'!$I$10,"",VLOOKUP(A240,'Q1.SL'!B:F,5,FALSE))</f>
        <v/>
      </c>
      <c r="H240" s="42"/>
      <c r="I240" s="42"/>
      <c r="J240" s="43"/>
      <c r="K240" s="42"/>
      <c r="L240" s="12" t="str">
        <f>_xlfn.IFERROR(IF(C240&gt;'Inf.'!$I$10,"",I240),"")</f>
        <v/>
      </c>
      <c r="M240" s="8" t="str">
        <f>_xlfn.IFERROR(IF('Inf.'!$C$10="Onsight",IF(L240="TOP",10^7+(10-J240)+(3-K240)*10,L240*10^5+(3-K240)*10),IF(L240="TOP",10^7+(3-K240)*10,L240*10^5+(3-K240)*10)),"")</f>
        <v/>
      </c>
      <c r="N240" s="8" t="str">
        <f t="shared" si="13"/>
        <v/>
      </c>
      <c r="O240" s="8" t="str">
        <f>_xlfn.IFERROR(N240*100+'Rec.'!I233,"")</f>
        <v/>
      </c>
      <c r="P240" s="8" t="str">
        <f t="shared" si="14"/>
        <v/>
      </c>
    </row>
    <row r="241" spans="1:16" ht="21.95" customHeight="1">
      <c r="A241" s="8" t="str">
        <f t="shared" si="15"/>
        <v/>
      </c>
      <c r="B241" s="8" t="str">
        <f t="shared" si="12"/>
        <v/>
      </c>
      <c r="C241" s="20" t="str">
        <f>IF('Rec.'!H234&gt;0,COUNT('Rec.'!H$2:H234),"")</f>
        <v/>
      </c>
      <c r="D241" s="21" t="str">
        <f>IF(C241&gt;'Inf.'!$I$10,"",VLOOKUP(A241,'Q1.SL'!B:F,2,FALSE))</f>
        <v/>
      </c>
      <c r="E241" s="21" t="str">
        <f>IF(C241&gt;'Inf.'!$I$10,"",VLOOKUP(A241,'Q1.SL'!B:F,3,FALSE))</f>
        <v/>
      </c>
      <c r="F241" s="20" t="str">
        <f>IF(C241&gt;'Inf.'!$I$10,"",VLOOKUP(A241,'Q1.SL'!B:F,4,FALSE))</f>
        <v/>
      </c>
      <c r="G241" s="20" t="str">
        <f>IF(C241&gt;'Inf.'!$I$10,"",VLOOKUP(A241,'Q1.SL'!B:F,5,FALSE))</f>
        <v/>
      </c>
      <c r="H241" s="42"/>
      <c r="I241" s="42"/>
      <c r="J241" s="43"/>
      <c r="K241" s="42"/>
      <c r="L241" s="12" t="str">
        <f>_xlfn.IFERROR(IF(C241&gt;'Inf.'!$I$10,"",I241),"")</f>
        <v/>
      </c>
      <c r="M241" s="8" t="str">
        <f>_xlfn.IFERROR(IF('Inf.'!$C$10="Onsight",IF(L241="TOP",10^7+(10-J241)+(3-K241)*10,L241*10^5+(3-K241)*10),IF(L241="TOP",10^7+(3-K241)*10,L241*10^5+(3-K241)*10)),"")</f>
        <v/>
      </c>
      <c r="N241" s="8" t="str">
        <f t="shared" si="13"/>
        <v/>
      </c>
      <c r="O241" s="8" t="str">
        <f>_xlfn.IFERROR(N241*100+'Rec.'!I234,"")</f>
        <v/>
      </c>
      <c r="P241" s="8" t="str">
        <f t="shared" si="14"/>
        <v/>
      </c>
    </row>
    <row r="242" spans="1:16" ht="21.95" customHeight="1">
      <c r="A242" s="8" t="str">
        <f t="shared" si="15"/>
        <v/>
      </c>
      <c r="B242" s="8" t="str">
        <f t="shared" si="12"/>
        <v/>
      </c>
      <c r="C242" s="20" t="str">
        <f>IF('Rec.'!H235&gt;0,COUNT('Rec.'!H$2:H235),"")</f>
        <v/>
      </c>
      <c r="D242" s="21" t="str">
        <f>IF(C242&gt;'Inf.'!$I$10,"",VLOOKUP(A242,'Q1.SL'!B:F,2,FALSE))</f>
        <v/>
      </c>
      <c r="E242" s="21" t="str">
        <f>IF(C242&gt;'Inf.'!$I$10,"",VLOOKUP(A242,'Q1.SL'!B:F,3,FALSE))</f>
        <v/>
      </c>
      <c r="F242" s="20" t="str">
        <f>IF(C242&gt;'Inf.'!$I$10,"",VLOOKUP(A242,'Q1.SL'!B:F,4,FALSE))</f>
        <v/>
      </c>
      <c r="G242" s="20" t="str">
        <f>IF(C242&gt;'Inf.'!$I$10,"",VLOOKUP(A242,'Q1.SL'!B:F,5,FALSE))</f>
        <v/>
      </c>
      <c r="H242" s="42"/>
      <c r="I242" s="42"/>
      <c r="J242" s="43"/>
      <c r="K242" s="42"/>
      <c r="L242" s="12" t="str">
        <f>_xlfn.IFERROR(IF(C242&gt;'Inf.'!$I$10,"",I242),"")</f>
        <v/>
      </c>
      <c r="M242" s="8" t="str">
        <f>_xlfn.IFERROR(IF('Inf.'!$C$10="Onsight",IF(L242="TOP",10^7+(10-J242)+(3-K242)*10,L242*10^5+(3-K242)*10),IF(L242="TOP",10^7+(3-K242)*10,L242*10^5+(3-K242)*10)),"")</f>
        <v/>
      </c>
      <c r="N242" s="8" t="str">
        <f t="shared" si="13"/>
        <v/>
      </c>
      <c r="O242" s="8" t="str">
        <f>_xlfn.IFERROR(N242*100+'Rec.'!I235,"")</f>
        <v/>
      </c>
      <c r="P242" s="8" t="str">
        <f t="shared" si="14"/>
        <v/>
      </c>
    </row>
    <row r="243" spans="1:16" ht="21.95" customHeight="1">
      <c r="A243" s="8" t="str">
        <f t="shared" si="15"/>
        <v/>
      </c>
      <c r="B243" s="8" t="str">
        <f t="shared" si="12"/>
        <v/>
      </c>
      <c r="C243" s="20" t="str">
        <f>IF('Rec.'!H236&gt;0,COUNT('Rec.'!H$2:H236),"")</f>
        <v/>
      </c>
      <c r="D243" s="21" t="str">
        <f>IF(C243&gt;'Inf.'!$I$10,"",VLOOKUP(A243,'Q1.SL'!B:F,2,FALSE))</f>
        <v/>
      </c>
      <c r="E243" s="21" t="str">
        <f>IF(C243&gt;'Inf.'!$I$10,"",VLOOKUP(A243,'Q1.SL'!B:F,3,FALSE))</f>
        <v/>
      </c>
      <c r="F243" s="20" t="str">
        <f>IF(C243&gt;'Inf.'!$I$10,"",VLOOKUP(A243,'Q1.SL'!B:F,4,FALSE))</f>
        <v/>
      </c>
      <c r="G243" s="20" t="str">
        <f>IF(C243&gt;'Inf.'!$I$10,"",VLOOKUP(A243,'Q1.SL'!B:F,5,FALSE))</f>
        <v/>
      </c>
      <c r="H243" s="42"/>
      <c r="I243" s="42"/>
      <c r="J243" s="43"/>
      <c r="K243" s="42"/>
      <c r="L243" s="12" t="str">
        <f>_xlfn.IFERROR(IF(C243&gt;'Inf.'!$I$10,"",I243),"")</f>
        <v/>
      </c>
      <c r="M243" s="8" t="str">
        <f>_xlfn.IFERROR(IF('Inf.'!$C$10="Onsight",IF(L243="TOP",10^7+(10-J243)+(3-K243)*10,L243*10^5+(3-K243)*10),IF(L243="TOP",10^7+(3-K243)*10,L243*10^5+(3-K243)*10)),"")</f>
        <v/>
      </c>
      <c r="N243" s="8" t="str">
        <f t="shared" si="13"/>
        <v/>
      </c>
      <c r="O243" s="8" t="str">
        <f>_xlfn.IFERROR(N243*100+'Rec.'!I236,"")</f>
        <v/>
      </c>
      <c r="P243" s="8" t="str">
        <f t="shared" si="14"/>
        <v/>
      </c>
    </row>
    <row r="244" spans="1:16" ht="21.95" customHeight="1">
      <c r="A244" s="8" t="str">
        <f t="shared" si="15"/>
        <v/>
      </c>
      <c r="B244" s="8" t="str">
        <f t="shared" si="12"/>
        <v/>
      </c>
      <c r="C244" s="20" t="str">
        <f>IF('Rec.'!H237&gt;0,COUNT('Rec.'!H$2:H237),"")</f>
        <v/>
      </c>
      <c r="D244" s="21" t="str">
        <f>IF(C244&gt;'Inf.'!$I$10,"",VLOOKUP(A244,'Q1.SL'!B:F,2,FALSE))</f>
        <v/>
      </c>
      <c r="E244" s="21" t="str">
        <f>IF(C244&gt;'Inf.'!$I$10,"",VLOOKUP(A244,'Q1.SL'!B:F,3,FALSE))</f>
        <v/>
      </c>
      <c r="F244" s="20" t="str">
        <f>IF(C244&gt;'Inf.'!$I$10,"",VLOOKUP(A244,'Q1.SL'!B:F,4,FALSE))</f>
        <v/>
      </c>
      <c r="G244" s="20" t="str">
        <f>IF(C244&gt;'Inf.'!$I$10,"",VLOOKUP(A244,'Q1.SL'!B:F,5,FALSE))</f>
        <v/>
      </c>
      <c r="H244" s="42"/>
      <c r="I244" s="42"/>
      <c r="J244" s="43"/>
      <c r="K244" s="42"/>
      <c r="L244" s="12" t="str">
        <f>_xlfn.IFERROR(IF(C244&gt;'Inf.'!$I$10,"",I244),"")</f>
        <v/>
      </c>
      <c r="M244" s="8" t="str">
        <f>_xlfn.IFERROR(IF('Inf.'!$C$10="Onsight",IF(L244="TOP",10^7+(10-J244)+(3-K244)*10,L244*10^5+(3-K244)*10),IF(L244="TOP",10^7+(3-K244)*10,L244*10^5+(3-K244)*10)),"")</f>
        <v/>
      </c>
      <c r="N244" s="8" t="str">
        <f t="shared" si="13"/>
        <v/>
      </c>
      <c r="O244" s="8" t="str">
        <f>_xlfn.IFERROR(N244*100+'Rec.'!I237,"")</f>
        <v/>
      </c>
      <c r="P244" s="8" t="str">
        <f t="shared" si="14"/>
        <v/>
      </c>
    </row>
    <row r="245" spans="1:16" ht="21.95" customHeight="1">
      <c r="A245" s="8" t="str">
        <f t="shared" si="15"/>
        <v/>
      </c>
      <c r="B245" s="8" t="str">
        <f t="shared" si="12"/>
        <v/>
      </c>
      <c r="C245" s="20" t="str">
        <f>IF('Rec.'!H238&gt;0,COUNT('Rec.'!H$2:H238),"")</f>
        <v/>
      </c>
      <c r="D245" s="21" t="str">
        <f>IF(C245&gt;'Inf.'!$I$10,"",VLOOKUP(A245,'Q1.SL'!B:F,2,FALSE))</f>
        <v/>
      </c>
      <c r="E245" s="21" t="str">
        <f>IF(C245&gt;'Inf.'!$I$10,"",VLOOKUP(A245,'Q1.SL'!B:F,3,FALSE))</f>
        <v/>
      </c>
      <c r="F245" s="20" t="str">
        <f>IF(C245&gt;'Inf.'!$I$10,"",VLOOKUP(A245,'Q1.SL'!B:F,4,FALSE))</f>
        <v/>
      </c>
      <c r="G245" s="20" t="str">
        <f>IF(C245&gt;'Inf.'!$I$10,"",VLOOKUP(A245,'Q1.SL'!B:F,5,FALSE))</f>
        <v/>
      </c>
      <c r="H245" s="42"/>
      <c r="I245" s="42"/>
      <c r="J245" s="43"/>
      <c r="K245" s="42"/>
      <c r="L245" s="12" t="str">
        <f>_xlfn.IFERROR(IF(C245&gt;'Inf.'!$I$10,"",I245),"")</f>
        <v/>
      </c>
      <c r="M245" s="8" t="str">
        <f>_xlfn.IFERROR(IF('Inf.'!$C$10="Onsight",IF(L245="TOP",10^7+(10-J245)+(3-K245)*10,L245*10^5+(3-K245)*10),IF(L245="TOP",10^7+(3-K245)*10,L245*10^5+(3-K245)*10)),"")</f>
        <v/>
      </c>
      <c r="N245" s="8" t="str">
        <f t="shared" si="13"/>
        <v/>
      </c>
      <c r="O245" s="8" t="str">
        <f>_xlfn.IFERROR(N245*100+'Rec.'!I238,"")</f>
        <v/>
      </c>
      <c r="P245" s="8" t="str">
        <f t="shared" si="14"/>
        <v/>
      </c>
    </row>
    <row r="246" spans="1:16" ht="21.95" customHeight="1">
      <c r="A246" s="8" t="str">
        <f t="shared" si="15"/>
        <v/>
      </c>
      <c r="B246" s="8" t="str">
        <f t="shared" si="12"/>
        <v/>
      </c>
      <c r="C246" s="20" t="str">
        <f>IF('Rec.'!H239&gt;0,COUNT('Rec.'!H$2:H239),"")</f>
        <v/>
      </c>
      <c r="D246" s="21" t="str">
        <f>IF(C246&gt;'Inf.'!$I$10,"",VLOOKUP(A246,'Q1.SL'!B:F,2,FALSE))</f>
        <v/>
      </c>
      <c r="E246" s="21" t="str">
        <f>IF(C246&gt;'Inf.'!$I$10,"",VLOOKUP(A246,'Q1.SL'!B:F,3,FALSE))</f>
        <v/>
      </c>
      <c r="F246" s="20" t="str">
        <f>IF(C246&gt;'Inf.'!$I$10,"",VLOOKUP(A246,'Q1.SL'!B:F,4,FALSE))</f>
        <v/>
      </c>
      <c r="G246" s="20" t="str">
        <f>IF(C246&gt;'Inf.'!$I$10,"",VLOOKUP(A246,'Q1.SL'!B:F,5,FALSE))</f>
        <v/>
      </c>
      <c r="H246" s="42"/>
      <c r="I246" s="42"/>
      <c r="J246" s="43"/>
      <c r="K246" s="42"/>
      <c r="L246" s="12" t="str">
        <f>_xlfn.IFERROR(IF(C246&gt;'Inf.'!$I$10,"",I246),"")</f>
        <v/>
      </c>
      <c r="M246" s="8" t="str">
        <f>_xlfn.IFERROR(IF('Inf.'!$C$10="Onsight",IF(L246="TOP",10^7+(10-J246)+(3-K246)*10,L246*10^5+(3-K246)*10),IF(L246="TOP",10^7+(3-K246)*10,L246*10^5+(3-K246)*10)),"")</f>
        <v/>
      </c>
      <c r="N246" s="8" t="str">
        <f t="shared" si="13"/>
        <v/>
      </c>
      <c r="O246" s="8" t="str">
        <f>_xlfn.IFERROR(N246*100+'Rec.'!I239,"")</f>
        <v/>
      </c>
      <c r="P246" s="8" t="str">
        <f t="shared" si="14"/>
        <v/>
      </c>
    </row>
    <row r="247" spans="1:16" ht="21.95" customHeight="1">
      <c r="A247" s="8" t="str">
        <f t="shared" si="15"/>
        <v/>
      </c>
      <c r="B247" s="8" t="str">
        <f t="shared" si="12"/>
        <v/>
      </c>
      <c r="C247" s="20" t="str">
        <f>IF('Rec.'!H240&gt;0,COUNT('Rec.'!H$2:H240),"")</f>
        <v/>
      </c>
      <c r="D247" s="21" t="str">
        <f>IF(C247&gt;'Inf.'!$I$10,"",VLOOKUP(A247,'Q1.SL'!B:F,2,FALSE))</f>
        <v/>
      </c>
      <c r="E247" s="21" t="str">
        <f>IF(C247&gt;'Inf.'!$I$10,"",VLOOKUP(A247,'Q1.SL'!B:F,3,FALSE))</f>
        <v/>
      </c>
      <c r="F247" s="20" t="str">
        <f>IF(C247&gt;'Inf.'!$I$10,"",VLOOKUP(A247,'Q1.SL'!B:F,4,FALSE))</f>
        <v/>
      </c>
      <c r="G247" s="20" t="str">
        <f>IF(C247&gt;'Inf.'!$I$10,"",VLOOKUP(A247,'Q1.SL'!B:F,5,FALSE))</f>
        <v/>
      </c>
      <c r="H247" s="42"/>
      <c r="I247" s="42"/>
      <c r="J247" s="43"/>
      <c r="K247" s="42"/>
      <c r="L247" s="12" t="str">
        <f>_xlfn.IFERROR(IF(C247&gt;'Inf.'!$I$10,"",I247),"")</f>
        <v/>
      </c>
      <c r="M247" s="8" t="str">
        <f>_xlfn.IFERROR(IF('Inf.'!$C$10="Onsight",IF(L247="TOP",10^7+(10-J247)+(3-K247)*10,L247*10^5+(3-K247)*10),IF(L247="TOP",10^7+(3-K247)*10,L247*10^5+(3-K247)*10)),"")</f>
        <v/>
      </c>
      <c r="N247" s="8" t="str">
        <f t="shared" si="13"/>
        <v/>
      </c>
      <c r="O247" s="8" t="str">
        <f>_xlfn.IFERROR(N247*100+'Rec.'!I240,"")</f>
        <v/>
      </c>
      <c r="P247" s="8" t="str">
        <f t="shared" si="14"/>
        <v/>
      </c>
    </row>
    <row r="248" spans="1:16" ht="21.95" customHeight="1">
      <c r="A248" s="8" t="str">
        <f t="shared" si="15"/>
        <v/>
      </c>
      <c r="B248" s="8" t="str">
        <f t="shared" si="12"/>
        <v/>
      </c>
      <c r="C248" s="20" t="str">
        <f>IF('Rec.'!H241&gt;0,COUNT('Rec.'!H$2:H241),"")</f>
        <v/>
      </c>
      <c r="D248" s="21" t="str">
        <f>IF(C248&gt;'Inf.'!$I$10,"",VLOOKUP(A248,'Q1.SL'!B:F,2,FALSE))</f>
        <v/>
      </c>
      <c r="E248" s="21" t="str">
        <f>IF(C248&gt;'Inf.'!$I$10,"",VLOOKUP(A248,'Q1.SL'!B:F,3,FALSE))</f>
        <v/>
      </c>
      <c r="F248" s="20" t="str">
        <f>IF(C248&gt;'Inf.'!$I$10,"",VLOOKUP(A248,'Q1.SL'!B:F,4,FALSE))</f>
        <v/>
      </c>
      <c r="G248" s="20" t="str">
        <f>IF(C248&gt;'Inf.'!$I$10,"",VLOOKUP(A248,'Q1.SL'!B:F,5,FALSE))</f>
        <v/>
      </c>
      <c r="H248" s="42"/>
      <c r="I248" s="42"/>
      <c r="J248" s="43"/>
      <c r="K248" s="42"/>
      <c r="L248" s="12" t="str">
        <f>_xlfn.IFERROR(IF(C248&gt;'Inf.'!$I$10,"",I248),"")</f>
        <v/>
      </c>
      <c r="M248" s="8" t="str">
        <f>_xlfn.IFERROR(IF('Inf.'!$C$10="Onsight",IF(L248="TOP",10^7+(10-J248)+(3-K248)*10,L248*10^5+(3-K248)*10),IF(L248="TOP",10^7+(3-K248)*10,L248*10^5+(3-K248)*10)),"")</f>
        <v/>
      </c>
      <c r="N248" s="8" t="str">
        <f t="shared" si="13"/>
        <v/>
      </c>
      <c r="O248" s="8" t="str">
        <f>_xlfn.IFERROR(N248*100+'Rec.'!I241,"")</f>
        <v/>
      </c>
      <c r="P248" s="8" t="str">
        <f t="shared" si="14"/>
        <v/>
      </c>
    </row>
    <row r="249" spans="1:16" ht="21.95" customHeight="1">
      <c r="A249" s="8" t="str">
        <f t="shared" si="15"/>
        <v/>
      </c>
      <c r="B249" s="8" t="str">
        <f t="shared" si="12"/>
        <v/>
      </c>
      <c r="C249" s="20" t="str">
        <f>IF('Rec.'!H242&gt;0,COUNT('Rec.'!H$2:H242),"")</f>
        <v/>
      </c>
      <c r="D249" s="21" t="str">
        <f>IF(C249&gt;'Inf.'!$I$10,"",VLOOKUP(A249,'Q1.SL'!B:F,2,FALSE))</f>
        <v/>
      </c>
      <c r="E249" s="21" t="str">
        <f>IF(C249&gt;'Inf.'!$I$10,"",VLOOKUP(A249,'Q1.SL'!B:F,3,FALSE))</f>
        <v/>
      </c>
      <c r="F249" s="20" t="str">
        <f>IF(C249&gt;'Inf.'!$I$10,"",VLOOKUP(A249,'Q1.SL'!B:F,4,FALSE))</f>
        <v/>
      </c>
      <c r="G249" s="20" t="str">
        <f>IF(C249&gt;'Inf.'!$I$10,"",VLOOKUP(A249,'Q1.SL'!B:F,5,FALSE))</f>
        <v/>
      </c>
      <c r="H249" s="42"/>
      <c r="I249" s="42"/>
      <c r="J249" s="43"/>
      <c r="K249" s="42"/>
      <c r="L249" s="12" t="str">
        <f>_xlfn.IFERROR(IF(C249&gt;'Inf.'!$I$10,"",I249),"")</f>
        <v/>
      </c>
      <c r="M249" s="8" t="str">
        <f>_xlfn.IFERROR(IF('Inf.'!$C$10="Onsight",IF(L249="TOP",10^7+(10-J249)+(3-K249)*10,L249*10^5+(3-K249)*10),IF(L249="TOP",10^7+(3-K249)*10,L249*10^5+(3-K249)*10)),"")</f>
        <v/>
      </c>
      <c r="N249" s="8" t="str">
        <f t="shared" si="13"/>
        <v/>
      </c>
      <c r="O249" s="8" t="str">
        <f>_xlfn.IFERROR(N249*100+'Rec.'!I242,"")</f>
        <v/>
      </c>
      <c r="P249" s="8" t="str">
        <f t="shared" si="14"/>
        <v/>
      </c>
    </row>
    <row r="250" spans="1:16" ht="21.95" customHeight="1">
      <c r="A250" s="8" t="str">
        <f t="shared" si="15"/>
        <v/>
      </c>
      <c r="B250" s="8" t="str">
        <f t="shared" si="12"/>
        <v/>
      </c>
      <c r="C250" s="20" t="str">
        <f>IF('Rec.'!H243&gt;0,COUNT('Rec.'!H$2:H243),"")</f>
        <v/>
      </c>
      <c r="D250" s="21" t="str">
        <f>IF(C250&gt;'Inf.'!$I$10,"",VLOOKUP(A250,'Q1.SL'!B:F,2,FALSE))</f>
        <v/>
      </c>
      <c r="E250" s="21" t="str">
        <f>IF(C250&gt;'Inf.'!$I$10,"",VLOOKUP(A250,'Q1.SL'!B:F,3,FALSE))</f>
        <v/>
      </c>
      <c r="F250" s="20" t="str">
        <f>IF(C250&gt;'Inf.'!$I$10,"",VLOOKUP(A250,'Q1.SL'!B:F,4,FALSE))</f>
        <v/>
      </c>
      <c r="G250" s="20" t="str">
        <f>IF(C250&gt;'Inf.'!$I$10,"",VLOOKUP(A250,'Q1.SL'!B:F,5,FALSE))</f>
        <v/>
      </c>
      <c r="H250" s="42"/>
      <c r="I250" s="42"/>
      <c r="J250" s="43"/>
      <c r="K250" s="42"/>
      <c r="L250" s="12" t="str">
        <f>_xlfn.IFERROR(IF(C250&gt;'Inf.'!$I$10,"",I250),"")</f>
        <v/>
      </c>
      <c r="M250" s="8" t="str">
        <f>_xlfn.IFERROR(IF('Inf.'!$C$10="Onsight",IF(L250="TOP",10^7+(10-J250)+(3-K250)*10,L250*10^5+(3-K250)*10),IF(L250="TOP",10^7+(3-K250)*10,L250*10^5+(3-K250)*10)),"")</f>
        <v/>
      </c>
      <c r="N250" s="8" t="str">
        <f t="shared" si="13"/>
        <v/>
      </c>
      <c r="O250" s="8" t="str">
        <f>_xlfn.IFERROR(N250*100+'Rec.'!I243,"")</f>
        <v/>
      </c>
      <c r="P250" s="8" t="str">
        <f t="shared" si="14"/>
        <v/>
      </c>
    </row>
    <row r="251" spans="1:16" ht="21.95" customHeight="1">
      <c r="A251" s="8" t="str">
        <f t="shared" si="15"/>
        <v/>
      </c>
      <c r="B251" s="8" t="str">
        <f t="shared" si="12"/>
        <v/>
      </c>
      <c r="C251" s="20" t="str">
        <f>IF('Rec.'!H244&gt;0,COUNT('Rec.'!H$2:H244),"")</f>
        <v/>
      </c>
      <c r="D251" s="21" t="str">
        <f>IF(C251&gt;'Inf.'!$I$10,"",VLOOKUP(A251,'Q1.SL'!B:F,2,FALSE))</f>
        <v/>
      </c>
      <c r="E251" s="21" t="str">
        <f>IF(C251&gt;'Inf.'!$I$10,"",VLOOKUP(A251,'Q1.SL'!B:F,3,FALSE))</f>
        <v/>
      </c>
      <c r="F251" s="20" t="str">
        <f>IF(C251&gt;'Inf.'!$I$10,"",VLOOKUP(A251,'Q1.SL'!B:F,4,FALSE))</f>
        <v/>
      </c>
      <c r="G251" s="20" t="str">
        <f>IF(C251&gt;'Inf.'!$I$10,"",VLOOKUP(A251,'Q1.SL'!B:F,5,FALSE))</f>
        <v/>
      </c>
      <c r="H251" s="42"/>
      <c r="I251" s="42"/>
      <c r="J251" s="43"/>
      <c r="K251" s="42"/>
      <c r="L251" s="12" t="str">
        <f>_xlfn.IFERROR(IF(C251&gt;'Inf.'!$I$10,"",I251),"")</f>
        <v/>
      </c>
      <c r="M251" s="8" t="str">
        <f>_xlfn.IFERROR(IF('Inf.'!$C$10="Onsight",IF(L251="TOP",10^7+(10-J251)+(3-K251)*10,L251*10^5+(3-K251)*10),IF(L251="TOP",10^7+(3-K251)*10,L251*10^5+(3-K251)*10)),"")</f>
        <v/>
      </c>
      <c r="N251" s="8" t="str">
        <f t="shared" si="13"/>
        <v/>
      </c>
      <c r="O251" s="8" t="str">
        <f>_xlfn.IFERROR(N251*100+'Rec.'!I244,"")</f>
        <v/>
      </c>
      <c r="P251" s="8" t="str">
        <f t="shared" si="14"/>
        <v/>
      </c>
    </row>
    <row r="252" spans="1:16" ht="21.95" customHeight="1">
      <c r="A252" s="8" t="str">
        <f t="shared" si="15"/>
        <v/>
      </c>
      <c r="B252" s="8" t="str">
        <f t="shared" si="12"/>
        <v/>
      </c>
      <c r="C252" s="20" t="str">
        <f>IF('Rec.'!H245&gt;0,COUNT('Rec.'!H$2:H245),"")</f>
        <v/>
      </c>
      <c r="D252" s="21" t="str">
        <f>IF(C252&gt;'Inf.'!$I$10,"",VLOOKUP(A252,'Q1.SL'!B:F,2,FALSE))</f>
        <v/>
      </c>
      <c r="E252" s="21" t="str">
        <f>IF(C252&gt;'Inf.'!$I$10,"",VLOOKUP(A252,'Q1.SL'!B:F,3,FALSE))</f>
        <v/>
      </c>
      <c r="F252" s="20" t="str">
        <f>IF(C252&gt;'Inf.'!$I$10,"",VLOOKUP(A252,'Q1.SL'!B:F,4,FALSE))</f>
        <v/>
      </c>
      <c r="G252" s="20" t="str">
        <f>IF(C252&gt;'Inf.'!$I$10,"",VLOOKUP(A252,'Q1.SL'!B:F,5,FALSE))</f>
        <v/>
      </c>
      <c r="H252" s="42"/>
      <c r="I252" s="42"/>
      <c r="J252" s="43"/>
      <c r="K252" s="42"/>
      <c r="L252" s="12" t="str">
        <f>_xlfn.IFERROR(IF(C252&gt;'Inf.'!$I$10,"",I252),"")</f>
        <v/>
      </c>
      <c r="M252" s="8" t="str">
        <f>_xlfn.IFERROR(IF('Inf.'!$C$10="Onsight",IF(L252="TOP",10^7+(10-J252)+(3-K252)*10,L252*10^5+(3-K252)*10),IF(L252="TOP",10^7+(3-K252)*10,L252*10^5+(3-K252)*10)),"")</f>
        <v/>
      </c>
      <c r="N252" s="8" t="str">
        <f t="shared" si="13"/>
        <v/>
      </c>
      <c r="O252" s="8" t="str">
        <f>_xlfn.IFERROR(N252*100+'Rec.'!I245,"")</f>
        <v/>
      </c>
      <c r="P252" s="8" t="str">
        <f t="shared" si="14"/>
        <v/>
      </c>
    </row>
    <row r="253" spans="1:16" ht="21.95" customHeight="1">
      <c r="A253" s="8" t="str">
        <f t="shared" si="15"/>
        <v/>
      </c>
      <c r="B253" s="8" t="str">
        <f t="shared" si="12"/>
        <v/>
      </c>
      <c r="C253" s="20" t="str">
        <f>IF('Rec.'!H246&gt;0,COUNT('Rec.'!H$2:H246),"")</f>
        <v/>
      </c>
      <c r="D253" s="21" t="str">
        <f>IF(C253&gt;'Inf.'!$I$10,"",VLOOKUP(A253,'Q1.SL'!B:F,2,FALSE))</f>
        <v/>
      </c>
      <c r="E253" s="21" t="str">
        <f>IF(C253&gt;'Inf.'!$I$10,"",VLOOKUP(A253,'Q1.SL'!B:F,3,FALSE))</f>
        <v/>
      </c>
      <c r="F253" s="20" t="str">
        <f>IF(C253&gt;'Inf.'!$I$10,"",VLOOKUP(A253,'Q1.SL'!B:F,4,FALSE))</f>
        <v/>
      </c>
      <c r="G253" s="20" t="str">
        <f>IF(C253&gt;'Inf.'!$I$10,"",VLOOKUP(A253,'Q1.SL'!B:F,5,FALSE))</f>
        <v/>
      </c>
      <c r="H253" s="42"/>
      <c r="I253" s="42"/>
      <c r="J253" s="43"/>
      <c r="K253" s="42"/>
      <c r="L253" s="12" t="str">
        <f>_xlfn.IFERROR(IF(C253&gt;'Inf.'!$I$10,"",I253),"")</f>
        <v/>
      </c>
      <c r="M253" s="8" t="str">
        <f>_xlfn.IFERROR(IF('Inf.'!$C$10="Onsight",IF(L253="TOP",10^7+(10-J253)+(3-K253)*10,L253*10^5+(3-K253)*10),IF(L253="TOP",10^7+(3-K253)*10,L253*10^5+(3-K253)*10)),"")</f>
        <v/>
      </c>
      <c r="N253" s="8" t="str">
        <f t="shared" si="13"/>
        <v/>
      </c>
      <c r="O253" s="8" t="str">
        <f>_xlfn.IFERROR(N253*100+'Rec.'!I246,"")</f>
        <v/>
      </c>
      <c r="P253" s="8" t="str">
        <f t="shared" si="14"/>
        <v/>
      </c>
    </row>
    <row r="254" spans="1:16" ht="21.95" customHeight="1">
      <c r="A254" s="8" t="str">
        <f t="shared" si="15"/>
        <v/>
      </c>
      <c r="B254" s="8" t="str">
        <f t="shared" si="12"/>
        <v/>
      </c>
      <c r="C254" s="20" t="str">
        <f>IF('Rec.'!H247&gt;0,COUNT('Rec.'!H$2:H247),"")</f>
        <v/>
      </c>
      <c r="D254" s="21" t="str">
        <f>IF(C254&gt;'Inf.'!$I$10,"",VLOOKUP(A254,'Q1.SL'!B:F,2,FALSE))</f>
        <v/>
      </c>
      <c r="E254" s="21" t="str">
        <f>IF(C254&gt;'Inf.'!$I$10,"",VLOOKUP(A254,'Q1.SL'!B:F,3,FALSE))</f>
        <v/>
      </c>
      <c r="F254" s="20" t="str">
        <f>IF(C254&gt;'Inf.'!$I$10,"",VLOOKUP(A254,'Q1.SL'!B:F,4,FALSE))</f>
        <v/>
      </c>
      <c r="G254" s="20" t="str">
        <f>IF(C254&gt;'Inf.'!$I$10,"",VLOOKUP(A254,'Q1.SL'!B:F,5,FALSE))</f>
        <v/>
      </c>
      <c r="H254" s="42"/>
      <c r="I254" s="42"/>
      <c r="J254" s="43"/>
      <c r="K254" s="42"/>
      <c r="L254" s="12" t="str">
        <f>_xlfn.IFERROR(IF(C254&gt;'Inf.'!$I$10,"",I254),"")</f>
        <v/>
      </c>
      <c r="M254" s="8" t="str">
        <f>_xlfn.IFERROR(IF('Inf.'!$C$10="Onsight",IF(L254="TOP",10^7+(10-J254)+(3-K254)*10,L254*10^5+(3-K254)*10),IF(L254="TOP",10^7+(3-K254)*10,L254*10^5+(3-K254)*10)),"")</f>
        <v/>
      </c>
      <c r="N254" s="8" t="str">
        <f t="shared" si="13"/>
        <v/>
      </c>
      <c r="O254" s="8" t="str">
        <f>_xlfn.IFERROR(N254*100+'Rec.'!I247,"")</f>
        <v/>
      </c>
      <c r="P254" s="8" t="str">
        <f t="shared" si="14"/>
        <v/>
      </c>
    </row>
    <row r="255" spans="1:16" ht="21.95" customHeight="1">
      <c r="A255" s="8" t="str">
        <f t="shared" si="15"/>
        <v/>
      </c>
      <c r="B255" s="8" t="str">
        <f t="shared" si="12"/>
        <v/>
      </c>
      <c r="C255" s="20" t="str">
        <f>IF('Rec.'!H248&gt;0,COUNT('Rec.'!H$2:H248),"")</f>
        <v/>
      </c>
      <c r="D255" s="21" t="str">
        <f>IF(C255&gt;'Inf.'!$I$10,"",VLOOKUP(A255,'Q1.SL'!B:F,2,FALSE))</f>
        <v/>
      </c>
      <c r="E255" s="21" t="str">
        <f>IF(C255&gt;'Inf.'!$I$10,"",VLOOKUP(A255,'Q1.SL'!B:F,3,FALSE))</f>
        <v/>
      </c>
      <c r="F255" s="20" t="str">
        <f>IF(C255&gt;'Inf.'!$I$10,"",VLOOKUP(A255,'Q1.SL'!B:F,4,FALSE))</f>
        <v/>
      </c>
      <c r="G255" s="20" t="str">
        <f>IF(C255&gt;'Inf.'!$I$10,"",VLOOKUP(A255,'Q1.SL'!B:F,5,FALSE))</f>
        <v/>
      </c>
      <c r="H255" s="42"/>
      <c r="I255" s="42"/>
      <c r="J255" s="43"/>
      <c r="K255" s="42"/>
      <c r="L255" s="12" t="str">
        <f>_xlfn.IFERROR(IF(C255&gt;'Inf.'!$I$10,"",I255),"")</f>
        <v/>
      </c>
      <c r="M255" s="8" t="str">
        <f>_xlfn.IFERROR(IF('Inf.'!$C$10="Onsight",IF(L255="TOP",10^7+(10-J255)+(3-K255)*10,L255*10^5+(3-K255)*10),IF(L255="TOP",10^7+(3-K255)*10,L255*10^5+(3-K255)*10)),"")</f>
        <v/>
      </c>
      <c r="N255" s="8" t="str">
        <f t="shared" si="13"/>
        <v/>
      </c>
      <c r="O255" s="8" t="str">
        <f>_xlfn.IFERROR(N255*100+'Rec.'!I248,"")</f>
        <v/>
      </c>
      <c r="P255" s="8" t="str">
        <f t="shared" si="14"/>
        <v/>
      </c>
    </row>
    <row r="256" spans="1:16" ht="21.95" customHeight="1">
      <c r="A256" s="8" t="str">
        <f t="shared" si="15"/>
        <v/>
      </c>
      <c r="B256" s="8" t="str">
        <f t="shared" si="12"/>
        <v/>
      </c>
      <c r="C256" s="20" t="str">
        <f>IF('Rec.'!H249&gt;0,COUNT('Rec.'!H$2:H249),"")</f>
        <v/>
      </c>
      <c r="D256" s="21" t="str">
        <f>IF(C256&gt;'Inf.'!$I$10,"",VLOOKUP(A256,'Q1.SL'!B:F,2,FALSE))</f>
        <v/>
      </c>
      <c r="E256" s="21" t="str">
        <f>IF(C256&gt;'Inf.'!$I$10,"",VLOOKUP(A256,'Q1.SL'!B:F,3,FALSE))</f>
        <v/>
      </c>
      <c r="F256" s="20" t="str">
        <f>IF(C256&gt;'Inf.'!$I$10,"",VLOOKUP(A256,'Q1.SL'!B:F,4,FALSE))</f>
        <v/>
      </c>
      <c r="G256" s="20" t="str">
        <f>IF(C256&gt;'Inf.'!$I$10,"",VLOOKUP(A256,'Q1.SL'!B:F,5,FALSE))</f>
        <v/>
      </c>
      <c r="H256" s="42"/>
      <c r="I256" s="42"/>
      <c r="J256" s="43"/>
      <c r="K256" s="42"/>
      <c r="L256" s="12" t="str">
        <f>_xlfn.IFERROR(IF(C256&gt;'Inf.'!$I$10,"",I256),"")</f>
        <v/>
      </c>
      <c r="M256" s="8" t="str">
        <f>_xlfn.IFERROR(IF('Inf.'!$C$10="Onsight",IF(L256="TOP",10^7+(10-J256)+(3-K256)*10,L256*10^5+(3-K256)*10),IF(L256="TOP",10^7+(3-K256)*10,L256*10^5+(3-K256)*10)),"")</f>
        <v/>
      </c>
      <c r="N256" s="8" t="str">
        <f t="shared" si="13"/>
        <v/>
      </c>
      <c r="O256" s="8" t="str">
        <f>_xlfn.IFERROR(N256*100+'Rec.'!I249,"")</f>
        <v/>
      </c>
      <c r="P256" s="8" t="str">
        <f t="shared" si="14"/>
        <v/>
      </c>
    </row>
    <row r="257" spans="1:16" ht="21.95" customHeight="1">
      <c r="A257" s="8" t="str">
        <f t="shared" si="15"/>
        <v/>
      </c>
      <c r="B257" s="8" t="str">
        <f t="shared" si="12"/>
        <v/>
      </c>
      <c r="C257" s="20" t="str">
        <f>IF('Rec.'!H250&gt;0,COUNT('Rec.'!H$2:H250),"")</f>
        <v/>
      </c>
      <c r="D257" s="21" t="str">
        <f>IF(C257&gt;'Inf.'!$I$10,"",VLOOKUP(A257,'Q1.SL'!B:F,2,FALSE))</f>
        <v/>
      </c>
      <c r="E257" s="21" t="str">
        <f>IF(C257&gt;'Inf.'!$I$10,"",VLOOKUP(A257,'Q1.SL'!B:F,3,FALSE))</f>
        <v/>
      </c>
      <c r="F257" s="20" t="str">
        <f>IF(C257&gt;'Inf.'!$I$10,"",VLOOKUP(A257,'Q1.SL'!B:F,4,FALSE))</f>
        <v/>
      </c>
      <c r="G257" s="20" t="str">
        <f>IF(C257&gt;'Inf.'!$I$10,"",VLOOKUP(A257,'Q1.SL'!B:F,5,FALSE))</f>
        <v/>
      </c>
      <c r="H257" s="42"/>
      <c r="I257" s="42"/>
      <c r="J257" s="43"/>
      <c r="K257" s="42"/>
      <c r="L257" s="12" t="str">
        <f>_xlfn.IFERROR(IF(C257&gt;'Inf.'!$I$10,"",I257),"")</f>
        <v/>
      </c>
      <c r="M257" s="8" t="str">
        <f>_xlfn.IFERROR(IF('Inf.'!$C$10="Onsight",IF(L257="TOP",10^7+(10-J257)+(3-K257)*10,L257*10^5+(3-K257)*10),IF(L257="TOP",10^7+(3-K257)*10,L257*10^5+(3-K257)*10)),"")</f>
        <v/>
      </c>
      <c r="N257" s="8" t="str">
        <f t="shared" si="13"/>
        <v/>
      </c>
      <c r="O257" s="8" t="str">
        <f>_xlfn.IFERROR(N257*100+'Rec.'!I250,"")</f>
        <v/>
      </c>
      <c r="P257" s="8" t="str">
        <f t="shared" si="14"/>
        <v/>
      </c>
    </row>
    <row r="258" spans="1:16" ht="21.95" customHeight="1">
      <c r="A258" s="8" t="str">
        <f t="shared" si="15"/>
        <v/>
      </c>
      <c r="B258" s="8" t="str">
        <f t="shared" si="12"/>
        <v/>
      </c>
      <c r="C258" s="20" t="str">
        <f>IF('Rec.'!H251&gt;0,COUNT('Rec.'!H$2:H251),"")</f>
        <v/>
      </c>
      <c r="D258" s="21" t="str">
        <f>IF(C258&gt;'Inf.'!$I$10,"",VLOOKUP(A258,'Q1.SL'!B:F,2,FALSE))</f>
        <v/>
      </c>
      <c r="E258" s="21" t="str">
        <f>IF(C258&gt;'Inf.'!$I$10,"",VLOOKUP(A258,'Q1.SL'!B:F,3,FALSE))</f>
        <v/>
      </c>
      <c r="F258" s="20" t="str">
        <f>IF(C258&gt;'Inf.'!$I$10,"",VLOOKUP(A258,'Q1.SL'!B:F,4,FALSE))</f>
        <v/>
      </c>
      <c r="G258" s="20" t="str">
        <f>IF(C258&gt;'Inf.'!$I$10,"",VLOOKUP(A258,'Q1.SL'!B:F,5,FALSE))</f>
        <v/>
      </c>
      <c r="H258" s="42"/>
      <c r="I258" s="42"/>
      <c r="J258" s="43"/>
      <c r="K258" s="42"/>
      <c r="L258" s="12" t="str">
        <f>_xlfn.IFERROR(IF(C258&gt;'Inf.'!$I$10,"",I258),"")</f>
        <v/>
      </c>
      <c r="M258" s="8" t="str">
        <f>_xlfn.IFERROR(IF('Inf.'!$C$10="Onsight",IF(L258="TOP",10^7+(10-J258)+(3-K258)*10,L258*10^5+(3-K258)*10),IF(L258="TOP",10^7+(3-K258)*10,L258*10^5+(3-K258)*10)),"")</f>
        <v/>
      </c>
      <c r="N258" s="8" t="str">
        <f t="shared" si="13"/>
        <v/>
      </c>
      <c r="O258" s="8" t="str">
        <f>_xlfn.IFERROR(N258*100+'Rec.'!I251,"")</f>
        <v/>
      </c>
      <c r="P258" s="8" t="str">
        <f t="shared" si="14"/>
        <v/>
      </c>
    </row>
    <row r="259" spans="1:16" ht="21.95" customHeight="1">
      <c r="A259" s="8" t="str">
        <f t="shared" si="15"/>
        <v/>
      </c>
      <c r="B259" s="8" t="str">
        <f t="shared" si="12"/>
        <v/>
      </c>
      <c r="C259" s="20" t="str">
        <f>IF('Rec.'!H252&gt;0,COUNT('Rec.'!H$2:H252),"")</f>
        <v/>
      </c>
      <c r="D259" s="21" t="str">
        <f>IF(C259&gt;'Inf.'!$I$10,"",VLOOKUP(A259,'Q1.SL'!B:F,2,FALSE))</f>
        <v/>
      </c>
      <c r="E259" s="21" t="str">
        <f>IF(C259&gt;'Inf.'!$I$10,"",VLOOKUP(A259,'Q1.SL'!B:F,3,FALSE))</f>
        <v/>
      </c>
      <c r="F259" s="20" t="str">
        <f>IF(C259&gt;'Inf.'!$I$10,"",VLOOKUP(A259,'Q1.SL'!B:F,4,FALSE))</f>
        <v/>
      </c>
      <c r="G259" s="20" t="str">
        <f>IF(C259&gt;'Inf.'!$I$10,"",VLOOKUP(A259,'Q1.SL'!B:F,5,FALSE))</f>
        <v/>
      </c>
      <c r="H259" s="42"/>
      <c r="I259" s="42"/>
      <c r="J259" s="43"/>
      <c r="K259" s="42"/>
      <c r="L259" s="12" t="str">
        <f>_xlfn.IFERROR(IF(C259&gt;'Inf.'!$I$10,"",I259),"")</f>
        <v/>
      </c>
      <c r="M259" s="8" t="str">
        <f>_xlfn.IFERROR(IF('Inf.'!$C$10="Onsight",IF(L259="TOP",10^7+(10-J259)+(3-K259)*10,L259*10^5+(3-K259)*10),IF(L259="TOP",10^7+(3-K259)*10,L259*10^5+(3-K259)*10)),"")</f>
        <v/>
      </c>
      <c r="N259" s="8" t="str">
        <f t="shared" si="13"/>
        <v/>
      </c>
      <c r="O259" s="8" t="str">
        <f>_xlfn.IFERROR(N259*100+'Rec.'!I252,"")</f>
        <v/>
      </c>
      <c r="P259" s="8" t="str">
        <f t="shared" si="14"/>
        <v/>
      </c>
    </row>
    <row r="260" spans="1:16" ht="21.95" customHeight="1">
      <c r="A260" s="8" t="str">
        <f t="shared" si="15"/>
        <v/>
      </c>
      <c r="B260" s="8" t="str">
        <f t="shared" si="12"/>
        <v/>
      </c>
      <c r="C260" s="20" t="str">
        <f>IF('Rec.'!H253&gt;0,COUNT('Rec.'!H$2:H253),"")</f>
        <v/>
      </c>
      <c r="D260" s="21" t="str">
        <f>IF(C260&gt;'Inf.'!$I$10,"",VLOOKUP(A260,'Q1.SL'!B:F,2,FALSE))</f>
        <v/>
      </c>
      <c r="E260" s="21" t="str">
        <f>IF(C260&gt;'Inf.'!$I$10,"",VLOOKUP(A260,'Q1.SL'!B:F,3,FALSE))</f>
        <v/>
      </c>
      <c r="F260" s="20" t="str">
        <f>IF(C260&gt;'Inf.'!$I$10,"",VLOOKUP(A260,'Q1.SL'!B:F,4,FALSE))</f>
        <v/>
      </c>
      <c r="G260" s="20" t="str">
        <f>IF(C260&gt;'Inf.'!$I$10,"",VLOOKUP(A260,'Q1.SL'!B:F,5,FALSE))</f>
        <v/>
      </c>
      <c r="H260" s="42"/>
      <c r="I260" s="42"/>
      <c r="J260" s="43"/>
      <c r="K260" s="42"/>
      <c r="L260" s="12" t="str">
        <f>_xlfn.IFERROR(IF(C260&gt;'Inf.'!$I$10,"",I260),"")</f>
        <v/>
      </c>
      <c r="M260" s="8" t="str">
        <f>_xlfn.IFERROR(IF('Inf.'!$C$10="Onsight",IF(L260="TOP",10^7+(10-J260)+(3-K260)*10,L260*10^5+(3-K260)*10),IF(L260="TOP",10^7+(3-K260)*10,L260*10^5+(3-K260)*10)),"")</f>
        <v/>
      </c>
      <c r="N260" s="8" t="str">
        <f t="shared" si="13"/>
        <v/>
      </c>
      <c r="O260" s="8" t="str">
        <f>_xlfn.IFERROR(N260*100+'Rec.'!I253,"")</f>
        <v/>
      </c>
      <c r="P260" s="8" t="str">
        <f t="shared" si="14"/>
        <v/>
      </c>
    </row>
    <row r="261" spans="1:16" ht="21.95" customHeight="1">
      <c r="A261" s="8" t="str">
        <f t="shared" si="15"/>
        <v/>
      </c>
      <c r="B261" s="8" t="str">
        <f t="shared" si="12"/>
        <v/>
      </c>
      <c r="C261" s="20" t="str">
        <f>IF('Rec.'!H254&gt;0,COUNT('Rec.'!H$2:H254),"")</f>
        <v/>
      </c>
      <c r="D261" s="21" t="str">
        <f>IF(C261&gt;'Inf.'!$I$10,"",VLOOKUP(A261,'Q1.SL'!B:F,2,FALSE))</f>
        <v/>
      </c>
      <c r="E261" s="21" t="str">
        <f>IF(C261&gt;'Inf.'!$I$10,"",VLOOKUP(A261,'Q1.SL'!B:F,3,FALSE))</f>
        <v/>
      </c>
      <c r="F261" s="20" t="str">
        <f>IF(C261&gt;'Inf.'!$I$10,"",VLOOKUP(A261,'Q1.SL'!B:F,4,FALSE))</f>
        <v/>
      </c>
      <c r="G261" s="20" t="str">
        <f>IF(C261&gt;'Inf.'!$I$10,"",VLOOKUP(A261,'Q1.SL'!B:F,5,FALSE))</f>
        <v/>
      </c>
      <c r="H261" s="42"/>
      <c r="I261" s="42"/>
      <c r="J261" s="43"/>
      <c r="K261" s="42"/>
      <c r="L261" s="12" t="str">
        <f>_xlfn.IFERROR(IF(C261&gt;'Inf.'!$I$10,"",I261),"")</f>
        <v/>
      </c>
      <c r="M261" s="8" t="str">
        <f>_xlfn.IFERROR(IF('Inf.'!$C$10="Onsight",IF(L261="TOP",10^7+(10-J261)+(3-K261)*10,L261*10^5+(3-K261)*10),IF(L261="TOP",10^7+(3-K261)*10,L261*10^5+(3-K261)*10)),"")</f>
        <v/>
      </c>
      <c r="N261" s="8" t="str">
        <f t="shared" si="13"/>
        <v/>
      </c>
      <c r="O261" s="8" t="str">
        <f>_xlfn.IFERROR(N261*100+'Rec.'!I254,"")</f>
        <v/>
      </c>
      <c r="P261" s="8" t="str">
        <f t="shared" si="14"/>
        <v/>
      </c>
    </row>
    <row r="262" spans="1:16" ht="21.95" customHeight="1">
      <c r="A262" s="8" t="str">
        <f t="shared" si="15"/>
        <v/>
      </c>
      <c r="B262" s="8" t="str">
        <f t="shared" si="12"/>
        <v/>
      </c>
      <c r="C262" s="20" t="str">
        <f>IF('Rec.'!H255&gt;0,COUNT('Rec.'!H$2:H255),"")</f>
        <v/>
      </c>
      <c r="D262" s="21" t="str">
        <f>IF(C262&gt;'Inf.'!$I$10,"",VLOOKUP(A262,'Q1.SL'!B:F,2,FALSE))</f>
        <v/>
      </c>
      <c r="E262" s="21" t="str">
        <f>IF(C262&gt;'Inf.'!$I$10,"",VLOOKUP(A262,'Q1.SL'!B:F,3,FALSE))</f>
        <v/>
      </c>
      <c r="F262" s="20" t="str">
        <f>IF(C262&gt;'Inf.'!$I$10,"",VLOOKUP(A262,'Q1.SL'!B:F,4,FALSE))</f>
        <v/>
      </c>
      <c r="G262" s="20" t="str">
        <f>IF(C262&gt;'Inf.'!$I$10,"",VLOOKUP(A262,'Q1.SL'!B:F,5,FALSE))</f>
        <v/>
      </c>
      <c r="H262" s="42"/>
      <c r="I262" s="42"/>
      <c r="J262" s="43"/>
      <c r="K262" s="42"/>
      <c r="L262" s="12" t="str">
        <f>_xlfn.IFERROR(IF(C262&gt;'Inf.'!$I$10,"",I262),"")</f>
        <v/>
      </c>
      <c r="M262" s="8" t="str">
        <f>_xlfn.IFERROR(IF('Inf.'!$C$10="Onsight",IF(L262="TOP",10^7+(10-J262)+(3-K262)*10,L262*10^5+(3-K262)*10),IF(L262="TOP",10^7+(3-K262)*10,L262*10^5+(3-K262)*10)),"")</f>
        <v/>
      </c>
      <c r="N262" s="8" t="str">
        <f t="shared" si="13"/>
        <v/>
      </c>
      <c r="O262" s="8" t="str">
        <f>_xlfn.IFERROR(N262*100+'Rec.'!I255,"")</f>
        <v/>
      </c>
      <c r="P262" s="8" t="str">
        <f t="shared" si="14"/>
        <v/>
      </c>
    </row>
    <row r="263" spans="1:16" ht="21.95" customHeight="1">
      <c r="A263" s="8" t="str">
        <f t="shared" si="15"/>
        <v/>
      </c>
      <c r="B263" s="8" t="str">
        <f t="shared" si="12"/>
        <v/>
      </c>
      <c r="C263" s="20" t="str">
        <f>IF('Rec.'!H256&gt;0,COUNT('Rec.'!H$2:H256),"")</f>
        <v/>
      </c>
      <c r="D263" s="21" t="str">
        <f>IF(C263&gt;'Inf.'!$I$10,"",VLOOKUP(A263,'Q1.SL'!B:F,2,FALSE))</f>
        <v/>
      </c>
      <c r="E263" s="21" t="str">
        <f>IF(C263&gt;'Inf.'!$I$10,"",VLOOKUP(A263,'Q1.SL'!B:F,3,FALSE))</f>
        <v/>
      </c>
      <c r="F263" s="20" t="str">
        <f>IF(C263&gt;'Inf.'!$I$10,"",VLOOKUP(A263,'Q1.SL'!B:F,4,FALSE))</f>
        <v/>
      </c>
      <c r="G263" s="20" t="str">
        <f>IF(C263&gt;'Inf.'!$I$10,"",VLOOKUP(A263,'Q1.SL'!B:F,5,FALSE))</f>
        <v/>
      </c>
      <c r="H263" s="42"/>
      <c r="I263" s="42"/>
      <c r="J263" s="43"/>
      <c r="K263" s="42"/>
      <c r="L263" s="12" t="str">
        <f>_xlfn.IFERROR(IF(C263&gt;'Inf.'!$I$10,"",I263),"")</f>
        <v/>
      </c>
      <c r="M263" s="8" t="str">
        <f>_xlfn.IFERROR(IF('Inf.'!$C$10="Onsight",IF(L263="TOP",10^7+(10-J263)+(3-K263)*10,L263*10^5+(3-K263)*10),IF(L263="TOP",10^7+(3-K263)*10,L263*10^5+(3-K263)*10)),"")</f>
        <v/>
      </c>
      <c r="N263" s="8" t="str">
        <f t="shared" si="13"/>
        <v/>
      </c>
      <c r="O263" s="8" t="str">
        <f>_xlfn.IFERROR(N263*100+'Rec.'!I256,"")</f>
        <v/>
      </c>
      <c r="P263" s="8" t="str">
        <f t="shared" si="14"/>
        <v/>
      </c>
    </row>
    <row r="264" spans="1:16" ht="21.95" customHeight="1">
      <c r="A264" s="8" t="str">
        <f t="shared" si="15"/>
        <v/>
      </c>
      <c r="B264" s="8" t="str">
        <f t="shared" si="12"/>
        <v/>
      </c>
      <c r="C264" s="20" t="str">
        <f>IF('Rec.'!H257&gt;0,COUNT('Rec.'!H$2:H257),"")</f>
        <v/>
      </c>
      <c r="D264" s="21" t="str">
        <f>IF(C264&gt;'Inf.'!$I$10,"",VLOOKUP(A264,'Q1.SL'!B:F,2,FALSE))</f>
        <v/>
      </c>
      <c r="E264" s="21" t="str">
        <f>IF(C264&gt;'Inf.'!$I$10,"",VLOOKUP(A264,'Q1.SL'!B:F,3,FALSE))</f>
        <v/>
      </c>
      <c r="F264" s="20" t="str">
        <f>IF(C264&gt;'Inf.'!$I$10,"",VLOOKUP(A264,'Q1.SL'!B:F,4,FALSE))</f>
        <v/>
      </c>
      <c r="G264" s="20" t="str">
        <f>IF(C264&gt;'Inf.'!$I$10,"",VLOOKUP(A264,'Q1.SL'!B:F,5,FALSE))</f>
        <v/>
      </c>
      <c r="H264" s="42"/>
      <c r="I264" s="42"/>
      <c r="J264" s="43"/>
      <c r="K264" s="42"/>
      <c r="L264" s="12" t="str">
        <f>_xlfn.IFERROR(IF(C264&gt;'Inf.'!$I$10,"",I264),"")</f>
        <v/>
      </c>
      <c r="M264" s="8" t="str">
        <f>_xlfn.IFERROR(IF('Inf.'!$C$10="Onsight",IF(L264="TOP",10^7+(10-J264)+(3-K264)*10,L264*10^5+(3-K264)*10),IF(L264="TOP",10^7+(3-K264)*10,L264*10^5+(3-K264)*10)),"")</f>
        <v/>
      </c>
      <c r="N264" s="8" t="str">
        <f t="shared" si="13"/>
        <v/>
      </c>
      <c r="O264" s="8" t="str">
        <f>_xlfn.IFERROR(N264*100+'Rec.'!I257,"")</f>
        <v/>
      </c>
      <c r="P264" s="8" t="str">
        <f t="shared" si="14"/>
        <v/>
      </c>
    </row>
    <row r="265" spans="1:16" ht="21.95" customHeight="1">
      <c r="A265" s="8" t="str">
        <f t="shared" si="15"/>
        <v/>
      </c>
      <c r="B265" s="8" t="str">
        <f aca="true" t="shared" si="16" ref="B265:B308">P265</f>
        <v/>
      </c>
      <c r="C265" s="20" t="str">
        <f>IF('Rec.'!H258&gt;0,COUNT('Rec.'!H$2:H258),"")</f>
        <v/>
      </c>
      <c r="D265" s="21" t="str">
        <f>IF(C265&gt;'Inf.'!$I$10,"",VLOOKUP(A265,'Q1.SL'!B:F,2,FALSE))</f>
        <v/>
      </c>
      <c r="E265" s="21" t="str">
        <f>IF(C265&gt;'Inf.'!$I$10,"",VLOOKUP(A265,'Q1.SL'!B:F,3,FALSE))</f>
        <v/>
      </c>
      <c r="F265" s="20" t="str">
        <f>IF(C265&gt;'Inf.'!$I$10,"",VLOOKUP(A265,'Q1.SL'!B:F,4,FALSE))</f>
        <v/>
      </c>
      <c r="G265" s="20" t="str">
        <f>IF(C265&gt;'Inf.'!$I$10,"",VLOOKUP(A265,'Q1.SL'!B:F,5,FALSE))</f>
        <v/>
      </c>
      <c r="H265" s="42"/>
      <c r="I265" s="42"/>
      <c r="J265" s="43"/>
      <c r="K265" s="42"/>
      <c r="L265" s="12" t="str">
        <f>_xlfn.IFERROR(IF(C265&gt;'Inf.'!$I$10,"",I265),"")</f>
        <v/>
      </c>
      <c r="M265" s="8" t="str">
        <f>_xlfn.IFERROR(IF('Inf.'!$C$10="Onsight",IF(L265="TOP",10^7+(10-J265)+(3-K265)*10,L265*10^5+(3-K265)*10),IF(L265="TOP",10^7+(3-K265)*10,L265*10^5+(3-K265)*10)),"")</f>
        <v/>
      </c>
      <c r="N265" s="8" t="str">
        <f aca="true" t="shared" si="17" ref="N265:N308">_xlfn.IFERROR(RANK(M265,M:M,0),"")</f>
        <v/>
      </c>
      <c r="O265" s="8" t="str">
        <f>_xlfn.IFERROR(N265*100+'Rec.'!I258,"")</f>
        <v/>
      </c>
      <c r="P265" s="8" t="str">
        <f aca="true" t="shared" si="18" ref="P265:P308">_xlfn.IFERROR(RANK(O265,O:O,1),"")</f>
        <v/>
      </c>
    </row>
    <row r="266" spans="1:16" ht="21.95" customHeight="1">
      <c r="A266" s="8" t="str">
        <f aca="true" t="shared" si="19" ref="A266:A308">_xlfn.IFERROR(IF(C266&gt;3*ROUNDUP(MAX(C:C)/4,0)-IF(MOD(MAX(C:C),4)=0,0,IF(MOD(MAX(C:C),4)=1,3,IF(MOD(MAX(C:C),4)=2,2,IF(MOD(MAX(C:C),4)=3,1)))),C266-3*ROUNDUP(MAX(C:C)/4,0)+IF(MOD(MAX(C:C),4)=0,0,IF(MOD(MAX(C:C),4)=1,3,IF(MOD(MAX(C:C),4)=2,2,IF(MOD(MAX(C:C),4)=3,1)))),C266+ROUNDUP(MAX(C:C)/4,0)-IF(MOD(MAX(C:C),4)=0,0,IF(MOD(MAX(C:C),4)=1,0,IF(MOD(MAX(C:C),4)=2,0,IF(MOD(MAX(C:C),4)=3,0))))),"")</f>
        <v/>
      </c>
      <c r="B266" s="8" t="str">
        <f t="shared" si="16"/>
        <v/>
      </c>
      <c r="C266" s="20" t="str">
        <f>IF('Rec.'!H259&gt;0,COUNT('Rec.'!H$2:H259),"")</f>
        <v/>
      </c>
      <c r="D266" s="21" t="str">
        <f>IF(C266&gt;'Inf.'!$I$10,"",VLOOKUP(A266,'Q1.SL'!B:F,2,FALSE))</f>
        <v/>
      </c>
      <c r="E266" s="21" t="str">
        <f>IF(C266&gt;'Inf.'!$I$10,"",VLOOKUP(A266,'Q1.SL'!B:F,3,FALSE))</f>
        <v/>
      </c>
      <c r="F266" s="20" t="str">
        <f>IF(C266&gt;'Inf.'!$I$10,"",VLOOKUP(A266,'Q1.SL'!B:F,4,FALSE))</f>
        <v/>
      </c>
      <c r="G266" s="20" t="str">
        <f>IF(C266&gt;'Inf.'!$I$10,"",VLOOKUP(A266,'Q1.SL'!B:F,5,FALSE))</f>
        <v/>
      </c>
      <c r="H266" s="42"/>
      <c r="I266" s="42"/>
      <c r="J266" s="43"/>
      <c r="K266" s="42"/>
      <c r="L266" s="12" t="str">
        <f>_xlfn.IFERROR(IF(C266&gt;'Inf.'!$I$10,"",I266),"")</f>
        <v/>
      </c>
      <c r="M266" s="8" t="str">
        <f>_xlfn.IFERROR(IF('Inf.'!$C$10="Onsight",IF(L266="TOP",10^7+(10-J266)+(3-K266)*10,L266*10^5+(3-K266)*10),IF(L266="TOP",10^7+(3-K266)*10,L266*10^5+(3-K266)*10)),"")</f>
        <v/>
      </c>
      <c r="N266" s="8" t="str">
        <f t="shared" si="17"/>
        <v/>
      </c>
      <c r="O266" s="8" t="str">
        <f>_xlfn.IFERROR(N266*100+'Rec.'!I259,"")</f>
        <v/>
      </c>
      <c r="P266" s="8" t="str">
        <f t="shared" si="18"/>
        <v/>
      </c>
    </row>
    <row r="267" spans="1:16" ht="21.95" customHeight="1">
      <c r="A267" s="8" t="str">
        <f t="shared" si="19"/>
        <v/>
      </c>
      <c r="B267" s="8" t="str">
        <f t="shared" si="16"/>
        <v/>
      </c>
      <c r="C267" s="20" t="str">
        <f>IF('Rec.'!H260&gt;0,COUNT('Rec.'!H$2:H260),"")</f>
        <v/>
      </c>
      <c r="D267" s="21" t="str">
        <f>IF(C267&gt;'Inf.'!$I$10,"",VLOOKUP(A267,'Q1.SL'!B:F,2,FALSE))</f>
        <v/>
      </c>
      <c r="E267" s="21" t="str">
        <f>IF(C267&gt;'Inf.'!$I$10,"",VLOOKUP(A267,'Q1.SL'!B:F,3,FALSE))</f>
        <v/>
      </c>
      <c r="F267" s="20" t="str">
        <f>IF(C267&gt;'Inf.'!$I$10,"",VLOOKUP(A267,'Q1.SL'!B:F,4,FALSE))</f>
        <v/>
      </c>
      <c r="G267" s="20" t="str">
        <f>IF(C267&gt;'Inf.'!$I$10,"",VLOOKUP(A267,'Q1.SL'!B:F,5,FALSE))</f>
        <v/>
      </c>
      <c r="H267" s="42"/>
      <c r="I267" s="42"/>
      <c r="J267" s="43"/>
      <c r="K267" s="42"/>
      <c r="L267" s="12" t="str">
        <f>_xlfn.IFERROR(IF(C267&gt;'Inf.'!$I$10,"",I267),"")</f>
        <v/>
      </c>
      <c r="M267" s="8" t="str">
        <f>_xlfn.IFERROR(IF('Inf.'!$C$10="Onsight",IF(L267="TOP",10^7+(10-J267)+(3-K267)*10,L267*10^5+(3-K267)*10),IF(L267="TOP",10^7+(3-K267)*10,L267*10^5+(3-K267)*10)),"")</f>
        <v/>
      </c>
      <c r="N267" s="8" t="str">
        <f t="shared" si="17"/>
        <v/>
      </c>
      <c r="O267" s="8" t="str">
        <f>_xlfn.IFERROR(N267*100+'Rec.'!I260,"")</f>
        <v/>
      </c>
      <c r="P267" s="8" t="str">
        <f t="shared" si="18"/>
        <v/>
      </c>
    </row>
    <row r="268" spans="1:16" ht="21.95" customHeight="1">
      <c r="A268" s="8" t="str">
        <f t="shared" si="19"/>
        <v/>
      </c>
      <c r="B268" s="8" t="str">
        <f t="shared" si="16"/>
        <v/>
      </c>
      <c r="C268" s="20" t="str">
        <f>IF('Rec.'!H261&gt;0,COUNT('Rec.'!H$2:H261),"")</f>
        <v/>
      </c>
      <c r="D268" s="21" t="str">
        <f>IF(C268&gt;'Inf.'!$I$10,"",VLOOKUP(A268,'Q1.SL'!B:F,2,FALSE))</f>
        <v/>
      </c>
      <c r="E268" s="21" t="str">
        <f>IF(C268&gt;'Inf.'!$I$10,"",VLOOKUP(A268,'Q1.SL'!B:F,3,FALSE))</f>
        <v/>
      </c>
      <c r="F268" s="20" t="str">
        <f>IF(C268&gt;'Inf.'!$I$10,"",VLOOKUP(A268,'Q1.SL'!B:F,4,FALSE))</f>
        <v/>
      </c>
      <c r="G268" s="20" t="str">
        <f>IF(C268&gt;'Inf.'!$I$10,"",VLOOKUP(A268,'Q1.SL'!B:F,5,FALSE))</f>
        <v/>
      </c>
      <c r="H268" s="42"/>
      <c r="I268" s="42"/>
      <c r="J268" s="43"/>
      <c r="K268" s="42"/>
      <c r="L268" s="12" t="str">
        <f>_xlfn.IFERROR(IF(C268&gt;'Inf.'!$I$10,"",I268),"")</f>
        <v/>
      </c>
      <c r="M268" s="8" t="str">
        <f>_xlfn.IFERROR(IF('Inf.'!$C$10="Onsight",IF(L268="TOP",10^7+(10-J268)+(3-K268)*10,L268*10^5+(3-K268)*10),IF(L268="TOP",10^7+(3-K268)*10,L268*10^5+(3-K268)*10)),"")</f>
        <v/>
      </c>
      <c r="N268" s="8" t="str">
        <f t="shared" si="17"/>
        <v/>
      </c>
      <c r="O268" s="8" t="str">
        <f>_xlfn.IFERROR(N268*100+'Rec.'!I261,"")</f>
        <v/>
      </c>
      <c r="P268" s="8" t="str">
        <f t="shared" si="18"/>
        <v/>
      </c>
    </row>
    <row r="269" spans="1:16" ht="21.95" customHeight="1">
      <c r="A269" s="8" t="str">
        <f t="shared" si="19"/>
        <v/>
      </c>
      <c r="B269" s="8" t="str">
        <f t="shared" si="16"/>
        <v/>
      </c>
      <c r="C269" s="20" t="str">
        <f>IF('Rec.'!H262&gt;0,COUNT('Rec.'!H$2:H262),"")</f>
        <v/>
      </c>
      <c r="D269" s="21" t="str">
        <f>IF(C269&gt;'Inf.'!$I$10,"",VLOOKUP(A269,'Q1.SL'!B:F,2,FALSE))</f>
        <v/>
      </c>
      <c r="E269" s="21" t="str">
        <f>IF(C269&gt;'Inf.'!$I$10,"",VLOOKUP(A269,'Q1.SL'!B:F,3,FALSE))</f>
        <v/>
      </c>
      <c r="F269" s="20" t="str">
        <f>IF(C269&gt;'Inf.'!$I$10,"",VLOOKUP(A269,'Q1.SL'!B:F,4,FALSE))</f>
        <v/>
      </c>
      <c r="G269" s="20" t="str">
        <f>IF(C269&gt;'Inf.'!$I$10,"",VLOOKUP(A269,'Q1.SL'!B:F,5,FALSE))</f>
        <v/>
      </c>
      <c r="H269" s="42"/>
      <c r="I269" s="42"/>
      <c r="J269" s="43"/>
      <c r="K269" s="42"/>
      <c r="L269" s="12" t="str">
        <f>_xlfn.IFERROR(IF(C269&gt;'Inf.'!$I$10,"",I269),"")</f>
        <v/>
      </c>
      <c r="M269" s="8" t="str">
        <f>_xlfn.IFERROR(IF('Inf.'!$C$10="Onsight",IF(L269="TOP",10^7+(10-J269)+(3-K269)*10,L269*10^5+(3-K269)*10),IF(L269="TOP",10^7+(3-K269)*10,L269*10^5+(3-K269)*10)),"")</f>
        <v/>
      </c>
      <c r="N269" s="8" t="str">
        <f t="shared" si="17"/>
        <v/>
      </c>
      <c r="O269" s="8" t="str">
        <f>_xlfn.IFERROR(N269*100+'Rec.'!I262,"")</f>
        <v/>
      </c>
      <c r="P269" s="8" t="str">
        <f t="shared" si="18"/>
        <v/>
      </c>
    </row>
    <row r="270" spans="1:16" ht="21.95" customHeight="1">
      <c r="A270" s="8" t="str">
        <f t="shared" si="19"/>
        <v/>
      </c>
      <c r="B270" s="8" t="str">
        <f t="shared" si="16"/>
        <v/>
      </c>
      <c r="C270" s="20" t="str">
        <f>IF('Rec.'!H263&gt;0,COUNT('Rec.'!H$2:H263),"")</f>
        <v/>
      </c>
      <c r="D270" s="21" t="str">
        <f>IF(C270&gt;'Inf.'!$I$10,"",VLOOKUP(A270,'Q1.SL'!B:F,2,FALSE))</f>
        <v/>
      </c>
      <c r="E270" s="21" t="str">
        <f>IF(C270&gt;'Inf.'!$I$10,"",VLOOKUP(A270,'Q1.SL'!B:F,3,FALSE))</f>
        <v/>
      </c>
      <c r="F270" s="20" t="str">
        <f>IF(C270&gt;'Inf.'!$I$10,"",VLOOKUP(A270,'Q1.SL'!B:F,4,FALSE))</f>
        <v/>
      </c>
      <c r="G270" s="20" t="str">
        <f>IF(C270&gt;'Inf.'!$I$10,"",VLOOKUP(A270,'Q1.SL'!B:F,5,FALSE))</f>
        <v/>
      </c>
      <c r="H270" s="42"/>
      <c r="I270" s="42"/>
      <c r="J270" s="43"/>
      <c r="K270" s="42"/>
      <c r="L270" s="12" t="str">
        <f>_xlfn.IFERROR(IF(C270&gt;'Inf.'!$I$10,"",I270),"")</f>
        <v/>
      </c>
      <c r="M270" s="8" t="str">
        <f>_xlfn.IFERROR(IF('Inf.'!$C$10="Onsight",IF(L270="TOP",10^7+(10-J270)+(3-K270)*10,L270*10^5+(3-K270)*10),IF(L270="TOP",10^7+(3-K270)*10,L270*10^5+(3-K270)*10)),"")</f>
        <v/>
      </c>
      <c r="N270" s="8" t="str">
        <f t="shared" si="17"/>
        <v/>
      </c>
      <c r="O270" s="8" t="str">
        <f>_xlfn.IFERROR(N270*100+'Rec.'!I263,"")</f>
        <v/>
      </c>
      <c r="P270" s="8" t="str">
        <f t="shared" si="18"/>
        <v/>
      </c>
    </row>
    <row r="271" spans="1:16" ht="21.95" customHeight="1">
      <c r="A271" s="8" t="str">
        <f t="shared" si="19"/>
        <v/>
      </c>
      <c r="B271" s="8" t="str">
        <f t="shared" si="16"/>
        <v/>
      </c>
      <c r="C271" s="20" t="str">
        <f>IF('Rec.'!H264&gt;0,COUNT('Rec.'!H$2:H264),"")</f>
        <v/>
      </c>
      <c r="D271" s="21" t="str">
        <f>IF(C271&gt;'Inf.'!$I$10,"",VLOOKUP(A271,'Q1.SL'!B:F,2,FALSE))</f>
        <v/>
      </c>
      <c r="E271" s="21" t="str">
        <f>IF(C271&gt;'Inf.'!$I$10,"",VLOOKUP(A271,'Q1.SL'!B:F,3,FALSE))</f>
        <v/>
      </c>
      <c r="F271" s="20" t="str">
        <f>IF(C271&gt;'Inf.'!$I$10,"",VLOOKUP(A271,'Q1.SL'!B:F,4,FALSE))</f>
        <v/>
      </c>
      <c r="G271" s="20" t="str">
        <f>IF(C271&gt;'Inf.'!$I$10,"",VLOOKUP(A271,'Q1.SL'!B:F,5,FALSE))</f>
        <v/>
      </c>
      <c r="H271" s="42"/>
      <c r="I271" s="42"/>
      <c r="J271" s="43"/>
      <c r="K271" s="42"/>
      <c r="L271" s="12" t="str">
        <f>_xlfn.IFERROR(IF(C271&gt;'Inf.'!$I$10,"",I271),"")</f>
        <v/>
      </c>
      <c r="M271" s="8" t="str">
        <f>_xlfn.IFERROR(IF('Inf.'!$C$10="Onsight",IF(L271="TOP",10^7+(10-J271)+(3-K271)*10,L271*10^5+(3-K271)*10),IF(L271="TOP",10^7+(3-K271)*10,L271*10^5+(3-K271)*10)),"")</f>
        <v/>
      </c>
      <c r="N271" s="8" t="str">
        <f t="shared" si="17"/>
        <v/>
      </c>
      <c r="O271" s="8" t="str">
        <f>_xlfn.IFERROR(N271*100+'Rec.'!I264,"")</f>
        <v/>
      </c>
      <c r="P271" s="8" t="str">
        <f t="shared" si="18"/>
        <v/>
      </c>
    </row>
    <row r="272" spans="1:16" ht="21.95" customHeight="1">
      <c r="A272" s="8" t="str">
        <f t="shared" si="19"/>
        <v/>
      </c>
      <c r="B272" s="8" t="str">
        <f t="shared" si="16"/>
        <v/>
      </c>
      <c r="C272" s="20" t="str">
        <f>IF('Rec.'!H265&gt;0,COUNT('Rec.'!H$2:H265),"")</f>
        <v/>
      </c>
      <c r="D272" s="21" t="str">
        <f>IF(C272&gt;'Inf.'!$I$10,"",VLOOKUP(A272,'Q1.SL'!B:F,2,FALSE))</f>
        <v/>
      </c>
      <c r="E272" s="21" t="str">
        <f>IF(C272&gt;'Inf.'!$I$10,"",VLOOKUP(A272,'Q1.SL'!B:F,3,FALSE))</f>
        <v/>
      </c>
      <c r="F272" s="20" t="str">
        <f>IF(C272&gt;'Inf.'!$I$10,"",VLOOKUP(A272,'Q1.SL'!B:F,4,FALSE))</f>
        <v/>
      </c>
      <c r="G272" s="20" t="str">
        <f>IF(C272&gt;'Inf.'!$I$10,"",VLOOKUP(A272,'Q1.SL'!B:F,5,FALSE))</f>
        <v/>
      </c>
      <c r="H272" s="42"/>
      <c r="I272" s="42"/>
      <c r="J272" s="43"/>
      <c r="K272" s="42"/>
      <c r="L272" s="12" t="str">
        <f>_xlfn.IFERROR(IF(C272&gt;'Inf.'!$I$10,"",I272),"")</f>
        <v/>
      </c>
      <c r="M272" s="8" t="str">
        <f>_xlfn.IFERROR(IF('Inf.'!$C$10="Onsight",IF(L272="TOP",10^7+(10-J272)+(3-K272)*10,L272*10^5+(3-K272)*10),IF(L272="TOP",10^7+(3-K272)*10,L272*10^5+(3-K272)*10)),"")</f>
        <v/>
      </c>
      <c r="N272" s="8" t="str">
        <f t="shared" si="17"/>
        <v/>
      </c>
      <c r="O272" s="8" t="str">
        <f>_xlfn.IFERROR(N272*100+'Rec.'!I265,"")</f>
        <v/>
      </c>
      <c r="P272" s="8" t="str">
        <f t="shared" si="18"/>
        <v/>
      </c>
    </row>
    <row r="273" spans="1:16" ht="21.95" customHeight="1">
      <c r="A273" s="8" t="str">
        <f t="shared" si="19"/>
        <v/>
      </c>
      <c r="B273" s="8" t="str">
        <f t="shared" si="16"/>
        <v/>
      </c>
      <c r="C273" s="20" t="str">
        <f>IF('Rec.'!H266&gt;0,COUNT('Rec.'!H$2:H266),"")</f>
        <v/>
      </c>
      <c r="D273" s="21" t="str">
        <f>IF(C273&gt;'Inf.'!$I$10,"",VLOOKUP(A273,'Q1.SL'!B:F,2,FALSE))</f>
        <v/>
      </c>
      <c r="E273" s="21" t="str">
        <f>IF(C273&gt;'Inf.'!$I$10,"",VLOOKUP(A273,'Q1.SL'!B:F,3,FALSE))</f>
        <v/>
      </c>
      <c r="F273" s="20" t="str">
        <f>IF(C273&gt;'Inf.'!$I$10,"",VLOOKUP(A273,'Q1.SL'!B:F,4,FALSE))</f>
        <v/>
      </c>
      <c r="G273" s="20" t="str">
        <f>IF(C273&gt;'Inf.'!$I$10,"",VLOOKUP(A273,'Q1.SL'!B:F,5,FALSE))</f>
        <v/>
      </c>
      <c r="H273" s="42"/>
      <c r="I273" s="42"/>
      <c r="J273" s="43"/>
      <c r="K273" s="42"/>
      <c r="L273" s="12" t="str">
        <f>_xlfn.IFERROR(IF(C273&gt;'Inf.'!$I$10,"",I273),"")</f>
        <v/>
      </c>
      <c r="M273" s="8" t="str">
        <f>_xlfn.IFERROR(IF('Inf.'!$C$10="Onsight",IF(L273="TOP",10^7+(10-J273)+(3-K273)*10,L273*10^5+(3-K273)*10),IF(L273="TOP",10^7+(3-K273)*10,L273*10^5+(3-K273)*10)),"")</f>
        <v/>
      </c>
      <c r="N273" s="8" t="str">
        <f t="shared" si="17"/>
        <v/>
      </c>
      <c r="O273" s="8" t="str">
        <f>_xlfn.IFERROR(N273*100+'Rec.'!I266,"")</f>
        <v/>
      </c>
      <c r="P273" s="8" t="str">
        <f t="shared" si="18"/>
        <v/>
      </c>
    </row>
    <row r="274" spans="1:16" ht="21.95" customHeight="1">
      <c r="A274" s="8" t="str">
        <f t="shared" si="19"/>
        <v/>
      </c>
      <c r="B274" s="8" t="str">
        <f t="shared" si="16"/>
        <v/>
      </c>
      <c r="C274" s="20" t="str">
        <f>IF('Rec.'!H267&gt;0,COUNT('Rec.'!H$2:H267),"")</f>
        <v/>
      </c>
      <c r="D274" s="21" t="str">
        <f>IF(C274&gt;'Inf.'!$I$10,"",VLOOKUP(A274,'Q1.SL'!B:F,2,FALSE))</f>
        <v/>
      </c>
      <c r="E274" s="21" t="str">
        <f>IF(C274&gt;'Inf.'!$I$10,"",VLOOKUP(A274,'Q1.SL'!B:F,3,FALSE))</f>
        <v/>
      </c>
      <c r="F274" s="20" t="str">
        <f>IF(C274&gt;'Inf.'!$I$10,"",VLOOKUP(A274,'Q1.SL'!B:F,4,FALSE))</f>
        <v/>
      </c>
      <c r="G274" s="20" t="str">
        <f>IF(C274&gt;'Inf.'!$I$10,"",VLOOKUP(A274,'Q1.SL'!B:F,5,FALSE))</f>
        <v/>
      </c>
      <c r="H274" s="42"/>
      <c r="I274" s="42"/>
      <c r="J274" s="43"/>
      <c r="K274" s="42"/>
      <c r="L274" s="12" t="str">
        <f>_xlfn.IFERROR(IF(C274&gt;'Inf.'!$I$10,"",I274),"")</f>
        <v/>
      </c>
      <c r="M274" s="8" t="str">
        <f>_xlfn.IFERROR(IF('Inf.'!$C$10="Onsight",IF(L274="TOP",10^7+(10-J274)+(3-K274)*10,L274*10^5+(3-K274)*10),IF(L274="TOP",10^7+(3-K274)*10,L274*10^5+(3-K274)*10)),"")</f>
        <v/>
      </c>
      <c r="N274" s="8" t="str">
        <f t="shared" si="17"/>
        <v/>
      </c>
      <c r="O274" s="8" t="str">
        <f>_xlfn.IFERROR(N274*100+'Rec.'!I267,"")</f>
        <v/>
      </c>
      <c r="P274" s="8" t="str">
        <f t="shared" si="18"/>
        <v/>
      </c>
    </row>
    <row r="275" spans="1:16" ht="21.95" customHeight="1">
      <c r="A275" s="8" t="str">
        <f t="shared" si="19"/>
        <v/>
      </c>
      <c r="B275" s="8" t="str">
        <f t="shared" si="16"/>
        <v/>
      </c>
      <c r="C275" s="20" t="str">
        <f>IF('Rec.'!H268&gt;0,COUNT('Rec.'!H$2:H268),"")</f>
        <v/>
      </c>
      <c r="D275" s="21" t="str">
        <f>IF(C275&gt;'Inf.'!$I$10,"",VLOOKUP(A275,'Q1.SL'!B:F,2,FALSE))</f>
        <v/>
      </c>
      <c r="E275" s="21" t="str">
        <f>IF(C275&gt;'Inf.'!$I$10,"",VLOOKUP(A275,'Q1.SL'!B:F,3,FALSE))</f>
        <v/>
      </c>
      <c r="F275" s="20" t="str">
        <f>IF(C275&gt;'Inf.'!$I$10,"",VLOOKUP(A275,'Q1.SL'!B:F,4,FALSE))</f>
        <v/>
      </c>
      <c r="G275" s="20" t="str">
        <f>IF(C275&gt;'Inf.'!$I$10,"",VLOOKUP(A275,'Q1.SL'!B:F,5,FALSE))</f>
        <v/>
      </c>
      <c r="H275" s="42"/>
      <c r="I275" s="42"/>
      <c r="J275" s="43"/>
      <c r="K275" s="42"/>
      <c r="L275" s="12" t="str">
        <f>_xlfn.IFERROR(IF(C275&gt;'Inf.'!$I$10,"",I275),"")</f>
        <v/>
      </c>
      <c r="M275" s="8" t="str">
        <f>_xlfn.IFERROR(IF('Inf.'!$C$10="Onsight",IF(L275="TOP",10^7+(10-J275)+(3-K275)*10,L275*10^5+(3-K275)*10),IF(L275="TOP",10^7+(3-K275)*10,L275*10^5+(3-K275)*10)),"")</f>
        <v/>
      </c>
      <c r="N275" s="8" t="str">
        <f t="shared" si="17"/>
        <v/>
      </c>
      <c r="O275" s="8" t="str">
        <f>_xlfn.IFERROR(N275*100+'Rec.'!I268,"")</f>
        <v/>
      </c>
      <c r="P275" s="8" t="str">
        <f t="shared" si="18"/>
        <v/>
      </c>
    </row>
    <row r="276" spans="1:16" ht="21.95" customHeight="1">
      <c r="A276" s="8" t="str">
        <f t="shared" si="19"/>
        <v/>
      </c>
      <c r="B276" s="8" t="str">
        <f t="shared" si="16"/>
        <v/>
      </c>
      <c r="C276" s="20" t="str">
        <f>IF('Rec.'!H269&gt;0,COUNT('Rec.'!H$2:H269),"")</f>
        <v/>
      </c>
      <c r="D276" s="21" t="str">
        <f>IF(C276&gt;'Inf.'!$I$10,"",VLOOKUP(A276,'Q1.SL'!B:F,2,FALSE))</f>
        <v/>
      </c>
      <c r="E276" s="21" t="str">
        <f>IF(C276&gt;'Inf.'!$I$10,"",VLOOKUP(A276,'Q1.SL'!B:F,3,FALSE))</f>
        <v/>
      </c>
      <c r="F276" s="20" t="str">
        <f>IF(C276&gt;'Inf.'!$I$10,"",VLOOKUP(A276,'Q1.SL'!B:F,4,FALSE))</f>
        <v/>
      </c>
      <c r="G276" s="20" t="str">
        <f>IF(C276&gt;'Inf.'!$I$10,"",VLOOKUP(A276,'Q1.SL'!B:F,5,FALSE))</f>
        <v/>
      </c>
      <c r="H276" s="42"/>
      <c r="I276" s="42"/>
      <c r="J276" s="43"/>
      <c r="K276" s="42"/>
      <c r="L276" s="12" t="str">
        <f>_xlfn.IFERROR(IF(C276&gt;'Inf.'!$I$10,"",I276),"")</f>
        <v/>
      </c>
      <c r="M276" s="8" t="str">
        <f>_xlfn.IFERROR(IF('Inf.'!$C$10="Onsight",IF(L276="TOP",10^7+(10-J276)+(3-K276)*10,L276*10^5+(3-K276)*10),IF(L276="TOP",10^7+(3-K276)*10,L276*10^5+(3-K276)*10)),"")</f>
        <v/>
      </c>
      <c r="N276" s="8" t="str">
        <f t="shared" si="17"/>
        <v/>
      </c>
      <c r="O276" s="8" t="str">
        <f>_xlfn.IFERROR(N276*100+'Rec.'!I269,"")</f>
        <v/>
      </c>
      <c r="P276" s="8" t="str">
        <f t="shared" si="18"/>
        <v/>
      </c>
    </row>
    <row r="277" spans="1:16" ht="21.95" customHeight="1">
      <c r="A277" s="8" t="str">
        <f t="shared" si="19"/>
        <v/>
      </c>
      <c r="B277" s="8" t="str">
        <f t="shared" si="16"/>
        <v/>
      </c>
      <c r="C277" s="20" t="str">
        <f>IF('Rec.'!H270&gt;0,COUNT('Rec.'!H$2:H270),"")</f>
        <v/>
      </c>
      <c r="D277" s="21" t="str">
        <f>IF(C277&gt;'Inf.'!$I$10,"",VLOOKUP(A277,'Q1.SL'!B:F,2,FALSE))</f>
        <v/>
      </c>
      <c r="E277" s="21" t="str">
        <f>IF(C277&gt;'Inf.'!$I$10,"",VLOOKUP(A277,'Q1.SL'!B:F,3,FALSE))</f>
        <v/>
      </c>
      <c r="F277" s="20" t="str">
        <f>IF(C277&gt;'Inf.'!$I$10,"",VLOOKUP(A277,'Q1.SL'!B:F,4,FALSE))</f>
        <v/>
      </c>
      <c r="G277" s="20" t="str">
        <f>IF(C277&gt;'Inf.'!$I$10,"",VLOOKUP(A277,'Q1.SL'!B:F,5,FALSE))</f>
        <v/>
      </c>
      <c r="H277" s="42"/>
      <c r="I277" s="42"/>
      <c r="J277" s="43"/>
      <c r="K277" s="42"/>
      <c r="L277" s="12" t="str">
        <f>_xlfn.IFERROR(IF(C277&gt;'Inf.'!$I$10,"",I277),"")</f>
        <v/>
      </c>
      <c r="M277" s="8" t="str">
        <f>_xlfn.IFERROR(IF('Inf.'!$C$10="Onsight",IF(L277="TOP",10^7+(10-J277)+(3-K277)*10,L277*10^5+(3-K277)*10),IF(L277="TOP",10^7+(3-K277)*10,L277*10^5+(3-K277)*10)),"")</f>
        <v/>
      </c>
      <c r="N277" s="8" t="str">
        <f t="shared" si="17"/>
        <v/>
      </c>
      <c r="O277" s="8" t="str">
        <f>_xlfn.IFERROR(N277*100+'Rec.'!I270,"")</f>
        <v/>
      </c>
      <c r="P277" s="8" t="str">
        <f t="shared" si="18"/>
        <v/>
      </c>
    </row>
    <row r="278" spans="1:16" ht="21.95" customHeight="1">
      <c r="A278" s="8" t="str">
        <f t="shared" si="19"/>
        <v/>
      </c>
      <c r="B278" s="8" t="str">
        <f t="shared" si="16"/>
        <v/>
      </c>
      <c r="C278" s="20" t="str">
        <f>IF('Rec.'!H271&gt;0,COUNT('Rec.'!H$2:H271),"")</f>
        <v/>
      </c>
      <c r="D278" s="21" t="str">
        <f>IF(C278&gt;'Inf.'!$I$10,"",VLOOKUP(A278,'Q1.SL'!B:F,2,FALSE))</f>
        <v/>
      </c>
      <c r="E278" s="21" t="str">
        <f>IF(C278&gt;'Inf.'!$I$10,"",VLOOKUP(A278,'Q1.SL'!B:F,3,FALSE))</f>
        <v/>
      </c>
      <c r="F278" s="20" t="str">
        <f>IF(C278&gt;'Inf.'!$I$10,"",VLOOKUP(A278,'Q1.SL'!B:F,4,FALSE))</f>
        <v/>
      </c>
      <c r="G278" s="20" t="str">
        <f>IF(C278&gt;'Inf.'!$I$10,"",VLOOKUP(A278,'Q1.SL'!B:F,5,FALSE))</f>
        <v/>
      </c>
      <c r="H278" s="42"/>
      <c r="I278" s="42"/>
      <c r="J278" s="43"/>
      <c r="K278" s="42"/>
      <c r="L278" s="12" t="str">
        <f>_xlfn.IFERROR(IF(C278&gt;'Inf.'!$I$10,"",I278),"")</f>
        <v/>
      </c>
      <c r="M278" s="8" t="str">
        <f>_xlfn.IFERROR(IF('Inf.'!$C$10="Onsight",IF(L278="TOP",10^7+(10-J278)+(3-K278)*10,L278*10^5+(3-K278)*10),IF(L278="TOP",10^7+(3-K278)*10,L278*10^5+(3-K278)*10)),"")</f>
        <v/>
      </c>
      <c r="N278" s="8" t="str">
        <f t="shared" si="17"/>
        <v/>
      </c>
      <c r="O278" s="8" t="str">
        <f>_xlfn.IFERROR(N278*100+'Rec.'!I271,"")</f>
        <v/>
      </c>
      <c r="P278" s="8" t="str">
        <f t="shared" si="18"/>
        <v/>
      </c>
    </row>
    <row r="279" spans="1:16" ht="21.95" customHeight="1">
      <c r="A279" s="8" t="str">
        <f t="shared" si="19"/>
        <v/>
      </c>
      <c r="B279" s="8" t="str">
        <f t="shared" si="16"/>
        <v/>
      </c>
      <c r="C279" s="20" t="str">
        <f>IF('Rec.'!H272&gt;0,COUNT('Rec.'!H$2:H272),"")</f>
        <v/>
      </c>
      <c r="D279" s="21" t="str">
        <f>IF(C279&gt;'Inf.'!$I$10,"",VLOOKUP(A279,'Q1.SL'!B:F,2,FALSE))</f>
        <v/>
      </c>
      <c r="E279" s="21" t="str">
        <f>IF(C279&gt;'Inf.'!$I$10,"",VLOOKUP(A279,'Q1.SL'!B:F,3,FALSE))</f>
        <v/>
      </c>
      <c r="F279" s="20" t="str">
        <f>IF(C279&gt;'Inf.'!$I$10,"",VLOOKUP(A279,'Q1.SL'!B:F,4,FALSE))</f>
        <v/>
      </c>
      <c r="G279" s="20" t="str">
        <f>IF(C279&gt;'Inf.'!$I$10,"",VLOOKUP(A279,'Q1.SL'!B:F,5,FALSE))</f>
        <v/>
      </c>
      <c r="H279" s="42"/>
      <c r="I279" s="42"/>
      <c r="J279" s="43"/>
      <c r="K279" s="42"/>
      <c r="L279" s="12" t="str">
        <f>_xlfn.IFERROR(IF(C279&gt;'Inf.'!$I$10,"",I279),"")</f>
        <v/>
      </c>
      <c r="M279" s="8" t="str">
        <f>_xlfn.IFERROR(IF('Inf.'!$C$10="Onsight",IF(L279="TOP",10^7+(10-J279)+(3-K279)*10,L279*10^5+(3-K279)*10),IF(L279="TOP",10^7+(3-K279)*10,L279*10^5+(3-K279)*10)),"")</f>
        <v/>
      </c>
      <c r="N279" s="8" t="str">
        <f t="shared" si="17"/>
        <v/>
      </c>
      <c r="O279" s="8" t="str">
        <f>_xlfn.IFERROR(N279*100+'Rec.'!I272,"")</f>
        <v/>
      </c>
      <c r="P279" s="8" t="str">
        <f t="shared" si="18"/>
        <v/>
      </c>
    </row>
    <row r="280" spans="1:16" ht="21.95" customHeight="1">
      <c r="A280" s="8" t="str">
        <f t="shared" si="19"/>
        <v/>
      </c>
      <c r="B280" s="8" t="str">
        <f t="shared" si="16"/>
        <v/>
      </c>
      <c r="C280" s="20" t="str">
        <f>IF('Rec.'!H273&gt;0,COUNT('Rec.'!H$2:H273),"")</f>
        <v/>
      </c>
      <c r="D280" s="21" t="str">
        <f>IF(C280&gt;'Inf.'!$I$10,"",VLOOKUP(A280,'Q1.SL'!B:F,2,FALSE))</f>
        <v/>
      </c>
      <c r="E280" s="21" t="str">
        <f>IF(C280&gt;'Inf.'!$I$10,"",VLOOKUP(A280,'Q1.SL'!B:F,3,FALSE))</f>
        <v/>
      </c>
      <c r="F280" s="20" t="str">
        <f>IF(C280&gt;'Inf.'!$I$10,"",VLOOKUP(A280,'Q1.SL'!B:F,4,FALSE))</f>
        <v/>
      </c>
      <c r="G280" s="20" t="str">
        <f>IF(C280&gt;'Inf.'!$I$10,"",VLOOKUP(A280,'Q1.SL'!B:F,5,FALSE))</f>
        <v/>
      </c>
      <c r="H280" s="42"/>
      <c r="I280" s="42"/>
      <c r="J280" s="43"/>
      <c r="K280" s="42"/>
      <c r="L280" s="12" t="str">
        <f>_xlfn.IFERROR(IF(C280&gt;'Inf.'!$I$10,"",I280),"")</f>
        <v/>
      </c>
      <c r="M280" s="8" t="str">
        <f>_xlfn.IFERROR(IF('Inf.'!$C$10="Onsight",IF(L280="TOP",10^7+(10-J280)+(3-K280)*10,L280*10^5+(3-K280)*10),IF(L280="TOP",10^7+(3-K280)*10,L280*10^5+(3-K280)*10)),"")</f>
        <v/>
      </c>
      <c r="N280" s="8" t="str">
        <f t="shared" si="17"/>
        <v/>
      </c>
      <c r="O280" s="8" t="str">
        <f>_xlfn.IFERROR(N280*100+'Rec.'!I273,"")</f>
        <v/>
      </c>
      <c r="P280" s="8" t="str">
        <f t="shared" si="18"/>
        <v/>
      </c>
    </row>
    <row r="281" spans="1:16" ht="21.95" customHeight="1">
      <c r="A281" s="8" t="str">
        <f t="shared" si="19"/>
        <v/>
      </c>
      <c r="B281" s="8" t="str">
        <f t="shared" si="16"/>
        <v/>
      </c>
      <c r="C281" s="20" t="str">
        <f>IF('Rec.'!H274&gt;0,COUNT('Rec.'!H$2:H274),"")</f>
        <v/>
      </c>
      <c r="D281" s="21" t="str">
        <f>IF(C281&gt;'Inf.'!$I$10,"",VLOOKUP(A281,'Q1.SL'!B:F,2,FALSE))</f>
        <v/>
      </c>
      <c r="E281" s="21" t="str">
        <f>IF(C281&gt;'Inf.'!$I$10,"",VLOOKUP(A281,'Q1.SL'!B:F,3,FALSE))</f>
        <v/>
      </c>
      <c r="F281" s="20" t="str">
        <f>IF(C281&gt;'Inf.'!$I$10,"",VLOOKUP(A281,'Q1.SL'!B:F,4,FALSE))</f>
        <v/>
      </c>
      <c r="G281" s="20" t="str">
        <f>IF(C281&gt;'Inf.'!$I$10,"",VLOOKUP(A281,'Q1.SL'!B:F,5,FALSE))</f>
        <v/>
      </c>
      <c r="H281" s="42"/>
      <c r="I281" s="42"/>
      <c r="J281" s="43"/>
      <c r="K281" s="42"/>
      <c r="L281" s="12" t="str">
        <f>_xlfn.IFERROR(IF(C281&gt;'Inf.'!$I$10,"",I281),"")</f>
        <v/>
      </c>
      <c r="M281" s="8" t="str">
        <f>_xlfn.IFERROR(IF('Inf.'!$C$10="Onsight",IF(L281="TOP",10^7+(10-J281)+(3-K281)*10,L281*10^5+(3-K281)*10),IF(L281="TOP",10^7+(3-K281)*10,L281*10^5+(3-K281)*10)),"")</f>
        <v/>
      </c>
      <c r="N281" s="8" t="str">
        <f t="shared" si="17"/>
        <v/>
      </c>
      <c r="O281" s="8" t="str">
        <f>_xlfn.IFERROR(N281*100+'Rec.'!I274,"")</f>
        <v/>
      </c>
      <c r="P281" s="8" t="str">
        <f t="shared" si="18"/>
        <v/>
      </c>
    </row>
    <row r="282" spans="1:16" ht="21.95" customHeight="1">
      <c r="A282" s="8" t="str">
        <f t="shared" si="19"/>
        <v/>
      </c>
      <c r="B282" s="8" t="str">
        <f t="shared" si="16"/>
        <v/>
      </c>
      <c r="C282" s="20" t="str">
        <f>IF('Rec.'!H275&gt;0,COUNT('Rec.'!H$2:H275),"")</f>
        <v/>
      </c>
      <c r="D282" s="21" t="str">
        <f>IF(C282&gt;'Inf.'!$I$10,"",VLOOKUP(A282,'Q1.SL'!B:F,2,FALSE))</f>
        <v/>
      </c>
      <c r="E282" s="21" t="str">
        <f>IF(C282&gt;'Inf.'!$I$10,"",VLOOKUP(A282,'Q1.SL'!B:F,3,FALSE))</f>
        <v/>
      </c>
      <c r="F282" s="20" t="str">
        <f>IF(C282&gt;'Inf.'!$I$10,"",VLOOKUP(A282,'Q1.SL'!B:F,4,FALSE))</f>
        <v/>
      </c>
      <c r="G282" s="20" t="str">
        <f>IF(C282&gt;'Inf.'!$I$10,"",VLOOKUP(A282,'Q1.SL'!B:F,5,FALSE))</f>
        <v/>
      </c>
      <c r="H282" s="42"/>
      <c r="I282" s="42"/>
      <c r="J282" s="43"/>
      <c r="K282" s="42"/>
      <c r="L282" s="12" t="str">
        <f>_xlfn.IFERROR(IF(C282&gt;'Inf.'!$I$10,"",I282),"")</f>
        <v/>
      </c>
      <c r="M282" s="8" t="str">
        <f>_xlfn.IFERROR(IF('Inf.'!$C$10="Onsight",IF(L282="TOP",10^7+(10-J282)+(3-K282)*10,L282*10^5+(3-K282)*10),IF(L282="TOP",10^7+(3-K282)*10,L282*10^5+(3-K282)*10)),"")</f>
        <v/>
      </c>
      <c r="N282" s="8" t="str">
        <f t="shared" si="17"/>
        <v/>
      </c>
      <c r="O282" s="8" t="str">
        <f>_xlfn.IFERROR(N282*100+'Rec.'!I275,"")</f>
        <v/>
      </c>
      <c r="P282" s="8" t="str">
        <f t="shared" si="18"/>
        <v/>
      </c>
    </row>
    <row r="283" spans="1:16" ht="21.95" customHeight="1">
      <c r="A283" s="8" t="str">
        <f t="shared" si="19"/>
        <v/>
      </c>
      <c r="B283" s="8" t="str">
        <f t="shared" si="16"/>
        <v/>
      </c>
      <c r="C283" s="20" t="str">
        <f>IF('Rec.'!H276&gt;0,COUNT('Rec.'!H$2:H276),"")</f>
        <v/>
      </c>
      <c r="D283" s="21" t="str">
        <f>IF(C283&gt;'Inf.'!$I$10,"",VLOOKUP(A283,'Q1.SL'!B:F,2,FALSE))</f>
        <v/>
      </c>
      <c r="E283" s="21" t="str">
        <f>IF(C283&gt;'Inf.'!$I$10,"",VLOOKUP(A283,'Q1.SL'!B:F,3,FALSE))</f>
        <v/>
      </c>
      <c r="F283" s="20" t="str">
        <f>IF(C283&gt;'Inf.'!$I$10,"",VLOOKUP(A283,'Q1.SL'!B:F,4,FALSE))</f>
        <v/>
      </c>
      <c r="G283" s="20" t="str">
        <f>IF(C283&gt;'Inf.'!$I$10,"",VLOOKUP(A283,'Q1.SL'!B:F,5,FALSE))</f>
        <v/>
      </c>
      <c r="H283" s="42"/>
      <c r="I283" s="42"/>
      <c r="J283" s="43"/>
      <c r="K283" s="42"/>
      <c r="L283" s="12" t="str">
        <f>_xlfn.IFERROR(IF(C283&gt;'Inf.'!$I$10,"",I283),"")</f>
        <v/>
      </c>
      <c r="M283" s="8" t="str">
        <f>_xlfn.IFERROR(IF('Inf.'!$C$10="Onsight",IF(L283="TOP",10^7+(10-J283)+(3-K283)*10,L283*10^5+(3-K283)*10),IF(L283="TOP",10^7+(3-K283)*10,L283*10^5+(3-K283)*10)),"")</f>
        <v/>
      </c>
      <c r="N283" s="8" t="str">
        <f t="shared" si="17"/>
        <v/>
      </c>
      <c r="O283" s="8" t="str">
        <f>_xlfn.IFERROR(N283*100+'Rec.'!I276,"")</f>
        <v/>
      </c>
      <c r="P283" s="8" t="str">
        <f t="shared" si="18"/>
        <v/>
      </c>
    </row>
    <row r="284" spans="1:16" ht="21.95" customHeight="1">
      <c r="A284" s="8" t="str">
        <f t="shared" si="19"/>
        <v/>
      </c>
      <c r="B284" s="8" t="str">
        <f t="shared" si="16"/>
        <v/>
      </c>
      <c r="C284" s="20" t="str">
        <f>IF('Rec.'!H277&gt;0,COUNT('Rec.'!H$2:H277),"")</f>
        <v/>
      </c>
      <c r="D284" s="21" t="str">
        <f>IF(C284&gt;'Inf.'!$I$10,"",VLOOKUP(A284,'Q1.SL'!B:F,2,FALSE))</f>
        <v/>
      </c>
      <c r="E284" s="21" t="str">
        <f>IF(C284&gt;'Inf.'!$I$10,"",VLOOKUP(A284,'Q1.SL'!B:F,3,FALSE))</f>
        <v/>
      </c>
      <c r="F284" s="20" t="str">
        <f>IF(C284&gt;'Inf.'!$I$10,"",VLOOKUP(A284,'Q1.SL'!B:F,4,FALSE))</f>
        <v/>
      </c>
      <c r="G284" s="20" t="str">
        <f>IF(C284&gt;'Inf.'!$I$10,"",VLOOKUP(A284,'Q1.SL'!B:F,5,FALSE))</f>
        <v/>
      </c>
      <c r="H284" s="42"/>
      <c r="I284" s="42"/>
      <c r="J284" s="43"/>
      <c r="K284" s="42"/>
      <c r="L284" s="12" t="str">
        <f>_xlfn.IFERROR(IF(C284&gt;'Inf.'!$I$10,"",I284),"")</f>
        <v/>
      </c>
      <c r="M284" s="8" t="str">
        <f>_xlfn.IFERROR(IF('Inf.'!$C$10="Onsight",IF(L284="TOP",10^7+(10-J284)+(3-K284)*10,L284*10^5+(3-K284)*10),IF(L284="TOP",10^7+(3-K284)*10,L284*10^5+(3-K284)*10)),"")</f>
        <v/>
      </c>
      <c r="N284" s="8" t="str">
        <f t="shared" si="17"/>
        <v/>
      </c>
      <c r="O284" s="8" t="str">
        <f>_xlfn.IFERROR(N284*100+'Rec.'!I277,"")</f>
        <v/>
      </c>
      <c r="P284" s="8" t="str">
        <f t="shared" si="18"/>
        <v/>
      </c>
    </row>
    <row r="285" spans="1:16" ht="21.95" customHeight="1">
      <c r="A285" s="8" t="str">
        <f t="shared" si="19"/>
        <v/>
      </c>
      <c r="B285" s="8" t="str">
        <f t="shared" si="16"/>
        <v/>
      </c>
      <c r="C285" s="20" t="str">
        <f>IF('Rec.'!H278&gt;0,COUNT('Rec.'!H$2:H278),"")</f>
        <v/>
      </c>
      <c r="D285" s="21" t="str">
        <f>IF(C285&gt;'Inf.'!$I$10,"",VLOOKUP(A285,'Q1.SL'!B:F,2,FALSE))</f>
        <v/>
      </c>
      <c r="E285" s="21" t="str">
        <f>IF(C285&gt;'Inf.'!$I$10,"",VLOOKUP(A285,'Q1.SL'!B:F,3,FALSE))</f>
        <v/>
      </c>
      <c r="F285" s="20" t="str">
        <f>IF(C285&gt;'Inf.'!$I$10,"",VLOOKUP(A285,'Q1.SL'!B:F,4,FALSE))</f>
        <v/>
      </c>
      <c r="G285" s="20" t="str">
        <f>IF(C285&gt;'Inf.'!$I$10,"",VLOOKUP(A285,'Q1.SL'!B:F,5,FALSE))</f>
        <v/>
      </c>
      <c r="H285" s="42"/>
      <c r="I285" s="42"/>
      <c r="J285" s="43"/>
      <c r="K285" s="42"/>
      <c r="L285" s="12" t="str">
        <f>_xlfn.IFERROR(IF(C285&gt;'Inf.'!$I$10,"",I285),"")</f>
        <v/>
      </c>
      <c r="M285" s="8" t="str">
        <f>_xlfn.IFERROR(IF('Inf.'!$C$10="Onsight",IF(L285="TOP",10^7+(10-J285)+(3-K285)*10,L285*10^5+(3-K285)*10),IF(L285="TOP",10^7+(3-K285)*10,L285*10^5+(3-K285)*10)),"")</f>
        <v/>
      </c>
      <c r="N285" s="8" t="str">
        <f t="shared" si="17"/>
        <v/>
      </c>
      <c r="O285" s="8" t="str">
        <f>_xlfn.IFERROR(N285*100+'Rec.'!I278,"")</f>
        <v/>
      </c>
      <c r="P285" s="8" t="str">
        <f t="shared" si="18"/>
        <v/>
      </c>
    </row>
    <row r="286" spans="1:16" ht="21.95" customHeight="1">
      <c r="A286" s="8" t="str">
        <f t="shared" si="19"/>
        <v/>
      </c>
      <c r="B286" s="8" t="str">
        <f t="shared" si="16"/>
        <v/>
      </c>
      <c r="C286" s="20" t="str">
        <f>IF('Rec.'!H279&gt;0,COUNT('Rec.'!H$2:H279),"")</f>
        <v/>
      </c>
      <c r="D286" s="21" t="str">
        <f>IF(C286&gt;'Inf.'!$I$10,"",VLOOKUP(A286,'Q1.SL'!B:F,2,FALSE))</f>
        <v/>
      </c>
      <c r="E286" s="21" t="str">
        <f>IF(C286&gt;'Inf.'!$I$10,"",VLOOKUP(A286,'Q1.SL'!B:F,3,FALSE))</f>
        <v/>
      </c>
      <c r="F286" s="20" t="str">
        <f>IF(C286&gt;'Inf.'!$I$10,"",VLOOKUP(A286,'Q1.SL'!B:F,4,FALSE))</f>
        <v/>
      </c>
      <c r="G286" s="20" t="str">
        <f>IF(C286&gt;'Inf.'!$I$10,"",VLOOKUP(A286,'Q1.SL'!B:F,5,FALSE))</f>
        <v/>
      </c>
      <c r="H286" s="42"/>
      <c r="I286" s="42"/>
      <c r="J286" s="43"/>
      <c r="K286" s="42"/>
      <c r="L286" s="12" t="str">
        <f>_xlfn.IFERROR(IF(C286&gt;'Inf.'!$I$10,"",I286),"")</f>
        <v/>
      </c>
      <c r="M286" s="8" t="str">
        <f>_xlfn.IFERROR(IF('Inf.'!$C$10="Onsight",IF(L286="TOP",10^7+(10-J286)+(3-K286)*10,L286*10^5+(3-K286)*10),IF(L286="TOP",10^7+(3-K286)*10,L286*10^5+(3-K286)*10)),"")</f>
        <v/>
      </c>
      <c r="N286" s="8" t="str">
        <f t="shared" si="17"/>
        <v/>
      </c>
      <c r="O286" s="8" t="str">
        <f>_xlfn.IFERROR(N286*100+'Rec.'!I279,"")</f>
        <v/>
      </c>
      <c r="P286" s="8" t="str">
        <f t="shared" si="18"/>
        <v/>
      </c>
    </row>
    <row r="287" spans="1:16" ht="21.95" customHeight="1">
      <c r="A287" s="8" t="str">
        <f t="shared" si="19"/>
        <v/>
      </c>
      <c r="B287" s="8" t="str">
        <f t="shared" si="16"/>
        <v/>
      </c>
      <c r="C287" s="20" t="str">
        <f>IF('Rec.'!H280&gt;0,COUNT('Rec.'!H$2:H280),"")</f>
        <v/>
      </c>
      <c r="D287" s="21" t="str">
        <f>IF(C287&gt;'Inf.'!$I$10,"",VLOOKUP(A287,'Q1.SL'!B:F,2,FALSE))</f>
        <v/>
      </c>
      <c r="E287" s="21" t="str">
        <f>IF(C287&gt;'Inf.'!$I$10,"",VLOOKUP(A287,'Q1.SL'!B:F,3,FALSE))</f>
        <v/>
      </c>
      <c r="F287" s="20" t="str">
        <f>IF(C287&gt;'Inf.'!$I$10,"",VLOOKUP(A287,'Q1.SL'!B:F,4,FALSE))</f>
        <v/>
      </c>
      <c r="G287" s="20" t="str">
        <f>IF(C287&gt;'Inf.'!$I$10,"",VLOOKUP(A287,'Q1.SL'!B:F,5,FALSE))</f>
        <v/>
      </c>
      <c r="H287" s="42"/>
      <c r="I287" s="42"/>
      <c r="J287" s="43"/>
      <c r="K287" s="42"/>
      <c r="L287" s="12" t="str">
        <f>_xlfn.IFERROR(IF(C287&gt;'Inf.'!$I$10,"",I287),"")</f>
        <v/>
      </c>
      <c r="M287" s="8" t="str">
        <f>_xlfn.IFERROR(IF('Inf.'!$C$10="Onsight",IF(L287="TOP",10^7+(10-J287)+(3-K287)*10,L287*10^5+(3-K287)*10),IF(L287="TOP",10^7+(3-K287)*10,L287*10^5+(3-K287)*10)),"")</f>
        <v/>
      </c>
      <c r="N287" s="8" t="str">
        <f t="shared" si="17"/>
        <v/>
      </c>
      <c r="O287" s="8" t="str">
        <f>_xlfn.IFERROR(N287*100+'Rec.'!I280,"")</f>
        <v/>
      </c>
      <c r="P287" s="8" t="str">
        <f t="shared" si="18"/>
        <v/>
      </c>
    </row>
    <row r="288" spans="1:16" ht="21.95" customHeight="1">
      <c r="A288" s="8" t="str">
        <f t="shared" si="19"/>
        <v/>
      </c>
      <c r="B288" s="8" t="str">
        <f t="shared" si="16"/>
        <v/>
      </c>
      <c r="C288" s="20" t="str">
        <f>IF('Rec.'!H281&gt;0,COUNT('Rec.'!H$2:H281),"")</f>
        <v/>
      </c>
      <c r="D288" s="21" t="str">
        <f>IF(C288&gt;'Inf.'!$I$10,"",VLOOKUP(A288,'Q1.SL'!B:F,2,FALSE))</f>
        <v/>
      </c>
      <c r="E288" s="21" t="str">
        <f>IF(C288&gt;'Inf.'!$I$10,"",VLOOKUP(A288,'Q1.SL'!B:F,3,FALSE))</f>
        <v/>
      </c>
      <c r="F288" s="20" t="str">
        <f>IF(C288&gt;'Inf.'!$I$10,"",VLOOKUP(A288,'Q1.SL'!B:F,4,FALSE))</f>
        <v/>
      </c>
      <c r="G288" s="20" t="str">
        <f>IF(C288&gt;'Inf.'!$I$10,"",VLOOKUP(A288,'Q1.SL'!B:F,5,FALSE))</f>
        <v/>
      </c>
      <c r="H288" s="42"/>
      <c r="I288" s="42"/>
      <c r="J288" s="43"/>
      <c r="K288" s="42"/>
      <c r="L288" s="12" t="str">
        <f>_xlfn.IFERROR(IF(C288&gt;'Inf.'!$I$10,"",I288),"")</f>
        <v/>
      </c>
      <c r="M288" s="8" t="str">
        <f>_xlfn.IFERROR(IF('Inf.'!$C$10="Onsight",IF(L288="TOP",10^7+(10-J288)+(3-K288)*10,L288*10^5+(3-K288)*10),IF(L288="TOP",10^7+(3-K288)*10,L288*10^5+(3-K288)*10)),"")</f>
        <v/>
      </c>
      <c r="N288" s="8" t="str">
        <f t="shared" si="17"/>
        <v/>
      </c>
      <c r="O288" s="8" t="str">
        <f>_xlfn.IFERROR(N288*100+'Rec.'!I281,"")</f>
        <v/>
      </c>
      <c r="P288" s="8" t="str">
        <f t="shared" si="18"/>
        <v/>
      </c>
    </row>
    <row r="289" spans="1:16" ht="21.95" customHeight="1">
      <c r="A289" s="8" t="str">
        <f t="shared" si="19"/>
        <v/>
      </c>
      <c r="B289" s="8" t="str">
        <f t="shared" si="16"/>
        <v/>
      </c>
      <c r="C289" s="20" t="str">
        <f>IF('Rec.'!H282&gt;0,COUNT('Rec.'!H$2:H282),"")</f>
        <v/>
      </c>
      <c r="D289" s="21" t="str">
        <f>IF(C289&gt;'Inf.'!$I$10,"",VLOOKUP(A289,'Q1.SL'!B:F,2,FALSE))</f>
        <v/>
      </c>
      <c r="E289" s="21" t="str">
        <f>IF(C289&gt;'Inf.'!$I$10,"",VLOOKUP(A289,'Q1.SL'!B:F,3,FALSE))</f>
        <v/>
      </c>
      <c r="F289" s="20" t="str">
        <f>IF(C289&gt;'Inf.'!$I$10,"",VLOOKUP(A289,'Q1.SL'!B:F,4,FALSE))</f>
        <v/>
      </c>
      <c r="G289" s="20" t="str">
        <f>IF(C289&gt;'Inf.'!$I$10,"",VLOOKUP(A289,'Q1.SL'!B:F,5,FALSE))</f>
        <v/>
      </c>
      <c r="H289" s="42"/>
      <c r="I289" s="42"/>
      <c r="J289" s="43"/>
      <c r="K289" s="42"/>
      <c r="L289" s="12" t="str">
        <f>_xlfn.IFERROR(IF(C289&gt;'Inf.'!$I$10,"",I289),"")</f>
        <v/>
      </c>
      <c r="M289" s="8" t="str">
        <f>_xlfn.IFERROR(IF('Inf.'!$C$10="Onsight",IF(L289="TOP",10^7+(10-J289)+(3-K289)*10,L289*10^5+(3-K289)*10),IF(L289="TOP",10^7+(3-K289)*10,L289*10^5+(3-K289)*10)),"")</f>
        <v/>
      </c>
      <c r="N289" s="8" t="str">
        <f t="shared" si="17"/>
        <v/>
      </c>
      <c r="O289" s="8" t="str">
        <f>_xlfn.IFERROR(N289*100+'Rec.'!I282,"")</f>
        <v/>
      </c>
      <c r="P289" s="8" t="str">
        <f t="shared" si="18"/>
        <v/>
      </c>
    </row>
    <row r="290" spans="1:16" ht="21.95" customHeight="1">
      <c r="A290" s="8" t="str">
        <f t="shared" si="19"/>
        <v/>
      </c>
      <c r="B290" s="8" t="str">
        <f t="shared" si="16"/>
        <v/>
      </c>
      <c r="C290" s="20" t="str">
        <f>IF('Rec.'!H283&gt;0,COUNT('Rec.'!H$2:H283),"")</f>
        <v/>
      </c>
      <c r="D290" s="21" t="str">
        <f>IF(C290&gt;'Inf.'!$I$10,"",VLOOKUP(A290,'Q1.SL'!B:F,2,FALSE))</f>
        <v/>
      </c>
      <c r="E290" s="21" t="str">
        <f>IF(C290&gt;'Inf.'!$I$10,"",VLOOKUP(A290,'Q1.SL'!B:F,3,FALSE))</f>
        <v/>
      </c>
      <c r="F290" s="20" t="str">
        <f>IF(C290&gt;'Inf.'!$I$10,"",VLOOKUP(A290,'Q1.SL'!B:F,4,FALSE))</f>
        <v/>
      </c>
      <c r="G290" s="20" t="str">
        <f>IF(C290&gt;'Inf.'!$I$10,"",VLOOKUP(A290,'Q1.SL'!B:F,5,FALSE))</f>
        <v/>
      </c>
      <c r="H290" s="42"/>
      <c r="I290" s="42"/>
      <c r="J290" s="43"/>
      <c r="K290" s="42"/>
      <c r="L290" s="12" t="str">
        <f>_xlfn.IFERROR(IF(C290&gt;'Inf.'!$I$10,"",I290),"")</f>
        <v/>
      </c>
      <c r="M290" s="8" t="str">
        <f>_xlfn.IFERROR(IF('Inf.'!$C$10="Onsight",IF(L290="TOP",10^7+(10-J290)+(3-K290)*10,L290*10^5+(3-K290)*10),IF(L290="TOP",10^7+(3-K290)*10,L290*10^5+(3-K290)*10)),"")</f>
        <v/>
      </c>
      <c r="N290" s="8" t="str">
        <f t="shared" si="17"/>
        <v/>
      </c>
      <c r="O290" s="8" t="str">
        <f>_xlfn.IFERROR(N290*100+'Rec.'!I283,"")</f>
        <v/>
      </c>
      <c r="P290" s="8" t="str">
        <f t="shared" si="18"/>
        <v/>
      </c>
    </row>
    <row r="291" spans="1:16" ht="21.95" customHeight="1">
      <c r="A291" s="8" t="str">
        <f t="shared" si="19"/>
        <v/>
      </c>
      <c r="B291" s="8" t="str">
        <f t="shared" si="16"/>
        <v/>
      </c>
      <c r="C291" s="20" t="str">
        <f>IF('Rec.'!H284&gt;0,COUNT('Rec.'!H$2:H284),"")</f>
        <v/>
      </c>
      <c r="D291" s="21" t="str">
        <f>IF(C291&gt;'Inf.'!$I$10,"",VLOOKUP(A291,'Q1.SL'!B:F,2,FALSE))</f>
        <v/>
      </c>
      <c r="E291" s="21" t="str">
        <f>IF(C291&gt;'Inf.'!$I$10,"",VLOOKUP(A291,'Q1.SL'!B:F,3,FALSE))</f>
        <v/>
      </c>
      <c r="F291" s="20" t="str">
        <f>IF(C291&gt;'Inf.'!$I$10,"",VLOOKUP(A291,'Q1.SL'!B:F,4,FALSE))</f>
        <v/>
      </c>
      <c r="G291" s="20" t="str">
        <f>IF(C291&gt;'Inf.'!$I$10,"",VLOOKUP(A291,'Q1.SL'!B:F,5,FALSE))</f>
        <v/>
      </c>
      <c r="H291" s="42"/>
      <c r="I291" s="42"/>
      <c r="J291" s="43"/>
      <c r="K291" s="42"/>
      <c r="L291" s="12" t="str">
        <f>_xlfn.IFERROR(IF(C291&gt;'Inf.'!$I$10,"",I291),"")</f>
        <v/>
      </c>
      <c r="M291" s="8" t="str">
        <f>_xlfn.IFERROR(IF('Inf.'!$C$10="Onsight",IF(L291="TOP",10^7+(10-J291)+(3-K291)*10,L291*10^5+(3-K291)*10),IF(L291="TOP",10^7+(3-K291)*10,L291*10^5+(3-K291)*10)),"")</f>
        <v/>
      </c>
      <c r="N291" s="8" t="str">
        <f t="shared" si="17"/>
        <v/>
      </c>
      <c r="O291" s="8" t="str">
        <f>_xlfn.IFERROR(N291*100+'Rec.'!I284,"")</f>
        <v/>
      </c>
      <c r="P291" s="8" t="str">
        <f t="shared" si="18"/>
        <v/>
      </c>
    </row>
    <row r="292" spans="1:16" ht="21.95" customHeight="1">
      <c r="A292" s="8" t="str">
        <f t="shared" si="19"/>
        <v/>
      </c>
      <c r="B292" s="8" t="str">
        <f t="shared" si="16"/>
        <v/>
      </c>
      <c r="C292" s="20" t="str">
        <f>IF('Rec.'!H285&gt;0,COUNT('Rec.'!H$2:H285),"")</f>
        <v/>
      </c>
      <c r="D292" s="21" t="str">
        <f>IF(C292&gt;'Inf.'!$I$10,"",VLOOKUP(A292,'Q1.SL'!B:F,2,FALSE))</f>
        <v/>
      </c>
      <c r="E292" s="21" t="str">
        <f>IF(C292&gt;'Inf.'!$I$10,"",VLOOKUP(A292,'Q1.SL'!B:F,3,FALSE))</f>
        <v/>
      </c>
      <c r="F292" s="20" t="str">
        <f>IF(C292&gt;'Inf.'!$I$10,"",VLOOKUP(A292,'Q1.SL'!B:F,4,FALSE))</f>
        <v/>
      </c>
      <c r="G292" s="20" t="str">
        <f>IF(C292&gt;'Inf.'!$I$10,"",VLOOKUP(A292,'Q1.SL'!B:F,5,FALSE))</f>
        <v/>
      </c>
      <c r="H292" s="42"/>
      <c r="I292" s="42"/>
      <c r="J292" s="43"/>
      <c r="K292" s="42"/>
      <c r="L292" s="12" t="str">
        <f>_xlfn.IFERROR(IF(C292&gt;'Inf.'!$I$10,"",I292),"")</f>
        <v/>
      </c>
      <c r="M292" s="8" t="str">
        <f>_xlfn.IFERROR(IF('Inf.'!$C$10="Onsight",IF(L292="TOP",10^7+(10-J292)+(3-K292)*10,L292*10^5+(3-K292)*10),IF(L292="TOP",10^7+(3-K292)*10,L292*10^5+(3-K292)*10)),"")</f>
        <v/>
      </c>
      <c r="N292" s="8" t="str">
        <f t="shared" si="17"/>
        <v/>
      </c>
      <c r="O292" s="8" t="str">
        <f>_xlfn.IFERROR(N292*100+'Rec.'!I285,"")</f>
        <v/>
      </c>
      <c r="P292" s="8" t="str">
        <f t="shared" si="18"/>
        <v/>
      </c>
    </row>
    <row r="293" spans="1:16" ht="21.95" customHeight="1">
      <c r="A293" s="8" t="str">
        <f t="shared" si="19"/>
        <v/>
      </c>
      <c r="B293" s="8" t="str">
        <f t="shared" si="16"/>
        <v/>
      </c>
      <c r="C293" s="20" t="str">
        <f>IF('Rec.'!H286&gt;0,COUNT('Rec.'!H$2:H286),"")</f>
        <v/>
      </c>
      <c r="D293" s="21" t="str">
        <f>IF(C293&gt;'Inf.'!$I$10,"",VLOOKUP(A293,'Q1.SL'!B:F,2,FALSE))</f>
        <v/>
      </c>
      <c r="E293" s="21" t="str">
        <f>IF(C293&gt;'Inf.'!$I$10,"",VLOOKUP(A293,'Q1.SL'!B:F,3,FALSE))</f>
        <v/>
      </c>
      <c r="F293" s="20" t="str">
        <f>IF(C293&gt;'Inf.'!$I$10,"",VLOOKUP(A293,'Q1.SL'!B:F,4,FALSE))</f>
        <v/>
      </c>
      <c r="G293" s="20" t="str">
        <f>IF(C293&gt;'Inf.'!$I$10,"",VLOOKUP(A293,'Q1.SL'!B:F,5,FALSE))</f>
        <v/>
      </c>
      <c r="H293" s="42"/>
      <c r="I293" s="42"/>
      <c r="J293" s="43"/>
      <c r="K293" s="42"/>
      <c r="L293" s="12" t="str">
        <f>_xlfn.IFERROR(IF(C293&gt;'Inf.'!$I$10,"",I293),"")</f>
        <v/>
      </c>
      <c r="M293" s="8" t="str">
        <f>_xlfn.IFERROR(IF('Inf.'!$C$10="Onsight",IF(L293="TOP",10^7+(10-J293)+(3-K293)*10,L293*10^5+(3-K293)*10),IF(L293="TOP",10^7+(3-K293)*10,L293*10^5+(3-K293)*10)),"")</f>
        <v/>
      </c>
      <c r="N293" s="8" t="str">
        <f t="shared" si="17"/>
        <v/>
      </c>
      <c r="O293" s="8" t="str">
        <f>_xlfn.IFERROR(N293*100+'Rec.'!I286,"")</f>
        <v/>
      </c>
      <c r="P293" s="8" t="str">
        <f t="shared" si="18"/>
        <v/>
      </c>
    </row>
    <row r="294" spans="1:16" ht="21.95" customHeight="1">
      <c r="A294" s="8" t="str">
        <f t="shared" si="19"/>
        <v/>
      </c>
      <c r="B294" s="8" t="str">
        <f t="shared" si="16"/>
        <v/>
      </c>
      <c r="C294" s="20" t="str">
        <f>IF('Rec.'!H287&gt;0,COUNT('Rec.'!H$2:H287),"")</f>
        <v/>
      </c>
      <c r="D294" s="21" t="str">
        <f>IF(C294&gt;'Inf.'!$I$10,"",VLOOKUP(A294,'Q1.SL'!B:F,2,FALSE))</f>
        <v/>
      </c>
      <c r="E294" s="21" t="str">
        <f>IF(C294&gt;'Inf.'!$I$10,"",VLOOKUP(A294,'Q1.SL'!B:F,3,FALSE))</f>
        <v/>
      </c>
      <c r="F294" s="20" t="str">
        <f>IF(C294&gt;'Inf.'!$I$10,"",VLOOKUP(A294,'Q1.SL'!B:F,4,FALSE))</f>
        <v/>
      </c>
      <c r="G294" s="20" t="str">
        <f>IF(C294&gt;'Inf.'!$I$10,"",VLOOKUP(A294,'Q1.SL'!B:F,5,FALSE))</f>
        <v/>
      </c>
      <c r="H294" s="42"/>
      <c r="I294" s="42"/>
      <c r="J294" s="43"/>
      <c r="K294" s="42"/>
      <c r="L294" s="12" t="str">
        <f>_xlfn.IFERROR(IF(C294&gt;'Inf.'!$I$10,"",I294),"")</f>
        <v/>
      </c>
      <c r="M294" s="8" t="str">
        <f>_xlfn.IFERROR(IF('Inf.'!$C$10="Onsight",IF(L294="TOP",10^7+(10-J294)+(3-K294)*10,L294*10^5+(3-K294)*10),IF(L294="TOP",10^7+(3-K294)*10,L294*10^5+(3-K294)*10)),"")</f>
        <v/>
      </c>
      <c r="N294" s="8" t="str">
        <f t="shared" si="17"/>
        <v/>
      </c>
      <c r="O294" s="8" t="str">
        <f>_xlfn.IFERROR(N294*100+'Rec.'!I287,"")</f>
        <v/>
      </c>
      <c r="P294" s="8" t="str">
        <f t="shared" si="18"/>
        <v/>
      </c>
    </row>
    <row r="295" spans="1:16" ht="21.95" customHeight="1">
      <c r="A295" s="8" t="str">
        <f t="shared" si="19"/>
        <v/>
      </c>
      <c r="B295" s="8" t="str">
        <f t="shared" si="16"/>
        <v/>
      </c>
      <c r="C295" s="20" t="str">
        <f>IF('Rec.'!H288&gt;0,COUNT('Rec.'!H$2:H288),"")</f>
        <v/>
      </c>
      <c r="D295" s="21" t="str">
        <f>IF(C295&gt;'Inf.'!$I$10,"",VLOOKUP(A295,'Q1.SL'!B:F,2,FALSE))</f>
        <v/>
      </c>
      <c r="E295" s="21" t="str">
        <f>IF(C295&gt;'Inf.'!$I$10,"",VLOOKUP(A295,'Q1.SL'!B:F,3,FALSE))</f>
        <v/>
      </c>
      <c r="F295" s="20" t="str">
        <f>IF(C295&gt;'Inf.'!$I$10,"",VLOOKUP(A295,'Q1.SL'!B:F,4,FALSE))</f>
        <v/>
      </c>
      <c r="G295" s="20" t="str">
        <f>IF(C295&gt;'Inf.'!$I$10,"",VLOOKUP(A295,'Q1.SL'!B:F,5,FALSE))</f>
        <v/>
      </c>
      <c r="H295" s="42"/>
      <c r="I295" s="42"/>
      <c r="J295" s="43"/>
      <c r="K295" s="42"/>
      <c r="L295" s="12" t="str">
        <f>_xlfn.IFERROR(IF(C295&gt;'Inf.'!$I$10,"",I295),"")</f>
        <v/>
      </c>
      <c r="M295" s="8" t="str">
        <f>_xlfn.IFERROR(IF('Inf.'!$C$10="Onsight",IF(L295="TOP",10^7+(10-J295)+(3-K295)*10,L295*10^5+(3-K295)*10),IF(L295="TOP",10^7+(3-K295)*10,L295*10^5+(3-K295)*10)),"")</f>
        <v/>
      </c>
      <c r="N295" s="8" t="str">
        <f t="shared" si="17"/>
        <v/>
      </c>
      <c r="O295" s="8" t="str">
        <f>_xlfn.IFERROR(N295*100+'Rec.'!I288,"")</f>
        <v/>
      </c>
      <c r="P295" s="8" t="str">
        <f t="shared" si="18"/>
        <v/>
      </c>
    </row>
    <row r="296" spans="1:16" ht="21.95" customHeight="1">
      <c r="A296" s="8" t="str">
        <f t="shared" si="19"/>
        <v/>
      </c>
      <c r="B296" s="8" t="str">
        <f t="shared" si="16"/>
        <v/>
      </c>
      <c r="C296" s="20" t="str">
        <f>IF('Rec.'!H289&gt;0,COUNT('Rec.'!H$2:H289),"")</f>
        <v/>
      </c>
      <c r="D296" s="21" t="str">
        <f>IF(C296&gt;'Inf.'!$I$10,"",VLOOKUP(A296,'Q1.SL'!B:F,2,FALSE))</f>
        <v/>
      </c>
      <c r="E296" s="21" t="str">
        <f>IF(C296&gt;'Inf.'!$I$10,"",VLOOKUP(A296,'Q1.SL'!B:F,3,FALSE))</f>
        <v/>
      </c>
      <c r="F296" s="20" t="str">
        <f>IF(C296&gt;'Inf.'!$I$10,"",VLOOKUP(A296,'Q1.SL'!B:F,4,FALSE))</f>
        <v/>
      </c>
      <c r="G296" s="20" t="str">
        <f>IF(C296&gt;'Inf.'!$I$10,"",VLOOKUP(A296,'Q1.SL'!B:F,5,FALSE))</f>
        <v/>
      </c>
      <c r="H296" s="42"/>
      <c r="I296" s="42"/>
      <c r="J296" s="43"/>
      <c r="K296" s="42"/>
      <c r="L296" s="12" t="str">
        <f>_xlfn.IFERROR(IF(C296&gt;'Inf.'!$I$10,"",I296),"")</f>
        <v/>
      </c>
      <c r="M296" s="8" t="str">
        <f>_xlfn.IFERROR(IF('Inf.'!$C$10="Onsight",IF(L296="TOP",10^7+(10-J296)+(3-K296)*10,L296*10^5+(3-K296)*10),IF(L296="TOP",10^7+(3-K296)*10,L296*10^5+(3-K296)*10)),"")</f>
        <v/>
      </c>
      <c r="N296" s="8" t="str">
        <f t="shared" si="17"/>
        <v/>
      </c>
      <c r="O296" s="8" t="str">
        <f>_xlfn.IFERROR(N296*100+'Rec.'!I289,"")</f>
        <v/>
      </c>
      <c r="P296" s="8" t="str">
        <f t="shared" si="18"/>
        <v/>
      </c>
    </row>
    <row r="297" spans="1:16" ht="21.95" customHeight="1">
      <c r="A297" s="8" t="str">
        <f t="shared" si="19"/>
        <v/>
      </c>
      <c r="B297" s="8" t="str">
        <f t="shared" si="16"/>
        <v/>
      </c>
      <c r="C297" s="20" t="str">
        <f>IF('Rec.'!H290&gt;0,COUNT('Rec.'!H$2:H290),"")</f>
        <v/>
      </c>
      <c r="D297" s="21" t="str">
        <f>IF(C297&gt;'Inf.'!$I$10,"",VLOOKUP(A297,'Q1.SL'!B:F,2,FALSE))</f>
        <v/>
      </c>
      <c r="E297" s="21" t="str">
        <f>IF(C297&gt;'Inf.'!$I$10,"",VLOOKUP(A297,'Q1.SL'!B:F,3,FALSE))</f>
        <v/>
      </c>
      <c r="F297" s="20" t="str">
        <f>IF(C297&gt;'Inf.'!$I$10,"",VLOOKUP(A297,'Q1.SL'!B:F,4,FALSE))</f>
        <v/>
      </c>
      <c r="G297" s="20" t="str">
        <f>IF(C297&gt;'Inf.'!$I$10,"",VLOOKUP(A297,'Q1.SL'!B:F,5,FALSE))</f>
        <v/>
      </c>
      <c r="H297" s="42"/>
      <c r="I297" s="42"/>
      <c r="J297" s="43"/>
      <c r="K297" s="42"/>
      <c r="L297" s="12" t="str">
        <f>_xlfn.IFERROR(IF(C297&gt;'Inf.'!$I$10,"",I297),"")</f>
        <v/>
      </c>
      <c r="M297" s="8" t="str">
        <f>_xlfn.IFERROR(IF('Inf.'!$C$10="Onsight",IF(L297="TOP",10^7+(10-J297)+(3-K297)*10,L297*10^5+(3-K297)*10),IF(L297="TOP",10^7+(3-K297)*10,L297*10^5+(3-K297)*10)),"")</f>
        <v/>
      </c>
      <c r="N297" s="8" t="str">
        <f t="shared" si="17"/>
        <v/>
      </c>
      <c r="O297" s="8" t="str">
        <f>_xlfn.IFERROR(N297*100+'Rec.'!I290,"")</f>
        <v/>
      </c>
      <c r="P297" s="8" t="str">
        <f t="shared" si="18"/>
        <v/>
      </c>
    </row>
    <row r="298" spans="1:16" ht="21.95" customHeight="1">
      <c r="A298" s="8" t="str">
        <f t="shared" si="19"/>
        <v/>
      </c>
      <c r="B298" s="8" t="str">
        <f t="shared" si="16"/>
        <v/>
      </c>
      <c r="C298" s="20" t="str">
        <f>IF('Rec.'!H291&gt;0,COUNT('Rec.'!H$2:H291),"")</f>
        <v/>
      </c>
      <c r="D298" s="21" t="str">
        <f>IF(C298&gt;'Inf.'!$I$10,"",VLOOKUP(A298,'Q1.SL'!B:F,2,FALSE))</f>
        <v/>
      </c>
      <c r="E298" s="21" t="str">
        <f>IF(C298&gt;'Inf.'!$I$10,"",VLOOKUP(A298,'Q1.SL'!B:F,3,FALSE))</f>
        <v/>
      </c>
      <c r="F298" s="20" t="str">
        <f>IF(C298&gt;'Inf.'!$I$10,"",VLOOKUP(A298,'Q1.SL'!B:F,4,FALSE))</f>
        <v/>
      </c>
      <c r="G298" s="20" t="str">
        <f>IF(C298&gt;'Inf.'!$I$10,"",VLOOKUP(A298,'Q1.SL'!B:F,5,FALSE))</f>
        <v/>
      </c>
      <c r="H298" s="42"/>
      <c r="I298" s="42"/>
      <c r="J298" s="43"/>
      <c r="K298" s="42"/>
      <c r="L298" s="12" t="str">
        <f>_xlfn.IFERROR(IF(C298&gt;'Inf.'!$I$10,"",I298),"")</f>
        <v/>
      </c>
      <c r="M298" s="8" t="str">
        <f>_xlfn.IFERROR(IF('Inf.'!$C$10="Onsight",IF(L298="TOP",10^7+(10-J298)+(3-K298)*10,L298*10^5+(3-K298)*10),IF(L298="TOP",10^7+(3-K298)*10,L298*10^5+(3-K298)*10)),"")</f>
        <v/>
      </c>
      <c r="N298" s="8" t="str">
        <f t="shared" si="17"/>
        <v/>
      </c>
      <c r="O298" s="8" t="str">
        <f>_xlfn.IFERROR(N298*100+'Rec.'!I291,"")</f>
        <v/>
      </c>
      <c r="P298" s="8" t="str">
        <f t="shared" si="18"/>
        <v/>
      </c>
    </row>
    <row r="299" spans="1:16" ht="21.95" customHeight="1">
      <c r="A299" s="8" t="str">
        <f t="shared" si="19"/>
        <v/>
      </c>
      <c r="B299" s="8" t="str">
        <f t="shared" si="16"/>
        <v/>
      </c>
      <c r="C299" s="20" t="str">
        <f>IF('Rec.'!H292&gt;0,COUNT('Rec.'!H$2:H292),"")</f>
        <v/>
      </c>
      <c r="D299" s="21" t="str">
        <f>IF(C299&gt;'Inf.'!$I$10,"",VLOOKUP(A299,'Q1.SL'!B:F,2,FALSE))</f>
        <v/>
      </c>
      <c r="E299" s="21" t="str">
        <f>IF(C299&gt;'Inf.'!$I$10,"",VLOOKUP(A299,'Q1.SL'!B:F,3,FALSE))</f>
        <v/>
      </c>
      <c r="F299" s="20" t="str">
        <f>IF(C299&gt;'Inf.'!$I$10,"",VLOOKUP(A299,'Q1.SL'!B:F,4,FALSE))</f>
        <v/>
      </c>
      <c r="G299" s="20" t="str">
        <f>IF(C299&gt;'Inf.'!$I$10,"",VLOOKUP(A299,'Q1.SL'!B:F,5,FALSE))</f>
        <v/>
      </c>
      <c r="H299" s="42"/>
      <c r="I299" s="42"/>
      <c r="J299" s="43"/>
      <c r="K299" s="42"/>
      <c r="L299" s="12" t="str">
        <f>_xlfn.IFERROR(IF(C299&gt;'Inf.'!$I$10,"",I299),"")</f>
        <v/>
      </c>
      <c r="M299" s="8" t="str">
        <f>_xlfn.IFERROR(IF('Inf.'!$C$10="Onsight",IF(L299="TOP",10^7+(10-J299)+(3-K299)*10,L299*10^5+(3-K299)*10),IF(L299="TOP",10^7+(3-K299)*10,L299*10^5+(3-K299)*10)),"")</f>
        <v/>
      </c>
      <c r="N299" s="8" t="str">
        <f t="shared" si="17"/>
        <v/>
      </c>
      <c r="O299" s="8" t="str">
        <f>_xlfn.IFERROR(N299*100+'Rec.'!I292,"")</f>
        <v/>
      </c>
      <c r="P299" s="8" t="str">
        <f t="shared" si="18"/>
        <v/>
      </c>
    </row>
    <row r="300" spans="1:16" ht="21.95" customHeight="1">
      <c r="A300" s="8" t="str">
        <f t="shared" si="19"/>
        <v/>
      </c>
      <c r="B300" s="8" t="str">
        <f t="shared" si="16"/>
        <v/>
      </c>
      <c r="C300" s="20" t="str">
        <f>IF('Rec.'!H293&gt;0,COUNT('Rec.'!H$2:H293),"")</f>
        <v/>
      </c>
      <c r="D300" s="21" t="str">
        <f>IF(C300&gt;'Inf.'!$I$10,"",VLOOKUP(A300,'Q1.SL'!B:F,2,FALSE))</f>
        <v/>
      </c>
      <c r="E300" s="21" t="str">
        <f>IF(C300&gt;'Inf.'!$I$10,"",VLOOKUP(A300,'Q1.SL'!B:F,3,FALSE))</f>
        <v/>
      </c>
      <c r="F300" s="20" t="str">
        <f>IF(C300&gt;'Inf.'!$I$10,"",VLOOKUP(A300,'Q1.SL'!B:F,4,FALSE))</f>
        <v/>
      </c>
      <c r="G300" s="20" t="str">
        <f>IF(C300&gt;'Inf.'!$I$10,"",VLOOKUP(A300,'Q1.SL'!B:F,5,FALSE))</f>
        <v/>
      </c>
      <c r="H300" s="42"/>
      <c r="I300" s="42"/>
      <c r="J300" s="43"/>
      <c r="K300" s="42"/>
      <c r="L300" s="12" t="str">
        <f>_xlfn.IFERROR(IF(C300&gt;'Inf.'!$I$10,"",I300),"")</f>
        <v/>
      </c>
      <c r="M300" s="8" t="str">
        <f>_xlfn.IFERROR(IF('Inf.'!$C$10="Onsight",IF(L300="TOP",10^7+(10-J300)+(3-K300)*10,L300*10^5+(3-K300)*10),IF(L300="TOP",10^7+(3-K300)*10,L300*10^5+(3-K300)*10)),"")</f>
        <v/>
      </c>
      <c r="N300" s="8" t="str">
        <f t="shared" si="17"/>
        <v/>
      </c>
      <c r="O300" s="8" t="str">
        <f>_xlfn.IFERROR(N300*100+'Rec.'!I293,"")</f>
        <v/>
      </c>
      <c r="P300" s="8" t="str">
        <f t="shared" si="18"/>
        <v/>
      </c>
    </row>
    <row r="301" spans="1:16" ht="21.95" customHeight="1">
      <c r="A301" s="8" t="str">
        <f t="shared" si="19"/>
        <v/>
      </c>
      <c r="B301" s="8" t="str">
        <f t="shared" si="16"/>
        <v/>
      </c>
      <c r="C301" s="20" t="str">
        <f>IF('Rec.'!H294&gt;0,COUNT('Rec.'!H$2:H294),"")</f>
        <v/>
      </c>
      <c r="D301" s="21" t="str">
        <f>IF(C301&gt;'Inf.'!$I$10,"",VLOOKUP(A301,'Q1.SL'!B:F,2,FALSE))</f>
        <v/>
      </c>
      <c r="E301" s="21" t="str">
        <f>IF(C301&gt;'Inf.'!$I$10,"",VLOOKUP(A301,'Q1.SL'!B:F,3,FALSE))</f>
        <v/>
      </c>
      <c r="F301" s="20" t="str">
        <f>IF(C301&gt;'Inf.'!$I$10,"",VLOOKUP(A301,'Q1.SL'!B:F,4,FALSE))</f>
        <v/>
      </c>
      <c r="G301" s="20" t="str">
        <f>IF(C301&gt;'Inf.'!$I$10,"",VLOOKUP(A301,'Q1.SL'!B:F,5,FALSE))</f>
        <v/>
      </c>
      <c r="H301" s="42"/>
      <c r="I301" s="42"/>
      <c r="J301" s="43"/>
      <c r="K301" s="42"/>
      <c r="L301" s="12" t="str">
        <f>_xlfn.IFERROR(IF(C301&gt;'Inf.'!$I$10,"",I301),"")</f>
        <v/>
      </c>
      <c r="M301" s="8" t="str">
        <f>_xlfn.IFERROR(IF('Inf.'!$C$10="Onsight",IF(L301="TOP",10^7+(10-J301)+(3-K301)*10,L301*10^5+(3-K301)*10),IF(L301="TOP",10^7+(3-K301)*10,L301*10^5+(3-K301)*10)),"")</f>
        <v/>
      </c>
      <c r="N301" s="8" t="str">
        <f t="shared" si="17"/>
        <v/>
      </c>
      <c r="O301" s="8" t="str">
        <f>_xlfn.IFERROR(N301*100+'Rec.'!I294,"")</f>
        <v/>
      </c>
      <c r="P301" s="8" t="str">
        <f t="shared" si="18"/>
        <v/>
      </c>
    </row>
    <row r="302" spans="1:16" ht="21.95" customHeight="1">
      <c r="A302" s="8" t="str">
        <f t="shared" si="19"/>
        <v/>
      </c>
      <c r="B302" s="8" t="str">
        <f t="shared" si="16"/>
        <v/>
      </c>
      <c r="C302" s="20" t="str">
        <f>IF('Rec.'!H295&gt;0,COUNT('Rec.'!H$2:H295),"")</f>
        <v/>
      </c>
      <c r="D302" s="21" t="str">
        <f>IF(C302&gt;'Inf.'!$I$10,"",VLOOKUP(A302,'Q1.SL'!B:F,2,FALSE))</f>
        <v/>
      </c>
      <c r="E302" s="21" t="str">
        <f>IF(C302&gt;'Inf.'!$I$10,"",VLOOKUP(A302,'Q1.SL'!B:F,3,FALSE))</f>
        <v/>
      </c>
      <c r="F302" s="20" t="str">
        <f>IF(C302&gt;'Inf.'!$I$10,"",VLOOKUP(A302,'Q1.SL'!B:F,4,FALSE))</f>
        <v/>
      </c>
      <c r="G302" s="20" t="str">
        <f>IF(C302&gt;'Inf.'!$I$10,"",VLOOKUP(A302,'Q1.SL'!B:F,5,FALSE))</f>
        <v/>
      </c>
      <c r="H302" s="42"/>
      <c r="I302" s="42"/>
      <c r="J302" s="43"/>
      <c r="K302" s="42"/>
      <c r="L302" s="12" t="str">
        <f>_xlfn.IFERROR(IF(C302&gt;'Inf.'!$I$10,"",I302),"")</f>
        <v/>
      </c>
      <c r="M302" s="8" t="str">
        <f>_xlfn.IFERROR(IF('Inf.'!$C$10="Onsight",IF(L302="TOP",10^7+(10-J302)+(3-K302)*10,L302*10^5+(3-K302)*10),IF(L302="TOP",10^7+(3-K302)*10,L302*10^5+(3-K302)*10)),"")</f>
        <v/>
      </c>
      <c r="N302" s="8" t="str">
        <f t="shared" si="17"/>
        <v/>
      </c>
      <c r="O302" s="8" t="str">
        <f>_xlfn.IFERROR(N302*100+'Rec.'!I295,"")</f>
        <v/>
      </c>
      <c r="P302" s="8" t="str">
        <f t="shared" si="18"/>
        <v/>
      </c>
    </row>
    <row r="303" spans="1:16" ht="21.95" customHeight="1">
      <c r="A303" s="8" t="str">
        <f t="shared" si="19"/>
        <v/>
      </c>
      <c r="B303" s="8" t="str">
        <f t="shared" si="16"/>
        <v/>
      </c>
      <c r="C303" s="20" t="str">
        <f>IF('Rec.'!H296&gt;0,COUNT('Rec.'!H$2:H296),"")</f>
        <v/>
      </c>
      <c r="D303" s="21" t="str">
        <f>IF(C303&gt;'Inf.'!$I$10,"",VLOOKUP(A303,'Q1.SL'!B:F,2,FALSE))</f>
        <v/>
      </c>
      <c r="E303" s="21" t="str">
        <f>IF(C303&gt;'Inf.'!$I$10,"",VLOOKUP(A303,'Q1.SL'!B:F,3,FALSE))</f>
        <v/>
      </c>
      <c r="F303" s="20" t="str">
        <f>IF(C303&gt;'Inf.'!$I$10,"",VLOOKUP(A303,'Q1.SL'!B:F,4,FALSE))</f>
        <v/>
      </c>
      <c r="G303" s="20" t="str">
        <f>IF(C303&gt;'Inf.'!$I$10,"",VLOOKUP(A303,'Q1.SL'!B:F,5,FALSE))</f>
        <v/>
      </c>
      <c r="H303" s="42"/>
      <c r="I303" s="42"/>
      <c r="J303" s="43"/>
      <c r="K303" s="42"/>
      <c r="L303" s="12" t="str">
        <f>_xlfn.IFERROR(IF(C303&gt;'Inf.'!$I$10,"",I303),"")</f>
        <v/>
      </c>
      <c r="M303" s="8" t="str">
        <f>_xlfn.IFERROR(IF('Inf.'!$C$10="Onsight",IF(L303="TOP",10^7+(10-J303)+(3-K303)*10,L303*10^5+(3-K303)*10),IF(L303="TOP",10^7+(3-K303)*10,L303*10^5+(3-K303)*10)),"")</f>
        <v/>
      </c>
      <c r="N303" s="8" t="str">
        <f t="shared" si="17"/>
        <v/>
      </c>
      <c r="O303" s="8" t="str">
        <f>_xlfn.IFERROR(N303*100+'Rec.'!I296,"")</f>
        <v/>
      </c>
      <c r="P303" s="8" t="str">
        <f t="shared" si="18"/>
        <v/>
      </c>
    </row>
    <row r="304" spans="1:16" ht="21.95" customHeight="1">
      <c r="A304" s="8" t="str">
        <f t="shared" si="19"/>
        <v/>
      </c>
      <c r="B304" s="8" t="str">
        <f t="shared" si="16"/>
        <v/>
      </c>
      <c r="C304" s="20" t="str">
        <f>IF('Rec.'!H297&gt;0,COUNT('Rec.'!H$2:H297),"")</f>
        <v/>
      </c>
      <c r="D304" s="21" t="str">
        <f>IF(C304&gt;'Inf.'!$I$10,"",VLOOKUP(A304,'Q1.SL'!B:F,2,FALSE))</f>
        <v/>
      </c>
      <c r="E304" s="21" t="str">
        <f>IF(C304&gt;'Inf.'!$I$10,"",VLOOKUP(A304,'Q1.SL'!B:F,3,FALSE))</f>
        <v/>
      </c>
      <c r="F304" s="20" t="str">
        <f>IF(C304&gt;'Inf.'!$I$10,"",VLOOKUP(A304,'Q1.SL'!B:F,4,FALSE))</f>
        <v/>
      </c>
      <c r="G304" s="20" t="str">
        <f>IF(C304&gt;'Inf.'!$I$10,"",VLOOKUP(A304,'Q1.SL'!B:F,5,FALSE))</f>
        <v/>
      </c>
      <c r="H304" s="42"/>
      <c r="I304" s="42"/>
      <c r="J304" s="43"/>
      <c r="K304" s="42"/>
      <c r="L304" s="12" t="str">
        <f>_xlfn.IFERROR(IF(C304&gt;'Inf.'!$I$10,"",I304),"")</f>
        <v/>
      </c>
      <c r="M304" s="8" t="str">
        <f>_xlfn.IFERROR(IF('Inf.'!$C$10="Onsight",IF(L304="TOP",10^7+(10-J304)+(3-K304)*10,L304*10^5+(3-K304)*10),IF(L304="TOP",10^7+(3-K304)*10,L304*10^5+(3-K304)*10)),"")</f>
        <v/>
      </c>
      <c r="N304" s="8" t="str">
        <f t="shared" si="17"/>
        <v/>
      </c>
      <c r="O304" s="8" t="str">
        <f>_xlfn.IFERROR(N304*100+'Rec.'!I297,"")</f>
        <v/>
      </c>
      <c r="P304" s="8" t="str">
        <f t="shared" si="18"/>
        <v/>
      </c>
    </row>
    <row r="305" spans="1:16" ht="21.95" customHeight="1">
      <c r="A305" s="8" t="str">
        <f t="shared" si="19"/>
        <v/>
      </c>
      <c r="B305" s="8" t="str">
        <f t="shared" si="16"/>
        <v/>
      </c>
      <c r="C305" s="20" t="str">
        <f>IF('Rec.'!H298&gt;0,COUNT('Rec.'!H$2:H298),"")</f>
        <v/>
      </c>
      <c r="D305" s="21" t="str">
        <f>IF(C305&gt;'Inf.'!$I$10,"",VLOOKUP(A305,'Q1.SL'!B:F,2,FALSE))</f>
        <v/>
      </c>
      <c r="E305" s="21" t="str">
        <f>IF(C305&gt;'Inf.'!$I$10,"",VLOOKUP(A305,'Q1.SL'!B:F,3,FALSE))</f>
        <v/>
      </c>
      <c r="F305" s="20" t="str">
        <f>IF(C305&gt;'Inf.'!$I$10,"",VLOOKUP(A305,'Q1.SL'!B:F,4,FALSE))</f>
        <v/>
      </c>
      <c r="G305" s="20" t="str">
        <f>IF(C305&gt;'Inf.'!$I$10,"",VLOOKUP(A305,'Q1.SL'!B:F,5,FALSE))</f>
        <v/>
      </c>
      <c r="H305" s="42"/>
      <c r="I305" s="42"/>
      <c r="J305" s="43"/>
      <c r="K305" s="42"/>
      <c r="L305" s="12" t="str">
        <f>_xlfn.IFERROR(IF(C305&gt;'Inf.'!$I$10,"",I305),"")</f>
        <v/>
      </c>
      <c r="M305" s="8" t="str">
        <f>_xlfn.IFERROR(IF('Inf.'!$C$10="Onsight",IF(L305="TOP",10^7+(10-J305)+(3-K305)*10,L305*10^5+(3-K305)*10),IF(L305="TOP",10^7+(3-K305)*10,L305*10^5+(3-K305)*10)),"")</f>
        <v/>
      </c>
      <c r="N305" s="8" t="str">
        <f t="shared" si="17"/>
        <v/>
      </c>
      <c r="O305" s="8" t="str">
        <f>_xlfn.IFERROR(N305*100+'Rec.'!I298,"")</f>
        <v/>
      </c>
      <c r="P305" s="8" t="str">
        <f t="shared" si="18"/>
        <v/>
      </c>
    </row>
    <row r="306" spans="1:16" ht="21.95" customHeight="1">
      <c r="A306" s="8" t="str">
        <f t="shared" si="19"/>
        <v/>
      </c>
      <c r="B306" s="8" t="str">
        <f t="shared" si="16"/>
        <v/>
      </c>
      <c r="C306" s="20" t="str">
        <f>IF('Rec.'!H299&gt;0,COUNT('Rec.'!H$2:H299),"")</f>
        <v/>
      </c>
      <c r="D306" s="21" t="str">
        <f>IF(C306&gt;'Inf.'!$I$10,"",VLOOKUP(A306,'Q1.SL'!B:F,2,FALSE))</f>
        <v/>
      </c>
      <c r="E306" s="21" t="str">
        <f>IF(C306&gt;'Inf.'!$I$10,"",VLOOKUP(A306,'Q1.SL'!B:F,3,FALSE))</f>
        <v/>
      </c>
      <c r="F306" s="20" t="str">
        <f>IF(C306&gt;'Inf.'!$I$10,"",VLOOKUP(A306,'Q1.SL'!B:F,4,FALSE))</f>
        <v/>
      </c>
      <c r="G306" s="20" t="str">
        <f>IF(C306&gt;'Inf.'!$I$10,"",VLOOKUP(A306,'Q1.SL'!B:F,5,FALSE))</f>
        <v/>
      </c>
      <c r="H306" s="42"/>
      <c r="I306" s="42"/>
      <c r="J306" s="43"/>
      <c r="K306" s="42"/>
      <c r="L306" s="12" t="str">
        <f>_xlfn.IFERROR(IF(C306&gt;'Inf.'!$I$10,"",I306),"")</f>
        <v/>
      </c>
      <c r="M306" s="8" t="str">
        <f>_xlfn.IFERROR(IF('Inf.'!$C$10="Onsight",IF(L306="TOP",10^7+(10-J306)+(3-K306)*10,L306*10^5+(3-K306)*10),IF(L306="TOP",10^7+(3-K306)*10,L306*10^5+(3-K306)*10)),"")</f>
        <v/>
      </c>
      <c r="N306" s="8" t="str">
        <f t="shared" si="17"/>
        <v/>
      </c>
      <c r="O306" s="8" t="str">
        <f>_xlfn.IFERROR(N306*100+'Rec.'!I299,"")</f>
        <v/>
      </c>
      <c r="P306" s="8" t="str">
        <f t="shared" si="18"/>
        <v/>
      </c>
    </row>
    <row r="307" spans="1:16" ht="21.95" customHeight="1">
      <c r="A307" s="8" t="str">
        <f t="shared" si="19"/>
        <v/>
      </c>
      <c r="B307" s="8" t="str">
        <f t="shared" si="16"/>
        <v/>
      </c>
      <c r="C307" s="20" t="str">
        <f>IF('Rec.'!H300&gt;0,COUNT('Rec.'!H$2:H300),"")</f>
        <v/>
      </c>
      <c r="D307" s="21" t="str">
        <f>IF(C307&gt;'Inf.'!$I$10,"",VLOOKUP(A307,'Q1.SL'!B:F,2,FALSE))</f>
        <v/>
      </c>
      <c r="E307" s="21" t="str">
        <f>IF(C307&gt;'Inf.'!$I$10,"",VLOOKUP(A307,'Q1.SL'!B:F,3,FALSE))</f>
        <v/>
      </c>
      <c r="F307" s="20" t="str">
        <f>IF(C307&gt;'Inf.'!$I$10,"",VLOOKUP(A307,'Q1.SL'!B:F,4,FALSE))</f>
        <v/>
      </c>
      <c r="G307" s="20" t="str">
        <f>IF(C307&gt;'Inf.'!$I$10,"",VLOOKUP(A307,'Q1.SL'!B:F,5,FALSE))</f>
        <v/>
      </c>
      <c r="H307" s="42"/>
      <c r="I307" s="42"/>
      <c r="J307" s="43"/>
      <c r="K307" s="42"/>
      <c r="L307" s="12" t="str">
        <f>_xlfn.IFERROR(IF(C307&gt;'Inf.'!$I$10,"",I307),"")</f>
        <v/>
      </c>
      <c r="M307" s="8" t="str">
        <f>_xlfn.IFERROR(IF('Inf.'!$C$10="Onsight",IF(L307="TOP",10^7+(10-J307)+(3-K307)*10,L307*10^5+(3-K307)*10),IF(L307="TOP",10^7+(3-K307)*10,L307*10^5+(3-K307)*10)),"")</f>
        <v/>
      </c>
      <c r="N307" s="8" t="str">
        <f t="shared" si="17"/>
        <v/>
      </c>
      <c r="O307" s="8" t="str">
        <f>_xlfn.IFERROR(N307*100+'Rec.'!I300,"")</f>
        <v/>
      </c>
      <c r="P307" s="8" t="str">
        <f t="shared" si="18"/>
        <v/>
      </c>
    </row>
    <row r="308" spans="1:16" ht="21.95" customHeight="1">
      <c r="A308" s="8" t="str">
        <f t="shared" si="19"/>
        <v/>
      </c>
      <c r="B308" s="8" t="str">
        <f t="shared" si="16"/>
        <v/>
      </c>
      <c r="C308" s="20" t="str">
        <f>IF('Rec.'!H301&gt;0,COUNT('Rec.'!H$2:H301),"")</f>
        <v/>
      </c>
      <c r="D308" s="21" t="str">
        <f>IF(C308&gt;'Inf.'!$I$10,"",VLOOKUP(A308,'Q1.SL'!B:F,2,FALSE))</f>
        <v/>
      </c>
      <c r="E308" s="21" t="str">
        <f>IF(C308&gt;'Inf.'!$I$10,"",VLOOKUP(A308,'Q1.SL'!B:F,3,FALSE))</f>
        <v/>
      </c>
      <c r="F308" s="20" t="str">
        <f>IF(C308&gt;'Inf.'!$I$10,"",VLOOKUP(A308,'Q1.SL'!B:F,4,FALSE))</f>
        <v/>
      </c>
      <c r="G308" s="20" t="str">
        <f>IF(C308&gt;'Inf.'!$I$10,"",VLOOKUP(A308,'Q1.SL'!B:F,5,FALSE))</f>
        <v/>
      </c>
      <c r="H308" s="42"/>
      <c r="I308" s="42"/>
      <c r="J308" s="43"/>
      <c r="K308" s="42"/>
      <c r="L308" s="12" t="str">
        <f>_xlfn.IFERROR(IF(C308&gt;'Inf.'!$I$10,"",I308),"")</f>
        <v/>
      </c>
      <c r="M308" s="8" t="str">
        <f>_xlfn.IFERROR(IF('Inf.'!$C$10="Onsight",IF(L308="TOP",10^7+(10-J308)+(3-K308)*10,L308*10^5+(3-K308)*10),IF(L308="TOP",10^7+(3-K308)*10,L308*10^5+(3-K308)*10)),"")</f>
        <v/>
      </c>
      <c r="N308" s="8" t="str">
        <f t="shared" si="17"/>
        <v/>
      </c>
      <c r="O308" s="8" t="str">
        <f>_xlfn.IFERROR(N308*100+'Rec.'!I301,"")</f>
        <v/>
      </c>
      <c r="P308" s="8" t="str">
        <f t="shared" si="18"/>
        <v/>
      </c>
    </row>
  </sheetData>
  <mergeCells count="5">
    <mergeCell ref="C1:H1"/>
    <mergeCell ref="C2:H2"/>
    <mergeCell ref="F4:G4"/>
    <mergeCell ref="F5:G5"/>
    <mergeCell ref="F6:G6"/>
  </mergeCells>
  <conditionalFormatting sqref="D9:K308">
    <cfRule type="expression" priority="2" dxfId="1">
      <formula>$D9&lt;&gt;""</formula>
    </cfRule>
  </conditionalFormatting>
  <conditionalFormatting sqref="C9:C308">
    <cfRule type="expression" priority="1" dxfId="1">
      <formula>$B9&lt;&gt;""</formula>
    </cfRule>
  </conditionalFormatting>
  <dataValidations count="1" disablePrompts="1">
    <dataValidation type="list" allowBlank="1" showInputMessage="1" showErrorMessage="1" sqref="K9:K308">
      <formula1>"1,2"</formula1>
    </dataValidation>
  </dataValidation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Arezoo Zarbehi</dc:creator>
  <cp:keywords/>
  <dc:description/>
  <cp:lastModifiedBy>Radim Kovařík</cp:lastModifiedBy>
  <cp:lastPrinted>2023-12-09T16:24:08Z</cp:lastPrinted>
  <dcterms:created xsi:type="dcterms:W3CDTF">2017-11-06T09:35:32Z</dcterms:created>
  <dcterms:modified xsi:type="dcterms:W3CDTF">2023-12-10T17:41:28Z</dcterms:modified>
  <cp:category/>
  <cp:version/>
  <cp:contentType/>
  <cp:contentStatus/>
</cp:coreProperties>
</file>